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4\"/>
    </mc:Choice>
  </mc:AlternateContent>
  <bookViews>
    <workbookView xWindow="0" yWindow="0" windowWidth="19035" windowHeight="7680" tabRatio="938" firstSheet="3" activeTab="8"/>
  </bookViews>
  <sheets>
    <sheet name="Specs" sheetId="4" r:id="rId1"/>
    <sheet name="Optimization Model" sheetId="25" r:id="rId2"/>
    <sheet name="Relaxed Quality" sheetId="26" r:id="rId3"/>
    <sheet name="Frontier" sheetId="27" r:id="rId4"/>
    <sheet name="Minimax Relaxed Quality" sheetId="28" r:id="rId5"/>
    <sheet name="Optimization Model (Limit 4)" sheetId="29" r:id="rId6"/>
    <sheet name="Optimization Model Integer Acid" sheetId="30" r:id="rId7"/>
    <sheet name="Specs Variability" sheetId="31" r:id="rId8"/>
    <sheet name="Robust Optimization Model" sheetId="32" r:id="rId9"/>
  </sheets>
  <definedNames>
    <definedName name="solver_adj" localSheetId="4" hidden="1">'Minimax Relaxed Quality'!$C$6:$E$16,'Minimax Relaxed Quality'!$G$27:$G$30,'Minimax Relaxed Quality'!$D$2</definedName>
    <definedName name="solver_adj" localSheetId="1" hidden="1">'Optimization Model'!$C$6:$E$16</definedName>
    <definedName name="solver_adj" localSheetId="5" hidden="1">'Optimization Model (Limit 4)'!$C$6:$E$16,'Optimization Model (Limit 4)'!$C$34:$E$44</definedName>
    <definedName name="solver_adj" localSheetId="6" hidden="1">'Optimization Model Integer Acid'!$C$6:$E$16,'Optimization Model Integer Acid'!$C$59:$E$69,'Optimization Model Integer Acid'!$C$38:$E$48,'Optimization Model Integer Acid'!$C$26:$E$36</definedName>
    <definedName name="solver_adj" localSheetId="2" hidden="1">'Relaxed Quality'!$C$6:$E$16,'Relaxed Quality'!$G$27:$G$30</definedName>
    <definedName name="solver_adj" localSheetId="8" hidden="1">'Robust Optimization Model'!$C$6:$E$16,'Robust Optimization Model'!$G$27:$G$30,'Robust Optimization Model'!$D$2</definedName>
    <definedName name="solver_cvg" localSheetId="4" hidden="1">0.0001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cvg" localSheetId="2" hidden="1">0.0001</definedName>
    <definedName name="solver_cvg" localSheetId="8" hidden="1">0.0001</definedName>
    <definedName name="solver_drv" localSheetId="4" hidden="1">1</definedName>
    <definedName name="solver_drv" localSheetId="1" hidden="1">1</definedName>
    <definedName name="solver_drv" localSheetId="5" hidden="1">1</definedName>
    <definedName name="solver_drv" localSheetId="6" hidden="1">1</definedName>
    <definedName name="solver_drv" localSheetId="2" hidden="1">1</definedName>
    <definedName name="solver_drv" localSheetId="8" hidden="1">1</definedName>
    <definedName name="solver_eng" localSheetId="4" hidden="1">2</definedName>
    <definedName name="solver_eng" localSheetId="1" hidden="1">2</definedName>
    <definedName name="solver_eng" localSheetId="5" hidden="1">2</definedName>
    <definedName name="solver_eng" localSheetId="6" hidden="1">2</definedName>
    <definedName name="solver_eng" localSheetId="2" hidden="1">2</definedName>
    <definedName name="solver_eng" localSheetId="8" hidden="1">2</definedName>
    <definedName name="solver_est" localSheetId="4" hidden="1">1</definedName>
    <definedName name="solver_est" localSheetId="1" hidden="1">1</definedName>
    <definedName name="solver_est" localSheetId="5" hidden="1">1</definedName>
    <definedName name="solver_est" localSheetId="6" hidden="1">1</definedName>
    <definedName name="solver_est" localSheetId="2" hidden="1">1</definedName>
    <definedName name="solver_est" localSheetId="8" hidden="1">1</definedName>
    <definedName name="solver_itr" localSheetId="4" hidden="1">2147483647</definedName>
    <definedName name="solver_itr" localSheetId="1" hidden="1">2147483647</definedName>
    <definedName name="solver_itr" localSheetId="5" hidden="1">2147483647</definedName>
    <definedName name="solver_itr" localSheetId="6" hidden="1">2147483647</definedName>
    <definedName name="solver_itr" localSheetId="2" hidden="1">2147483647</definedName>
    <definedName name="solver_itr" localSheetId="8" hidden="1">2147483647</definedName>
    <definedName name="solver_lhs1" localSheetId="4" hidden="1">'Minimax Relaxed Quality'!$A$2</definedName>
    <definedName name="solver_lhs1" localSheetId="1" hidden="1">'Optimization Model'!$C$20:$E$20</definedName>
    <definedName name="solver_lhs1" localSheetId="5" hidden="1">'Optimization Model (Limit 4)'!$C$20:$E$20</definedName>
    <definedName name="solver_lhs1" localSheetId="6" hidden="1">'Optimization Model Integer Acid'!$C$20:$E$20</definedName>
    <definedName name="solver_lhs1" localSheetId="2" hidden="1">'Relaxed Quality'!$A$2</definedName>
    <definedName name="solver_lhs1" localSheetId="8" hidden="1">'Robust Optimization Model'!$A$2</definedName>
    <definedName name="solver_lhs10" localSheetId="4" hidden="1">'Minimax Relaxed Quality'!$F$6:$F$16</definedName>
    <definedName name="solver_lhs10" localSheetId="5" hidden="1">'Optimization Model (Limit 4)'!$E$27:$E$30</definedName>
    <definedName name="solver_lhs10" localSheetId="6" hidden="1">'Optimization Model Integer Acid'!$E$52:$E$55</definedName>
    <definedName name="solver_lhs10" localSheetId="2" hidden="1">'Relaxed Quality'!$F$6:$F$16</definedName>
    <definedName name="solver_lhs10" localSheetId="8" hidden="1">'Robust Optimization Model'!$C$20:$E$20</definedName>
    <definedName name="solver_lhs11" localSheetId="4" hidden="1">'Minimax Relaxed Quality'!$G$27:$G$30</definedName>
    <definedName name="solver_lhs11" localSheetId="5" hidden="1">'Optimization Model (Limit 4)'!$E$27:$E$30</definedName>
    <definedName name="solver_lhs11" localSheetId="6" hidden="1">'Optimization Model Integer Acid'!$E$52:$E$55</definedName>
    <definedName name="solver_lhs11" localSheetId="8" hidden="1">'Robust Optimization Model'!$C$23:$E$23</definedName>
    <definedName name="solver_lhs12" localSheetId="5" hidden="1">'Optimization Model (Limit 4)'!$F$6:$F$16</definedName>
    <definedName name="solver_lhs12" localSheetId="6" hidden="1">'Optimization Model Integer Acid'!$D$52:$D$55</definedName>
    <definedName name="solver_lhs12" localSheetId="8" hidden="1">'Robust Optimization Model'!$C$27:$C$30</definedName>
    <definedName name="solver_lhs13" localSheetId="6" hidden="1">'Optimization Model Integer Acid'!$D$52:$D$55</definedName>
    <definedName name="solver_lhs13" localSheetId="8" hidden="1">'Robust Optimization Model'!$C$27:$C$30</definedName>
    <definedName name="solver_lhs14" localSheetId="6" hidden="1">'Optimization Model Integer Acid'!$C$6:$E$16</definedName>
    <definedName name="solver_lhs14" localSheetId="8" hidden="1">'Robust Optimization Model'!$D$27:$D$30</definedName>
    <definedName name="solver_lhs15" localSheetId="6" hidden="1">'Optimization Model Integer Acid'!$C$59:$E$69</definedName>
    <definedName name="solver_lhs15" localSheetId="8" hidden="1">'Robust Optimization Model'!$D$27:$D$30</definedName>
    <definedName name="solver_lhs16" localSheetId="6" hidden="1">'Optimization Model Integer Acid'!$C$70:$E$70</definedName>
    <definedName name="solver_lhs16" localSheetId="8" hidden="1">'Robust Optimization Model'!$E$27:$E$30</definedName>
    <definedName name="solver_lhs17" localSheetId="8" hidden="1">'Robust Optimization Model'!$E$27:$E$30</definedName>
    <definedName name="solver_lhs18" localSheetId="8" hidden="1">'Robust Optimization Model'!$F$6:$F$16</definedName>
    <definedName name="solver_lhs19" localSheetId="8" hidden="1">'Robust Optimization Model'!$G$27:$G$30</definedName>
    <definedName name="solver_lhs2" localSheetId="4" hidden="1">'Minimax Relaxed Quality'!$C$20:$E$20</definedName>
    <definedName name="solver_lhs2" localSheetId="1" hidden="1">'Optimization Model'!$C$23:$E$23</definedName>
    <definedName name="solver_lhs2" localSheetId="5" hidden="1">'Optimization Model (Limit 4)'!$C$23:$E$23</definedName>
    <definedName name="solver_lhs2" localSheetId="6" hidden="1">'Optimization Model Integer Acid'!$C$23:$E$23</definedName>
    <definedName name="solver_lhs2" localSheetId="2" hidden="1">'Relaxed Quality'!$C$20:$E$20</definedName>
    <definedName name="solver_lhs2" localSheetId="8" hidden="1">'Robust Optimization Model'!$B$79:$CW$81</definedName>
    <definedName name="solver_lhs3" localSheetId="4" hidden="1">'Minimax Relaxed Quality'!$C$23:$E$23</definedName>
    <definedName name="solver_lhs3" localSheetId="1" hidden="1">'Optimization Model'!$C$27:$C$30</definedName>
    <definedName name="solver_lhs3" localSheetId="5" hidden="1">'Optimization Model (Limit 4)'!$C$27:$C$30</definedName>
    <definedName name="solver_lhs3" localSheetId="6" hidden="1">'Optimization Model Integer Acid'!$C$26:$E$36</definedName>
    <definedName name="solver_lhs3" localSheetId="2" hidden="1">'Relaxed Quality'!$C$23:$E$23</definedName>
    <definedName name="solver_lhs3" localSheetId="8" hidden="1">'Robust Optimization Model'!$B$79:$CW$81</definedName>
    <definedName name="solver_lhs4" localSheetId="4" hidden="1">'Minimax Relaxed Quality'!$C$27:$C$30</definedName>
    <definedName name="solver_lhs4" localSheetId="1" hidden="1">'Optimization Model'!$C$27:$C$30</definedName>
    <definedName name="solver_lhs4" localSheetId="5" hidden="1">'Optimization Model (Limit 4)'!$C$27:$C$30</definedName>
    <definedName name="solver_lhs4" localSheetId="6" hidden="1">'Optimization Model Integer Acid'!$C$38:$E$48</definedName>
    <definedName name="solver_lhs4" localSheetId="2" hidden="1">'Relaxed Quality'!$C$27:$C$30</definedName>
    <definedName name="solver_lhs4" localSheetId="8" hidden="1">'Robust Optimization Model'!$B$83:$CW$85</definedName>
    <definedName name="solver_lhs5" localSheetId="4" hidden="1">'Minimax Relaxed Quality'!$C$27:$C$30</definedName>
    <definedName name="solver_lhs5" localSheetId="1" hidden="1">'Optimization Model'!$D$27:$D$30</definedName>
    <definedName name="solver_lhs5" localSheetId="5" hidden="1">'Optimization Model (Limit 4)'!$C$34:$E$44</definedName>
    <definedName name="solver_lhs5" localSheetId="6" hidden="1">'Optimization Model Integer Acid'!$C$38:$E$48</definedName>
    <definedName name="solver_lhs5" localSheetId="2" hidden="1">'Relaxed Quality'!$C$27:$C$30</definedName>
    <definedName name="solver_lhs5" localSheetId="8" hidden="1">'Robust Optimization Model'!$B$83:$CW$85</definedName>
    <definedName name="solver_lhs6" localSheetId="4" hidden="1">'Minimax Relaxed Quality'!$D$27:$D$30</definedName>
    <definedName name="solver_lhs6" localSheetId="1" hidden="1">'Optimization Model'!$D$27:$D$30</definedName>
    <definedName name="solver_lhs6" localSheetId="5" hidden="1">'Optimization Model (Limit 4)'!$C$45:$E$45</definedName>
    <definedName name="solver_lhs6" localSheetId="6" hidden="1">'Optimization Model Integer Acid'!$C$38:$E$48</definedName>
    <definedName name="solver_lhs6" localSheetId="2" hidden="1">'Relaxed Quality'!$D$27:$D$30</definedName>
    <definedName name="solver_lhs6" localSheetId="8" hidden="1">'Robust Optimization Model'!$B$87:$CW$89</definedName>
    <definedName name="solver_lhs7" localSheetId="4" hidden="1">'Minimax Relaxed Quality'!$D$27:$D$30</definedName>
    <definedName name="solver_lhs7" localSheetId="1" hidden="1">'Optimization Model'!$E$27:$E$30</definedName>
    <definedName name="solver_lhs7" localSheetId="5" hidden="1">'Optimization Model (Limit 4)'!$C$6:$E$16</definedName>
    <definedName name="solver_lhs7" localSheetId="6" hidden="1">'Optimization Model Integer Acid'!$C$52:$C$55</definedName>
    <definedName name="solver_lhs7" localSheetId="2" hidden="1">'Relaxed Quality'!$D$27:$D$30</definedName>
    <definedName name="solver_lhs7" localSheetId="8" hidden="1">'Robust Optimization Model'!$B$87:$CW$89</definedName>
    <definedName name="solver_lhs8" localSheetId="4" hidden="1">'Minimax Relaxed Quality'!$E$27:$E$30</definedName>
    <definedName name="solver_lhs8" localSheetId="1" hidden="1">'Optimization Model'!$E$27:$E$30</definedName>
    <definedName name="solver_lhs8" localSheetId="5" hidden="1">'Optimization Model (Limit 4)'!$D$27:$D$30</definedName>
    <definedName name="solver_lhs8" localSheetId="6" hidden="1">'Optimization Model Integer Acid'!$C$52:$C$55</definedName>
    <definedName name="solver_lhs8" localSheetId="2" hidden="1">'Relaxed Quality'!$E$27:$E$30</definedName>
    <definedName name="solver_lhs8" localSheetId="8" hidden="1">'Robust Optimization Model'!$B$91:$CW$93</definedName>
    <definedName name="solver_lhs9" localSheetId="4" hidden="1">'Minimax Relaxed Quality'!$E$27:$E$30</definedName>
    <definedName name="solver_lhs9" localSheetId="1" hidden="1">'Optimization Model'!$F$6:$F$16</definedName>
    <definedName name="solver_lhs9" localSheetId="5" hidden="1">'Optimization Model (Limit 4)'!$D$27:$D$30</definedName>
    <definedName name="solver_lhs9" localSheetId="6" hidden="1">'Optimization Model Integer Acid'!$F$6:$F$16</definedName>
    <definedName name="solver_lhs9" localSheetId="2" hidden="1">'Relaxed Quality'!$E$27:$E$30</definedName>
    <definedName name="solver_lhs9" localSheetId="8" hidden="1">'Robust Optimization Model'!$B$91:$CW$93</definedName>
    <definedName name="solver_lin" localSheetId="5" hidden="1">1</definedName>
    <definedName name="solver_lin" localSheetId="6" hidden="1">1</definedName>
    <definedName name="solver_lin" localSheetId="8" hidden="1">1</definedName>
    <definedName name="solver_mip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6" hidden="1">2147483647</definedName>
    <definedName name="solver_mip" localSheetId="2" hidden="1">2147483647</definedName>
    <definedName name="solver_mip" localSheetId="8" hidden="1">2147483647</definedName>
    <definedName name="solver_mni" localSheetId="4" hidden="1">30</definedName>
    <definedName name="solver_mni" localSheetId="1" hidden="1">30</definedName>
    <definedName name="solver_mni" localSheetId="5" hidden="1">30</definedName>
    <definedName name="solver_mni" localSheetId="6" hidden="1">30</definedName>
    <definedName name="solver_mni" localSheetId="2" hidden="1">30</definedName>
    <definedName name="solver_mni" localSheetId="8" hidden="1">30</definedName>
    <definedName name="solver_mrt" localSheetId="4" hidden="1">0.075</definedName>
    <definedName name="solver_mrt" localSheetId="1" hidden="1">0.075</definedName>
    <definedName name="solver_mrt" localSheetId="5" hidden="1">0.075</definedName>
    <definedName name="solver_mrt" localSheetId="6" hidden="1">0.075</definedName>
    <definedName name="solver_mrt" localSheetId="2" hidden="1">0.075</definedName>
    <definedName name="solver_mrt" localSheetId="8" hidden="1">0.075</definedName>
    <definedName name="solver_msl" localSheetId="4" hidden="1">2</definedName>
    <definedName name="solver_msl" localSheetId="1" hidden="1">2</definedName>
    <definedName name="solver_msl" localSheetId="5" hidden="1">2</definedName>
    <definedName name="solver_msl" localSheetId="6" hidden="1">2</definedName>
    <definedName name="solver_msl" localSheetId="2" hidden="1">2</definedName>
    <definedName name="solver_msl" localSheetId="8" hidden="1">2</definedName>
    <definedName name="solver_neg" localSheetId="4" hidden="1">1</definedName>
    <definedName name="solver_neg" localSheetId="1" hidden="1">1</definedName>
    <definedName name="solver_neg" localSheetId="5" hidden="1">1</definedName>
    <definedName name="solver_neg" localSheetId="6" hidden="1">1</definedName>
    <definedName name="solver_neg" localSheetId="2" hidden="1">1</definedName>
    <definedName name="solver_neg" localSheetId="8" hidden="1">1</definedName>
    <definedName name="solver_nod" localSheetId="4" hidden="1">2147483647</definedName>
    <definedName name="solver_nod" localSheetId="1" hidden="1">2147483647</definedName>
    <definedName name="solver_nod" localSheetId="5" hidden="1">2147483647</definedName>
    <definedName name="solver_nod" localSheetId="6" hidden="1">2147483647</definedName>
    <definedName name="solver_nod" localSheetId="2" hidden="1">2147483647</definedName>
    <definedName name="solver_nod" localSheetId="8" hidden="1">2147483647</definedName>
    <definedName name="solver_num" localSheetId="4" hidden="1">11</definedName>
    <definedName name="solver_num" localSheetId="1" hidden="1">9</definedName>
    <definedName name="solver_num" localSheetId="5" hidden="1">12</definedName>
    <definedName name="solver_num" localSheetId="6" hidden="1">16</definedName>
    <definedName name="solver_num" localSheetId="2" hidden="1">10</definedName>
    <definedName name="solver_num" localSheetId="8" hidden="1">19</definedName>
    <definedName name="solver_nwt" localSheetId="4" hidden="1">1</definedName>
    <definedName name="solver_nwt" localSheetId="1" hidden="1">1</definedName>
    <definedName name="solver_nwt" localSheetId="5" hidden="1">1</definedName>
    <definedName name="solver_nwt" localSheetId="6" hidden="1">1</definedName>
    <definedName name="solver_nwt" localSheetId="2" hidden="1">1</definedName>
    <definedName name="solver_nwt" localSheetId="8" hidden="1">1</definedName>
    <definedName name="solver_opt" localSheetId="4" hidden="1">'Minimax Relaxed Quality'!$D$2</definedName>
    <definedName name="solver_opt" localSheetId="1" hidden="1">'Optimization Model'!$A$2</definedName>
    <definedName name="solver_opt" localSheetId="5" hidden="1">'Optimization Model (Limit 4)'!$A$2</definedName>
    <definedName name="solver_opt" localSheetId="6" hidden="1">'Optimization Model Integer Acid'!$A$2</definedName>
    <definedName name="solver_opt" localSheetId="2" hidden="1">'Relaxed Quality'!$D$2</definedName>
    <definedName name="solver_opt" localSheetId="8" hidden="1">'Robust Optimization Model'!$D$2</definedName>
    <definedName name="solver_pre" localSheetId="4" hidden="1">0.000001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pre" localSheetId="2" hidden="1">0.000001</definedName>
    <definedName name="solver_pre" localSheetId="8" hidden="1">0.000001</definedName>
    <definedName name="solver_rbv" localSheetId="4" hidden="1">1</definedName>
    <definedName name="solver_rbv" localSheetId="1" hidden="1">1</definedName>
    <definedName name="solver_rbv" localSheetId="5" hidden="1">1</definedName>
    <definedName name="solver_rbv" localSheetId="6" hidden="1">1</definedName>
    <definedName name="solver_rbv" localSheetId="2" hidden="1">1</definedName>
    <definedName name="solver_rbv" localSheetId="8" hidden="1">1</definedName>
    <definedName name="solver_rel1" localSheetId="4" hidden="1">1</definedName>
    <definedName name="solver_rel1" localSheetId="1" hidden="1">2</definedName>
    <definedName name="solver_rel1" localSheetId="5" hidden="1">2</definedName>
    <definedName name="solver_rel1" localSheetId="6" hidden="1">2</definedName>
    <definedName name="solver_rel1" localSheetId="2" hidden="1">1</definedName>
    <definedName name="solver_rel1" localSheetId="8" hidden="1">1</definedName>
    <definedName name="solver_rel10" localSheetId="4" hidden="1">1</definedName>
    <definedName name="solver_rel10" localSheetId="5" hidden="1">1</definedName>
    <definedName name="solver_rel10" localSheetId="6" hidden="1">3</definedName>
    <definedName name="solver_rel10" localSheetId="2" hidden="1">1</definedName>
    <definedName name="solver_rel10" localSheetId="8" hidden="1">2</definedName>
    <definedName name="solver_rel11" localSheetId="4" hidden="1">1</definedName>
    <definedName name="solver_rel11" localSheetId="5" hidden="1">3</definedName>
    <definedName name="solver_rel11" localSheetId="6" hidden="1">1</definedName>
    <definedName name="solver_rel11" localSheetId="8" hidden="1">3</definedName>
    <definedName name="solver_rel12" localSheetId="5" hidden="1">1</definedName>
    <definedName name="solver_rel12" localSheetId="6" hidden="1">3</definedName>
    <definedName name="solver_rel12" localSheetId="8" hidden="1">1</definedName>
    <definedName name="solver_rel13" localSheetId="6" hidden="1">1</definedName>
    <definedName name="solver_rel13" localSheetId="8" hidden="1">3</definedName>
    <definedName name="solver_rel14" localSheetId="6" hidden="1">1</definedName>
    <definedName name="solver_rel14" localSheetId="8" hidden="1">1</definedName>
    <definedName name="solver_rel15" localSheetId="6" hidden="1">5</definedName>
    <definedName name="solver_rel15" localSheetId="8" hidden="1">3</definedName>
    <definedName name="solver_rel16" localSheetId="6" hidden="1">1</definedName>
    <definedName name="solver_rel16" localSheetId="8" hidden="1">1</definedName>
    <definedName name="solver_rel17" localSheetId="8" hidden="1">3</definedName>
    <definedName name="solver_rel18" localSheetId="8" hidden="1">1</definedName>
    <definedName name="solver_rel19" localSheetId="8" hidden="1">1</definedName>
    <definedName name="solver_rel2" localSheetId="4" hidden="1">2</definedName>
    <definedName name="solver_rel2" localSheetId="1" hidden="1">3</definedName>
    <definedName name="solver_rel2" localSheetId="5" hidden="1">3</definedName>
    <definedName name="solver_rel2" localSheetId="6" hidden="1">3</definedName>
    <definedName name="solver_rel2" localSheetId="2" hidden="1">2</definedName>
    <definedName name="solver_rel2" localSheetId="8" hidden="1">1</definedName>
    <definedName name="solver_rel3" localSheetId="4" hidden="1">3</definedName>
    <definedName name="solver_rel3" localSheetId="1" hidden="1">1</definedName>
    <definedName name="solver_rel3" localSheetId="5" hidden="1">1</definedName>
    <definedName name="solver_rel3" localSheetId="6" hidden="1">5</definedName>
    <definedName name="solver_rel3" localSheetId="2" hidden="1">3</definedName>
    <definedName name="solver_rel3" localSheetId="8" hidden="1">3</definedName>
    <definedName name="solver_rel4" localSheetId="4" hidden="1">1</definedName>
    <definedName name="solver_rel4" localSheetId="1" hidden="1">3</definedName>
    <definedName name="solver_rel4" localSheetId="5" hidden="1">3</definedName>
    <definedName name="solver_rel4" localSheetId="6" hidden="1">1</definedName>
    <definedName name="solver_rel4" localSheetId="2" hidden="1">1</definedName>
    <definedName name="solver_rel4" localSheetId="8" hidden="1">1</definedName>
    <definedName name="solver_rel5" localSheetId="4" hidden="1">3</definedName>
    <definedName name="solver_rel5" localSheetId="1" hidden="1">1</definedName>
    <definedName name="solver_rel5" localSheetId="5" hidden="1">5</definedName>
    <definedName name="solver_rel5" localSheetId="6" hidden="1">1</definedName>
    <definedName name="solver_rel5" localSheetId="2" hidden="1">3</definedName>
    <definedName name="solver_rel5" localSheetId="8" hidden="1">3</definedName>
    <definedName name="solver_rel6" localSheetId="4" hidden="1">1</definedName>
    <definedName name="solver_rel6" localSheetId="1" hidden="1">3</definedName>
    <definedName name="solver_rel6" localSheetId="5" hidden="1">1</definedName>
    <definedName name="solver_rel6" localSheetId="6" hidden="1">3</definedName>
    <definedName name="solver_rel6" localSheetId="2" hidden="1">1</definedName>
    <definedName name="solver_rel6" localSheetId="8" hidden="1">1</definedName>
    <definedName name="solver_rel7" localSheetId="4" hidden="1">3</definedName>
    <definedName name="solver_rel7" localSheetId="1" hidden="1">1</definedName>
    <definedName name="solver_rel7" localSheetId="5" hidden="1">1</definedName>
    <definedName name="solver_rel7" localSheetId="6" hidden="1">1</definedName>
    <definedName name="solver_rel7" localSheetId="2" hidden="1">3</definedName>
    <definedName name="solver_rel7" localSheetId="8" hidden="1">3</definedName>
    <definedName name="solver_rel8" localSheetId="4" hidden="1">1</definedName>
    <definedName name="solver_rel8" localSheetId="1" hidden="1">3</definedName>
    <definedName name="solver_rel8" localSheetId="5" hidden="1">1</definedName>
    <definedName name="solver_rel8" localSheetId="6" hidden="1">3</definedName>
    <definedName name="solver_rel8" localSheetId="2" hidden="1">1</definedName>
    <definedName name="solver_rel8" localSheetId="8" hidden="1">1</definedName>
    <definedName name="solver_rel9" localSheetId="4" hidden="1">3</definedName>
    <definedName name="solver_rel9" localSheetId="1" hidden="1">1</definedName>
    <definedName name="solver_rel9" localSheetId="5" hidden="1">3</definedName>
    <definedName name="solver_rel9" localSheetId="6" hidden="1">1</definedName>
    <definedName name="solver_rel9" localSheetId="2" hidden="1">3</definedName>
    <definedName name="solver_rel9" localSheetId="8" hidden="1">3</definedName>
    <definedName name="solver_rhs1" localSheetId="4" hidden="1">'Minimax Relaxed Quality'!$B$2</definedName>
    <definedName name="solver_rhs1" localSheetId="1" hidden="1">'Optimization Model'!$C$21:$E$21</definedName>
    <definedName name="solver_rhs1" localSheetId="5" hidden="1">'Optimization Model (Limit 4)'!$C$21:$E$21</definedName>
    <definedName name="solver_rhs1" localSheetId="6" hidden="1">'Optimization Model Integer Acid'!$C$21:$E$21</definedName>
    <definedName name="solver_rhs1" localSheetId="2" hidden="1">'Relaxed Quality'!$B$2</definedName>
    <definedName name="solver_rhs1" localSheetId="8" hidden="1">'Robust Optimization Model'!$B$2</definedName>
    <definedName name="solver_rhs10" localSheetId="4" hidden="1">'Minimax Relaxed Quality'!$G$6:$G$16</definedName>
    <definedName name="solver_rhs10" localSheetId="5" hidden="1">'Optimization Model (Limit 4)'!$F$27:$F$30</definedName>
    <definedName name="solver_rhs10" localSheetId="6" hidden="1">'Optimization Model Integer Acid'!$B$52:$B$55</definedName>
    <definedName name="solver_rhs10" localSheetId="2" hidden="1">'Relaxed Quality'!$G$6:$G$16</definedName>
    <definedName name="solver_rhs10" localSheetId="8" hidden="1">'Robust Optimization Model'!$C$21:$E$21</definedName>
    <definedName name="solver_rhs11" localSheetId="4" hidden="1">'Minimax Relaxed Quality'!$D$2</definedName>
    <definedName name="solver_rhs11" localSheetId="5" hidden="1">'Optimization Model (Limit 4)'!$B$27:$B$30</definedName>
    <definedName name="solver_rhs11" localSheetId="6" hidden="1">'Optimization Model Integer Acid'!$F$52:$F$55</definedName>
    <definedName name="solver_rhs11" localSheetId="8" hidden="1">'Robust Optimization Model'!$C$24:$E$24</definedName>
    <definedName name="solver_rhs12" localSheetId="5" hidden="1">'Optimization Model (Limit 4)'!$G$6:$G$16</definedName>
    <definedName name="solver_rhs12" localSheetId="6" hidden="1">'Optimization Model Integer Acid'!$B$52:$B$55</definedName>
    <definedName name="solver_rhs12" localSheetId="8" hidden="1">'Robust Optimization Model'!$F$27:$F$30</definedName>
    <definedName name="solver_rhs13" localSheetId="6" hidden="1">'Optimization Model Integer Acid'!$F$52:$F$55</definedName>
    <definedName name="solver_rhs13" localSheetId="8" hidden="1">'Robust Optimization Model'!$B$27:$B$30</definedName>
    <definedName name="solver_rhs14" localSheetId="6" hidden="1">'Optimization Model Integer Acid'!$F$59:$H$69</definedName>
    <definedName name="solver_rhs14" localSheetId="8" hidden="1">'Robust Optimization Model'!$F$27:$F$30</definedName>
    <definedName name="solver_rhs15" localSheetId="6" hidden="1">binary</definedName>
    <definedName name="solver_rhs15" localSheetId="8" hidden="1">'Robust Optimization Model'!$B$27:$B$30</definedName>
    <definedName name="solver_rhs16" localSheetId="6" hidden="1">'Optimization Model Integer Acid'!$C$71:$E$71</definedName>
    <definedName name="solver_rhs16" localSheetId="8" hidden="1">'Robust Optimization Model'!$F$27:$F$30</definedName>
    <definedName name="solver_rhs17" localSheetId="8" hidden="1">'Robust Optimization Model'!$B$27:$B$30</definedName>
    <definedName name="solver_rhs18" localSheetId="8" hidden="1">'Robust Optimization Model'!$G$6:$G$16</definedName>
    <definedName name="solver_rhs19" localSheetId="8" hidden="1">'Robust Optimization Model'!$D$2</definedName>
    <definedName name="solver_rhs2" localSheetId="4" hidden="1">'Minimax Relaxed Quality'!$C$21:$E$21</definedName>
    <definedName name="solver_rhs2" localSheetId="1" hidden="1">'Optimization Model'!$C$24:$E$24</definedName>
    <definedName name="solver_rhs2" localSheetId="5" hidden="1">'Optimization Model (Limit 4)'!$C$24:$E$24</definedName>
    <definedName name="solver_rhs2" localSheetId="6" hidden="1">'Optimization Model Integer Acid'!$C$24:$E$24</definedName>
    <definedName name="solver_rhs2" localSheetId="2" hidden="1">'Relaxed Quality'!$C$21:$E$21</definedName>
    <definedName name="solver_rhs2" localSheetId="8" hidden="1">'Robust Optimization Model'!$F$27</definedName>
    <definedName name="solver_rhs3" localSheetId="4" hidden="1">'Minimax Relaxed Quality'!$C$24:$E$24</definedName>
    <definedName name="solver_rhs3" localSheetId="1" hidden="1">'Optimization Model'!$F$27:$F$30</definedName>
    <definedName name="solver_rhs3" localSheetId="5" hidden="1">'Optimization Model (Limit 4)'!$F$27:$F$30</definedName>
    <definedName name="solver_rhs3" localSheetId="6" hidden="1">binary</definedName>
    <definedName name="solver_rhs3" localSheetId="2" hidden="1">'Relaxed Quality'!$C$24:$E$24</definedName>
    <definedName name="solver_rhs3" localSheetId="8" hidden="1">'Robust Optimization Model'!$B$27</definedName>
    <definedName name="solver_rhs4" localSheetId="4" hidden="1">'Minimax Relaxed Quality'!$F$27:$F$30</definedName>
    <definedName name="solver_rhs4" localSheetId="1" hidden="1">'Optimization Model'!$B$27:$B$30</definedName>
    <definedName name="solver_rhs4" localSheetId="5" hidden="1">'Optimization Model (Limit 4)'!$B$27:$B$30</definedName>
    <definedName name="solver_rhs4" localSheetId="6" hidden="1">'Optimization Model Integer Acid'!$C$6:$E$16</definedName>
    <definedName name="solver_rhs4" localSheetId="2" hidden="1">'Relaxed Quality'!$F$27:$F$30</definedName>
    <definedName name="solver_rhs4" localSheetId="8" hidden="1">'Robust Optimization Model'!$F$28</definedName>
    <definedName name="solver_rhs5" localSheetId="4" hidden="1">'Minimax Relaxed Quality'!$B$27:$B$30</definedName>
    <definedName name="solver_rhs5" localSheetId="1" hidden="1">'Optimization Model'!$F$27:$F$30</definedName>
    <definedName name="solver_rhs5" localSheetId="5" hidden="1">binary</definedName>
    <definedName name="solver_rhs5" localSheetId="6" hidden="1">'Optimization Model Integer Acid'!$G$26:$I$36</definedName>
    <definedName name="solver_rhs5" localSheetId="2" hidden="1">'Relaxed Quality'!$B$27:$B$30</definedName>
    <definedName name="solver_rhs5" localSheetId="8" hidden="1">'Robust Optimization Model'!$B$28</definedName>
    <definedName name="solver_rhs6" localSheetId="4" hidden="1">'Minimax Relaxed Quality'!$F$27:$F$30</definedName>
    <definedName name="solver_rhs6" localSheetId="1" hidden="1">'Optimization Model'!$B$27:$B$30</definedName>
    <definedName name="solver_rhs6" localSheetId="5" hidden="1">'Optimization Model (Limit 4)'!$C$46:$E$46</definedName>
    <definedName name="solver_rhs6" localSheetId="6" hidden="1">'Optimization Model Integer Acid'!$K$26:$M$36</definedName>
    <definedName name="solver_rhs6" localSheetId="2" hidden="1">'Relaxed Quality'!$F$27:$F$30</definedName>
    <definedName name="solver_rhs6" localSheetId="8" hidden="1">'Robust Optimization Model'!$F$29</definedName>
    <definedName name="solver_rhs7" localSheetId="4" hidden="1">'Minimax Relaxed Quality'!$B$27:$B$30</definedName>
    <definedName name="solver_rhs7" localSheetId="1" hidden="1">'Optimization Model'!$F$27:$F$30</definedName>
    <definedName name="solver_rhs7" localSheetId="5" hidden="1">'Optimization Model (Limit 4)'!$F$34:$H$44</definedName>
    <definedName name="solver_rhs7" localSheetId="6" hidden="1">'Optimization Model Integer Acid'!$F$52:$F$55</definedName>
    <definedName name="solver_rhs7" localSheetId="2" hidden="1">'Relaxed Quality'!$B$27:$B$30</definedName>
    <definedName name="solver_rhs7" localSheetId="8" hidden="1">'Robust Optimization Model'!$B$29</definedName>
    <definedName name="solver_rhs8" localSheetId="4" hidden="1">'Minimax Relaxed Quality'!$F$27:$F$30</definedName>
    <definedName name="solver_rhs8" localSheetId="1" hidden="1">'Optimization Model'!$B$27:$B$30</definedName>
    <definedName name="solver_rhs8" localSheetId="5" hidden="1">'Optimization Model (Limit 4)'!$F$27:$F$30</definedName>
    <definedName name="solver_rhs8" localSheetId="6" hidden="1">'Optimization Model Integer Acid'!$B$52:$B$55</definedName>
    <definedName name="solver_rhs8" localSheetId="2" hidden="1">'Relaxed Quality'!$F$27:$F$30</definedName>
    <definedName name="solver_rhs8" localSheetId="8" hidden="1">'Robust Optimization Model'!$F$30</definedName>
    <definedName name="solver_rhs9" localSheetId="4" hidden="1">'Minimax Relaxed Quality'!$B$27:$B$30</definedName>
    <definedName name="solver_rhs9" localSheetId="1" hidden="1">'Optimization Model'!$G$6:$G$16</definedName>
    <definedName name="solver_rhs9" localSheetId="5" hidden="1">'Optimization Model (Limit 4)'!$B$27:$B$30</definedName>
    <definedName name="solver_rhs9" localSheetId="6" hidden="1">'Optimization Model Integer Acid'!$G$6:$G$16</definedName>
    <definedName name="solver_rhs9" localSheetId="2" hidden="1">'Relaxed Quality'!$B$27:$B$30</definedName>
    <definedName name="solver_rhs9" localSheetId="8" hidden="1">'Robust Optimization Model'!$B$30</definedName>
    <definedName name="solver_rlx" localSheetId="4" hidden="1">2</definedName>
    <definedName name="solver_rlx" localSheetId="1" hidden="1">2</definedName>
    <definedName name="solver_rlx" localSheetId="5" hidden="1">2</definedName>
    <definedName name="solver_rlx" localSheetId="6" hidden="1">2</definedName>
    <definedName name="solver_rlx" localSheetId="2" hidden="1">2</definedName>
    <definedName name="solver_rlx" localSheetId="8" hidden="1">2</definedName>
    <definedName name="solver_rsd" localSheetId="4" hidden="1">0</definedName>
    <definedName name="solver_rsd" localSheetId="1" hidden="1">0</definedName>
    <definedName name="solver_rsd" localSheetId="5" hidden="1">0</definedName>
    <definedName name="solver_rsd" localSheetId="6" hidden="1">0</definedName>
    <definedName name="solver_rsd" localSheetId="2" hidden="1">0</definedName>
    <definedName name="solver_rsd" localSheetId="8" hidden="1">0</definedName>
    <definedName name="solver_scl" localSheetId="4" hidden="1">1</definedName>
    <definedName name="solver_scl" localSheetId="1" hidden="1">1</definedName>
    <definedName name="solver_scl" localSheetId="5" hidden="1">1</definedName>
    <definedName name="solver_scl" localSheetId="6" hidden="1">1</definedName>
    <definedName name="solver_scl" localSheetId="2" hidden="1">1</definedName>
    <definedName name="solver_scl" localSheetId="8" hidden="1">1</definedName>
    <definedName name="solver_sho" localSheetId="4" hidden="1">2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ho" localSheetId="2" hidden="1">2</definedName>
    <definedName name="solver_sho" localSheetId="8" hidden="1">2</definedName>
    <definedName name="solver_ssz" localSheetId="4" hidden="1">100</definedName>
    <definedName name="solver_ssz" localSheetId="1" hidden="1">100</definedName>
    <definedName name="solver_ssz" localSheetId="5" hidden="1">100</definedName>
    <definedName name="solver_ssz" localSheetId="6" hidden="1">100</definedName>
    <definedName name="solver_ssz" localSheetId="2" hidden="1">100</definedName>
    <definedName name="solver_ssz" localSheetId="8" hidden="1">100</definedName>
    <definedName name="solver_tim" localSheetId="4" hidden="1">2147483647</definedName>
    <definedName name="solver_tim" localSheetId="1" hidden="1">2147483647</definedName>
    <definedName name="solver_tim" localSheetId="5" hidden="1">2147483647</definedName>
    <definedName name="solver_tim" localSheetId="6" hidden="1">2147483647</definedName>
    <definedName name="solver_tim" localSheetId="2" hidden="1">2147483647</definedName>
    <definedName name="solver_tim" localSheetId="8" hidden="1">2147483647</definedName>
    <definedName name="solver_tol" localSheetId="4" hidden="1">0.01</definedName>
    <definedName name="solver_tol" localSheetId="1" hidden="1">0.01</definedName>
    <definedName name="solver_tol" localSheetId="5" hidden="1">0.01</definedName>
    <definedName name="solver_tol" localSheetId="6" hidden="1">0.01</definedName>
    <definedName name="solver_tol" localSheetId="2" hidden="1">0.01</definedName>
    <definedName name="solver_tol" localSheetId="8" hidden="1">0.01</definedName>
    <definedName name="solver_typ" localSheetId="4" hidden="1">2</definedName>
    <definedName name="solver_typ" localSheetId="1" hidden="1">2</definedName>
    <definedName name="solver_typ" localSheetId="5" hidden="1">2</definedName>
    <definedName name="solver_typ" localSheetId="6" hidden="1">2</definedName>
    <definedName name="solver_typ" localSheetId="2" hidden="1">2</definedName>
    <definedName name="solver_typ" localSheetId="8" hidden="1">2</definedName>
    <definedName name="solver_val" localSheetId="4" hidden="1">0</definedName>
    <definedName name="solver_val" localSheetId="1" hidden="1">0</definedName>
    <definedName name="solver_val" localSheetId="5" hidden="1">0</definedName>
    <definedName name="solver_val" localSheetId="6" hidden="1">0</definedName>
    <definedName name="solver_val" localSheetId="2" hidden="1">0</definedName>
    <definedName name="solver_val" localSheetId="8" hidden="1">0</definedName>
    <definedName name="solver_ver" localSheetId="4" hidden="1">3</definedName>
    <definedName name="solver_ver" localSheetId="1" hidden="1">3</definedName>
    <definedName name="solver_ver" localSheetId="5" hidden="1">3</definedName>
    <definedName name="solver_ver" localSheetId="6" hidden="1">3</definedName>
    <definedName name="solver_ver" localSheetId="2" hidden="1">3</definedName>
    <definedName name="solver_ver" localSheetId="8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9" i="32" l="1"/>
  <c r="D79" i="32"/>
  <c r="E79" i="32"/>
  <c r="F79" i="32"/>
  <c r="G79" i="32"/>
  <c r="H79" i="32"/>
  <c r="I79" i="32"/>
  <c r="J79" i="32"/>
  <c r="K79" i="32"/>
  <c r="L79" i="32"/>
  <c r="M79" i="32"/>
  <c r="N79" i="32"/>
  <c r="O79" i="32"/>
  <c r="P79" i="32"/>
  <c r="Q79" i="32"/>
  <c r="R79" i="32"/>
  <c r="S79" i="32"/>
  <c r="T79" i="32"/>
  <c r="U79" i="32"/>
  <c r="V79" i="32"/>
  <c r="W79" i="32"/>
  <c r="X79" i="32"/>
  <c r="Y79" i="32"/>
  <c r="Z79" i="32"/>
  <c r="AA79" i="32"/>
  <c r="AB79" i="32"/>
  <c r="AC79" i="32"/>
  <c r="AD79" i="32"/>
  <c r="AE79" i="32"/>
  <c r="AF79" i="32"/>
  <c r="AG79" i="32"/>
  <c r="AH79" i="32"/>
  <c r="AI79" i="32"/>
  <c r="AJ79" i="32"/>
  <c r="AK79" i="32"/>
  <c r="AL79" i="32"/>
  <c r="AM79" i="32"/>
  <c r="AN79" i="32"/>
  <c r="AO79" i="32"/>
  <c r="AP79" i="32"/>
  <c r="AQ79" i="32"/>
  <c r="AR79" i="32"/>
  <c r="AS79" i="32"/>
  <c r="AT79" i="32"/>
  <c r="AU79" i="32"/>
  <c r="AV79" i="32"/>
  <c r="AW79" i="32"/>
  <c r="AX79" i="32"/>
  <c r="AY79" i="32"/>
  <c r="AZ79" i="32"/>
  <c r="BA79" i="32"/>
  <c r="BB79" i="32"/>
  <c r="BC79" i="32"/>
  <c r="BD79" i="32"/>
  <c r="BE79" i="32"/>
  <c r="BF79" i="32"/>
  <c r="BG79" i="32"/>
  <c r="BH79" i="32"/>
  <c r="BI79" i="32"/>
  <c r="BJ79" i="32"/>
  <c r="BK79" i="32"/>
  <c r="BL79" i="32"/>
  <c r="BM79" i="32"/>
  <c r="BN79" i="32"/>
  <c r="BO79" i="32"/>
  <c r="BP79" i="32"/>
  <c r="BQ79" i="32"/>
  <c r="BR79" i="32"/>
  <c r="BS79" i="32"/>
  <c r="BT79" i="32"/>
  <c r="BU79" i="32"/>
  <c r="BV79" i="32"/>
  <c r="BW79" i="32"/>
  <c r="BX79" i="32"/>
  <c r="BY79" i="32"/>
  <c r="BZ79" i="32"/>
  <c r="CA79" i="32"/>
  <c r="CB79" i="32"/>
  <c r="CC79" i="32"/>
  <c r="CD79" i="32"/>
  <c r="CE79" i="32"/>
  <c r="CF79" i="32"/>
  <c r="CG79" i="32"/>
  <c r="CH79" i="32"/>
  <c r="CI79" i="32"/>
  <c r="CJ79" i="32"/>
  <c r="CK79" i="32"/>
  <c r="CL79" i="32"/>
  <c r="CM79" i="32"/>
  <c r="CN79" i="32"/>
  <c r="CO79" i="32"/>
  <c r="CP79" i="32"/>
  <c r="CQ79" i="32"/>
  <c r="CR79" i="32"/>
  <c r="CS79" i="32"/>
  <c r="CT79" i="32"/>
  <c r="CU79" i="32"/>
  <c r="CV79" i="32"/>
  <c r="CW79" i="32"/>
  <c r="C80" i="32"/>
  <c r="D80" i="32"/>
  <c r="E80" i="32"/>
  <c r="F80" i="32"/>
  <c r="G80" i="32"/>
  <c r="H80" i="32"/>
  <c r="I80" i="32"/>
  <c r="J80" i="32"/>
  <c r="K80" i="32"/>
  <c r="L80" i="32"/>
  <c r="M80" i="32"/>
  <c r="N80" i="32"/>
  <c r="O80" i="32"/>
  <c r="P80" i="32"/>
  <c r="Q80" i="32"/>
  <c r="R80" i="32"/>
  <c r="S80" i="32"/>
  <c r="T80" i="32"/>
  <c r="U80" i="32"/>
  <c r="V80" i="32"/>
  <c r="W80" i="32"/>
  <c r="X80" i="32"/>
  <c r="Y80" i="32"/>
  <c r="Z80" i="32"/>
  <c r="AA80" i="32"/>
  <c r="AB80" i="32"/>
  <c r="AC80" i="32"/>
  <c r="AD80" i="32"/>
  <c r="AE80" i="32"/>
  <c r="AF80" i="32"/>
  <c r="AG80" i="32"/>
  <c r="AH80" i="32"/>
  <c r="AI80" i="32"/>
  <c r="AJ80" i="32"/>
  <c r="AK80" i="32"/>
  <c r="AL80" i="32"/>
  <c r="AM80" i="32"/>
  <c r="AN80" i="32"/>
  <c r="AO80" i="32"/>
  <c r="AP80" i="32"/>
  <c r="AQ80" i="32"/>
  <c r="AR80" i="32"/>
  <c r="AS80" i="32"/>
  <c r="AT80" i="32"/>
  <c r="AU80" i="32"/>
  <c r="AV80" i="32"/>
  <c r="AW80" i="32"/>
  <c r="AX80" i="32"/>
  <c r="AY80" i="32"/>
  <c r="AZ80" i="32"/>
  <c r="BA80" i="32"/>
  <c r="BB80" i="32"/>
  <c r="BC80" i="32"/>
  <c r="BD80" i="32"/>
  <c r="BE80" i="32"/>
  <c r="BF80" i="32"/>
  <c r="BG80" i="32"/>
  <c r="BH80" i="32"/>
  <c r="BI80" i="32"/>
  <c r="BJ80" i="32"/>
  <c r="BK80" i="32"/>
  <c r="BL80" i="32"/>
  <c r="BM80" i="32"/>
  <c r="BN80" i="32"/>
  <c r="BO80" i="32"/>
  <c r="BP80" i="32"/>
  <c r="BQ80" i="32"/>
  <c r="BR80" i="32"/>
  <c r="BS80" i="32"/>
  <c r="BT80" i="32"/>
  <c r="BU80" i="32"/>
  <c r="BV80" i="32"/>
  <c r="BW80" i="32"/>
  <c r="BX80" i="32"/>
  <c r="BY80" i="32"/>
  <c r="BZ80" i="32"/>
  <c r="CA80" i="32"/>
  <c r="CB80" i="32"/>
  <c r="CC80" i="32"/>
  <c r="CD80" i="32"/>
  <c r="CE80" i="32"/>
  <c r="CF80" i="32"/>
  <c r="CG80" i="32"/>
  <c r="CH80" i="32"/>
  <c r="CI80" i="32"/>
  <c r="CJ80" i="32"/>
  <c r="CK80" i="32"/>
  <c r="CL80" i="32"/>
  <c r="CM80" i="32"/>
  <c r="CN80" i="32"/>
  <c r="CO80" i="32"/>
  <c r="CP80" i="32"/>
  <c r="CQ80" i="32"/>
  <c r="CR80" i="32"/>
  <c r="CS80" i="32"/>
  <c r="CT80" i="32"/>
  <c r="CU80" i="32"/>
  <c r="CV80" i="32"/>
  <c r="CW80" i="32"/>
  <c r="C81" i="32"/>
  <c r="D81" i="32"/>
  <c r="E81" i="32"/>
  <c r="F81" i="32"/>
  <c r="G81" i="32"/>
  <c r="H81" i="32"/>
  <c r="I81" i="32"/>
  <c r="J81" i="32"/>
  <c r="K81" i="32"/>
  <c r="L81" i="32"/>
  <c r="M81" i="32"/>
  <c r="N81" i="32"/>
  <c r="O81" i="32"/>
  <c r="P81" i="32"/>
  <c r="Q81" i="32"/>
  <c r="R81" i="32"/>
  <c r="S81" i="32"/>
  <c r="T81" i="32"/>
  <c r="U81" i="32"/>
  <c r="V81" i="32"/>
  <c r="W81" i="32"/>
  <c r="X81" i="32"/>
  <c r="Y81" i="32"/>
  <c r="Z81" i="32"/>
  <c r="AA81" i="32"/>
  <c r="AB81" i="32"/>
  <c r="AC81" i="32"/>
  <c r="AD81" i="32"/>
  <c r="AE81" i="32"/>
  <c r="AF81" i="32"/>
  <c r="AG81" i="32"/>
  <c r="AH81" i="32"/>
  <c r="AI81" i="32"/>
  <c r="AJ81" i="32"/>
  <c r="AK81" i="32"/>
  <c r="AL81" i="32"/>
  <c r="AM81" i="32"/>
  <c r="AN81" i="32"/>
  <c r="AO81" i="32"/>
  <c r="AP81" i="32"/>
  <c r="AQ81" i="32"/>
  <c r="AR81" i="32"/>
  <c r="AS81" i="32"/>
  <c r="AT81" i="32"/>
  <c r="AU81" i="32"/>
  <c r="AV81" i="32"/>
  <c r="AW81" i="32"/>
  <c r="AX81" i="32"/>
  <c r="AY81" i="32"/>
  <c r="AZ81" i="32"/>
  <c r="BA81" i="32"/>
  <c r="BB81" i="32"/>
  <c r="BC81" i="32"/>
  <c r="BD81" i="32"/>
  <c r="BE81" i="32"/>
  <c r="BF81" i="32"/>
  <c r="BG81" i="32"/>
  <c r="BH81" i="32"/>
  <c r="BI81" i="32"/>
  <c r="BJ81" i="32"/>
  <c r="BK81" i="32"/>
  <c r="BL81" i="32"/>
  <c r="BM81" i="32"/>
  <c r="BN81" i="32"/>
  <c r="BO81" i="32"/>
  <c r="BP81" i="32"/>
  <c r="BQ81" i="32"/>
  <c r="BR81" i="32"/>
  <c r="BS81" i="32"/>
  <c r="BT81" i="32"/>
  <c r="BU81" i="32"/>
  <c r="BV81" i="32"/>
  <c r="BW81" i="32"/>
  <c r="BX81" i="32"/>
  <c r="BY81" i="32"/>
  <c r="BZ81" i="32"/>
  <c r="CA81" i="32"/>
  <c r="CB81" i="32"/>
  <c r="CC81" i="32"/>
  <c r="CD81" i="32"/>
  <c r="CE81" i="32"/>
  <c r="CF81" i="32"/>
  <c r="CG81" i="32"/>
  <c r="CH81" i="32"/>
  <c r="CI81" i="32"/>
  <c r="CJ81" i="32"/>
  <c r="CK81" i="32"/>
  <c r="CL81" i="32"/>
  <c r="CM81" i="32"/>
  <c r="CN81" i="32"/>
  <c r="CO81" i="32"/>
  <c r="CP81" i="32"/>
  <c r="CQ81" i="32"/>
  <c r="CR81" i="32"/>
  <c r="CS81" i="32"/>
  <c r="CT81" i="32"/>
  <c r="CU81" i="32"/>
  <c r="CV81" i="32"/>
  <c r="CW81" i="32"/>
  <c r="C83" i="32"/>
  <c r="D83" i="32"/>
  <c r="E83" i="32"/>
  <c r="F83" i="32"/>
  <c r="G83" i="32"/>
  <c r="H83" i="32"/>
  <c r="I83" i="32"/>
  <c r="J83" i="32"/>
  <c r="K83" i="32"/>
  <c r="L83" i="32"/>
  <c r="M83" i="32"/>
  <c r="N83" i="32"/>
  <c r="O83" i="32"/>
  <c r="P83" i="32"/>
  <c r="Q83" i="32"/>
  <c r="R83" i="32"/>
  <c r="S83" i="32"/>
  <c r="T83" i="32"/>
  <c r="U83" i="32"/>
  <c r="V83" i="32"/>
  <c r="W83" i="32"/>
  <c r="X83" i="32"/>
  <c r="Y83" i="32"/>
  <c r="Z83" i="32"/>
  <c r="AA83" i="32"/>
  <c r="AB83" i="32"/>
  <c r="AC83" i="32"/>
  <c r="AD83" i="32"/>
  <c r="AE83" i="32"/>
  <c r="AF83" i="32"/>
  <c r="AG83" i="32"/>
  <c r="AH83" i="32"/>
  <c r="AI83" i="32"/>
  <c r="AJ83" i="32"/>
  <c r="AK83" i="32"/>
  <c r="AL83" i="32"/>
  <c r="AM83" i="32"/>
  <c r="AN83" i="32"/>
  <c r="AO83" i="32"/>
  <c r="AP83" i="32"/>
  <c r="AQ83" i="32"/>
  <c r="AR83" i="32"/>
  <c r="AS83" i="32"/>
  <c r="AT83" i="32"/>
  <c r="AU83" i="32"/>
  <c r="AV83" i="32"/>
  <c r="AW83" i="32"/>
  <c r="AX83" i="32"/>
  <c r="AY83" i="32"/>
  <c r="AZ83" i="32"/>
  <c r="BA83" i="32"/>
  <c r="BB83" i="32"/>
  <c r="BC83" i="32"/>
  <c r="BD83" i="32"/>
  <c r="BE83" i="32"/>
  <c r="BF83" i="32"/>
  <c r="BG83" i="32"/>
  <c r="BH83" i="32"/>
  <c r="BI83" i="32"/>
  <c r="BJ83" i="32"/>
  <c r="BK83" i="32"/>
  <c r="BL83" i="32"/>
  <c r="BM83" i="32"/>
  <c r="BN83" i="32"/>
  <c r="BO83" i="32"/>
  <c r="BP83" i="32"/>
  <c r="BQ83" i="32"/>
  <c r="BR83" i="32"/>
  <c r="BS83" i="32"/>
  <c r="BT83" i="32"/>
  <c r="BU83" i="32"/>
  <c r="BV83" i="32"/>
  <c r="BW83" i="32"/>
  <c r="BX83" i="32"/>
  <c r="BY83" i="32"/>
  <c r="BZ83" i="32"/>
  <c r="CA83" i="32"/>
  <c r="CB83" i="32"/>
  <c r="CC83" i="32"/>
  <c r="CD83" i="32"/>
  <c r="CE83" i="32"/>
  <c r="CF83" i="32"/>
  <c r="CG83" i="32"/>
  <c r="CH83" i="32"/>
  <c r="CI83" i="32"/>
  <c r="CJ83" i="32"/>
  <c r="CK83" i="32"/>
  <c r="CL83" i="32"/>
  <c r="CM83" i="32"/>
  <c r="CN83" i="32"/>
  <c r="CO83" i="32"/>
  <c r="CP83" i="32"/>
  <c r="CQ83" i="32"/>
  <c r="CR83" i="32"/>
  <c r="CS83" i="32"/>
  <c r="CT83" i="32"/>
  <c r="CU83" i="32"/>
  <c r="CV83" i="32"/>
  <c r="CW83" i="32"/>
  <c r="C84" i="32"/>
  <c r="D84" i="32"/>
  <c r="E84" i="32"/>
  <c r="F84" i="32"/>
  <c r="G84" i="32"/>
  <c r="H84" i="32"/>
  <c r="I84" i="32"/>
  <c r="J84" i="32"/>
  <c r="K84" i="32"/>
  <c r="L84" i="32"/>
  <c r="M84" i="32"/>
  <c r="N84" i="32"/>
  <c r="O84" i="32"/>
  <c r="P84" i="32"/>
  <c r="Q84" i="32"/>
  <c r="R84" i="32"/>
  <c r="S84" i="32"/>
  <c r="T84" i="32"/>
  <c r="U84" i="32"/>
  <c r="V84" i="32"/>
  <c r="W84" i="32"/>
  <c r="X84" i="32"/>
  <c r="Y84" i="32"/>
  <c r="Z84" i="32"/>
  <c r="AA84" i="32"/>
  <c r="AB84" i="32"/>
  <c r="AC84" i="32"/>
  <c r="AD84" i="32"/>
  <c r="AE84" i="32"/>
  <c r="AF84" i="32"/>
  <c r="AG84" i="32"/>
  <c r="AH84" i="32"/>
  <c r="AI84" i="32"/>
  <c r="AJ84" i="32"/>
  <c r="AK84" i="32"/>
  <c r="AL84" i="32"/>
  <c r="AM84" i="32"/>
  <c r="AN84" i="32"/>
  <c r="AO84" i="32"/>
  <c r="AP84" i="32"/>
  <c r="AQ84" i="32"/>
  <c r="AR84" i="32"/>
  <c r="AS84" i="32"/>
  <c r="AT84" i="32"/>
  <c r="AU84" i="32"/>
  <c r="AV84" i="32"/>
  <c r="AW84" i="32"/>
  <c r="AX84" i="32"/>
  <c r="AY84" i="32"/>
  <c r="AZ84" i="32"/>
  <c r="BA84" i="32"/>
  <c r="BB84" i="32"/>
  <c r="BC84" i="32"/>
  <c r="BD84" i="32"/>
  <c r="BE84" i="32"/>
  <c r="BF84" i="32"/>
  <c r="BG84" i="32"/>
  <c r="BH84" i="32"/>
  <c r="BI84" i="32"/>
  <c r="BJ84" i="32"/>
  <c r="BK84" i="32"/>
  <c r="BL84" i="32"/>
  <c r="BM84" i="32"/>
  <c r="BN84" i="32"/>
  <c r="BO84" i="32"/>
  <c r="BP84" i="32"/>
  <c r="BQ84" i="32"/>
  <c r="BR84" i="32"/>
  <c r="BS84" i="32"/>
  <c r="BT84" i="32"/>
  <c r="BU84" i="32"/>
  <c r="BV84" i="32"/>
  <c r="BW84" i="32"/>
  <c r="BX84" i="32"/>
  <c r="BY84" i="32"/>
  <c r="BZ84" i="32"/>
  <c r="CA84" i="32"/>
  <c r="CB84" i="32"/>
  <c r="CC84" i="32"/>
  <c r="CD84" i="32"/>
  <c r="CE84" i="32"/>
  <c r="CF84" i="32"/>
  <c r="CG84" i="32"/>
  <c r="CH84" i="32"/>
  <c r="CI84" i="32"/>
  <c r="CJ84" i="32"/>
  <c r="CK84" i="32"/>
  <c r="CL84" i="32"/>
  <c r="CM84" i="32"/>
  <c r="CN84" i="32"/>
  <c r="CO84" i="32"/>
  <c r="CP84" i="32"/>
  <c r="CQ84" i="32"/>
  <c r="CR84" i="32"/>
  <c r="CS84" i="32"/>
  <c r="CT84" i="32"/>
  <c r="CU84" i="32"/>
  <c r="CV84" i="32"/>
  <c r="CW84" i="32"/>
  <c r="C85" i="32"/>
  <c r="D85" i="32"/>
  <c r="E85" i="32"/>
  <c r="F85" i="32"/>
  <c r="G85" i="32"/>
  <c r="H85" i="32"/>
  <c r="I85" i="32"/>
  <c r="J85" i="32"/>
  <c r="K85" i="32"/>
  <c r="L85" i="32"/>
  <c r="M85" i="32"/>
  <c r="N85" i="32"/>
  <c r="O85" i="32"/>
  <c r="P85" i="32"/>
  <c r="Q85" i="32"/>
  <c r="R85" i="32"/>
  <c r="S85" i="32"/>
  <c r="T85" i="32"/>
  <c r="U85" i="32"/>
  <c r="V85" i="32"/>
  <c r="W85" i="32"/>
  <c r="X85" i="32"/>
  <c r="Y85" i="32"/>
  <c r="Z85" i="32"/>
  <c r="AA85" i="32"/>
  <c r="AB85" i="32"/>
  <c r="AC85" i="32"/>
  <c r="AD85" i="32"/>
  <c r="AE85" i="32"/>
  <c r="AF85" i="32"/>
  <c r="AG85" i="32"/>
  <c r="AH85" i="32"/>
  <c r="AI85" i="32"/>
  <c r="AJ85" i="32"/>
  <c r="AK85" i="32"/>
  <c r="AL85" i="32"/>
  <c r="AM85" i="32"/>
  <c r="AN85" i="32"/>
  <c r="AO85" i="32"/>
  <c r="AP85" i="32"/>
  <c r="AQ85" i="32"/>
  <c r="AR85" i="32"/>
  <c r="AS85" i="32"/>
  <c r="AT85" i="32"/>
  <c r="AU85" i="32"/>
  <c r="AV85" i="32"/>
  <c r="AW85" i="32"/>
  <c r="AX85" i="32"/>
  <c r="AY85" i="32"/>
  <c r="AZ85" i="32"/>
  <c r="BA85" i="32"/>
  <c r="BB85" i="32"/>
  <c r="BC85" i="32"/>
  <c r="BD85" i="32"/>
  <c r="BE85" i="32"/>
  <c r="BF85" i="32"/>
  <c r="BG85" i="32"/>
  <c r="BH85" i="32"/>
  <c r="BI85" i="32"/>
  <c r="BJ85" i="32"/>
  <c r="BK85" i="32"/>
  <c r="BL85" i="32"/>
  <c r="BM85" i="32"/>
  <c r="BN85" i="32"/>
  <c r="BO85" i="32"/>
  <c r="BP85" i="32"/>
  <c r="BQ85" i="32"/>
  <c r="BR85" i="32"/>
  <c r="BS85" i="32"/>
  <c r="BT85" i="32"/>
  <c r="BU85" i="32"/>
  <c r="BV85" i="32"/>
  <c r="BW85" i="32"/>
  <c r="BX85" i="32"/>
  <c r="BY85" i="32"/>
  <c r="BZ85" i="32"/>
  <c r="CA85" i="32"/>
  <c r="CB85" i="32"/>
  <c r="CC85" i="32"/>
  <c r="CD85" i="32"/>
  <c r="CE85" i="32"/>
  <c r="CF85" i="32"/>
  <c r="CG85" i="32"/>
  <c r="CH85" i="32"/>
  <c r="CI85" i="32"/>
  <c r="CJ85" i="32"/>
  <c r="CK85" i="32"/>
  <c r="CL85" i="32"/>
  <c r="CM85" i="32"/>
  <c r="CN85" i="32"/>
  <c r="CO85" i="32"/>
  <c r="CP85" i="32"/>
  <c r="CQ85" i="32"/>
  <c r="CR85" i="32"/>
  <c r="CS85" i="32"/>
  <c r="CT85" i="32"/>
  <c r="CU85" i="32"/>
  <c r="CV85" i="32"/>
  <c r="CW85" i="32"/>
  <c r="C87" i="32"/>
  <c r="D87" i="32"/>
  <c r="E87" i="32"/>
  <c r="F87" i="32"/>
  <c r="G87" i="32"/>
  <c r="H87" i="32"/>
  <c r="I87" i="32"/>
  <c r="J87" i="32"/>
  <c r="K87" i="32"/>
  <c r="L87" i="32"/>
  <c r="M87" i="32"/>
  <c r="N87" i="32"/>
  <c r="O87" i="32"/>
  <c r="P87" i="32"/>
  <c r="Q87" i="32"/>
  <c r="R87" i="32"/>
  <c r="S87" i="32"/>
  <c r="T87" i="32"/>
  <c r="U87" i="32"/>
  <c r="V87" i="32"/>
  <c r="W87" i="32"/>
  <c r="X87" i="32"/>
  <c r="Y87" i="32"/>
  <c r="Z87" i="32"/>
  <c r="AA87" i="32"/>
  <c r="AB87" i="32"/>
  <c r="AC87" i="32"/>
  <c r="AD87" i="32"/>
  <c r="AE87" i="32"/>
  <c r="AF87" i="32"/>
  <c r="AG87" i="32"/>
  <c r="AH87" i="32"/>
  <c r="AI87" i="32"/>
  <c r="AJ87" i="32"/>
  <c r="AK87" i="32"/>
  <c r="AL87" i="32"/>
  <c r="AM87" i="32"/>
  <c r="AN87" i="32"/>
  <c r="AO87" i="32"/>
  <c r="AP87" i="32"/>
  <c r="AQ87" i="32"/>
  <c r="AR87" i="32"/>
  <c r="AS87" i="32"/>
  <c r="AT87" i="32"/>
  <c r="AU87" i="32"/>
  <c r="AV87" i="32"/>
  <c r="AW87" i="32"/>
  <c r="AX87" i="32"/>
  <c r="AY87" i="32"/>
  <c r="AZ87" i="32"/>
  <c r="BA87" i="32"/>
  <c r="BB87" i="32"/>
  <c r="BC87" i="32"/>
  <c r="BD87" i="32"/>
  <c r="BE87" i="32"/>
  <c r="BF87" i="32"/>
  <c r="BG87" i="32"/>
  <c r="BH87" i="32"/>
  <c r="BI87" i="32"/>
  <c r="BJ87" i="32"/>
  <c r="BK87" i="32"/>
  <c r="BL87" i="32"/>
  <c r="BM87" i="32"/>
  <c r="BN87" i="32"/>
  <c r="BO87" i="32"/>
  <c r="BP87" i="32"/>
  <c r="BQ87" i="32"/>
  <c r="BR87" i="32"/>
  <c r="BS87" i="32"/>
  <c r="BT87" i="32"/>
  <c r="BU87" i="32"/>
  <c r="BV87" i="32"/>
  <c r="BW87" i="32"/>
  <c r="BX87" i="32"/>
  <c r="BY87" i="32"/>
  <c r="BZ87" i="32"/>
  <c r="CA87" i="32"/>
  <c r="CB87" i="32"/>
  <c r="CC87" i="32"/>
  <c r="CD87" i="32"/>
  <c r="CE87" i="32"/>
  <c r="CF87" i="32"/>
  <c r="CG87" i="32"/>
  <c r="CH87" i="32"/>
  <c r="CI87" i="32"/>
  <c r="CJ87" i="32"/>
  <c r="CK87" i="32"/>
  <c r="CL87" i="32"/>
  <c r="CM87" i="32"/>
  <c r="CN87" i="32"/>
  <c r="CO87" i="32"/>
  <c r="CP87" i="32"/>
  <c r="CQ87" i="32"/>
  <c r="CR87" i="32"/>
  <c r="CS87" i="32"/>
  <c r="CT87" i="32"/>
  <c r="CU87" i="32"/>
  <c r="CV87" i="32"/>
  <c r="CW87" i="32"/>
  <c r="C88" i="32"/>
  <c r="D88" i="32"/>
  <c r="E88" i="32"/>
  <c r="F88" i="32"/>
  <c r="G88" i="32"/>
  <c r="H88" i="32"/>
  <c r="I88" i="32"/>
  <c r="J88" i="32"/>
  <c r="K88" i="32"/>
  <c r="L88" i="32"/>
  <c r="M88" i="32"/>
  <c r="N88" i="32"/>
  <c r="O88" i="32"/>
  <c r="P88" i="32"/>
  <c r="Q88" i="32"/>
  <c r="R88" i="32"/>
  <c r="S88" i="32"/>
  <c r="T88" i="32"/>
  <c r="U88" i="32"/>
  <c r="V88" i="32"/>
  <c r="W88" i="32"/>
  <c r="X88" i="32"/>
  <c r="Y88" i="32"/>
  <c r="Z88" i="32"/>
  <c r="AA88" i="32"/>
  <c r="AB88" i="32"/>
  <c r="AC88" i="32"/>
  <c r="AD88" i="32"/>
  <c r="AE88" i="32"/>
  <c r="AF88" i="32"/>
  <c r="AG88" i="32"/>
  <c r="AH88" i="32"/>
  <c r="AI88" i="32"/>
  <c r="AJ88" i="32"/>
  <c r="AK88" i="32"/>
  <c r="AL88" i="32"/>
  <c r="AM88" i="32"/>
  <c r="AN88" i="32"/>
  <c r="AO88" i="32"/>
  <c r="AP88" i="32"/>
  <c r="AQ88" i="32"/>
  <c r="AR88" i="32"/>
  <c r="AS88" i="32"/>
  <c r="AT88" i="32"/>
  <c r="AU88" i="32"/>
  <c r="AV88" i="32"/>
  <c r="AW88" i="32"/>
  <c r="AX88" i="32"/>
  <c r="AY88" i="32"/>
  <c r="AZ88" i="32"/>
  <c r="BA88" i="32"/>
  <c r="BB88" i="32"/>
  <c r="BC88" i="32"/>
  <c r="BD88" i="32"/>
  <c r="BE88" i="32"/>
  <c r="BF88" i="32"/>
  <c r="BG88" i="32"/>
  <c r="BH88" i="32"/>
  <c r="BI88" i="32"/>
  <c r="BJ88" i="32"/>
  <c r="BK88" i="32"/>
  <c r="BL88" i="32"/>
  <c r="BM88" i="32"/>
  <c r="BN88" i="32"/>
  <c r="BO88" i="32"/>
  <c r="BP88" i="32"/>
  <c r="BQ88" i="32"/>
  <c r="BR88" i="32"/>
  <c r="BS88" i="32"/>
  <c r="BT88" i="32"/>
  <c r="BU88" i="32"/>
  <c r="BV88" i="32"/>
  <c r="BW88" i="32"/>
  <c r="BX88" i="32"/>
  <c r="BY88" i="32"/>
  <c r="BZ88" i="32"/>
  <c r="CA88" i="32"/>
  <c r="CB88" i="32"/>
  <c r="CC88" i="32"/>
  <c r="CD88" i="32"/>
  <c r="CE88" i="32"/>
  <c r="CF88" i="32"/>
  <c r="CG88" i="32"/>
  <c r="CH88" i="32"/>
  <c r="CI88" i="32"/>
  <c r="CJ88" i="32"/>
  <c r="CK88" i="32"/>
  <c r="CL88" i="32"/>
  <c r="CM88" i="32"/>
  <c r="CN88" i="32"/>
  <c r="CO88" i="32"/>
  <c r="CP88" i="32"/>
  <c r="CQ88" i="32"/>
  <c r="CR88" i="32"/>
  <c r="CS88" i="32"/>
  <c r="CT88" i="32"/>
  <c r="CU88" i="32"/>
  <c r="CV88" i="32"/>
  <c r="CW88" i="32"/>
  <c r="C89" i="32"/>
  <c r="D89" i="32"/>
  <c r="E89" i="32"/>
  <c r="F89" i="32"/>
  <c r="G89" i="32"/>
  <c r="H89" i="32"/>
  <c r="I89" i="32"/>
  <c r="J89" i="32"/>
  <c r="K89" i="32"/>
  <c r="L89" i="32"/>
  <c r="M89" i="32"/>
  <c r="N89" i="32"/>
  <c r="O89" i="32"/>
  <c r="P89" i="32"/>
  <c r="Q89" i="32"/>
  <c r="R89" i="32"/>
  <c r="S89" i="32"/>
  <c r="T89" i="32"/>
  <c r="U89" i="32"/>
  <c r="V89" i="32"/>
  <c r="W89" i="32"/>
  <c r="X89" i="32"/>
  <c r="Y89" i="32"/>
  <c r="Z89" i="32"/>
  <c r="AA89" i="32"/>
  <c r="AB89" i="32"/>
  <c r="AC89" i="32"/>
  <c r="AD89" i="32"/>
  <c r="AE89" i="32"/>
  <c r="AF89" i="32"/>
  <c r="AG89" i="32"/>
  <c r="AH89" i="32"/>
  <c r="AI89" i="32"/>
  <c r="AJ89" i="32"/>
  <c r="AK89" i="32"/>
  <c r="AL89" i="32"/>
  <c r="AM89" i="32"/>
  <c r="AN89" i="32"/>
  <c r="AO89" i="32"/>
  <c r="AP89" i="32"/>
  <c r="AQ89" i="32"/>
  <c r="AR89" i="32"/>
  <c r="AS89" i="32"/>
  <c r="AT89" i="32"/>
  <c r="AU89" i="32"/>
  <c r="AV89" i="32"/>
  <c r="AW89" i="32"/>
  <c r="AX89" i="32"/>
  <c r="AY89" i="32"/>
  <c r="AZ89" i="32"/>
  <c r="BA89" i="32"/>
  <c r="BB89" i="32"/>
  <c r="BC89" i="32"/>
  <c r="BD89" i="32"/>
  <c r="BE89" i="32"/>
  <c r="BF89" i="32"/>
  <c r="BG89" i="32"/>
  <c r="BH89" i="32"/>
  <c r="BI89" i="32"/>
  <c r="BJ89" i="32"/>
  <c r="BK89" i="32"/>
  <c r="BL89" i="32"/>
  <c r="BM89" i="32"/>
  <c r="BN89" i="32"/>
  <c r="BO89" i="32"/>
  <c r="BP89" i="32"/>
  <c r="BQ89" i="32"/>
  <c r="BR89" i="32"/>
  <c r="BS89" i="32"/>
  <c r="BT89" i="32"/>
  <c r="BU89" i="32"/>
  <c r="BV89" i="32"/>
  <c r="BW89" i="32"/>
  <c r="BX89" i="32"/>
  <c r="BY89" i="32"/>
  <c r="BZ89" i="32"/>
  <c r="CA89" i="32"/>
  <c r="CB89" i="32"/>
  <c r="CC89" i="32"/>
  <c r="CD89" i="32"/>
  <c r="CE89" i="32"/>
  <c r="CF89" i="32"/>
  <c r="CG89" i="32"/>
  <c r="CH89" i="32"/>
  <c r="CI89" i="32"/>
  <c r="CJ89" i="32"/>
  <c r="CK89" i="32"/>
  <c r="CL89" i="32"/>
  <c r="CM89" i="32"/>
  <c r="CN89" i="32"/>
  <c r="CO89" i="32"/>
  <c r="CP89" i="32"/>
  <c r="CQ89" i="32"/>
  <c r="CR89" i="32"/>
  <c r="CS89" i="32"/>
  <c r="CT89" i="32"/>
  <c r="CU89" i="32"/>
  <c r="CV89" i="32"/>
  <c r="CW89" i="32"/>
  <c r="C91" i="32"/>
  <c r="D91" i="32"/>
  <c r="E91" i="32"/>
  <c r="F91" i="32"/>
  <c r="G91" i="32"/>
  <c r="H91" i="32"/>
  <c r="I91" i="32"/>
  <c r="J91" i="32"/>
  <c r="K91" i="32"/>
  <c r="L91" i="32"/>
  <c r="M91" i="32"/>
  <c r="N91" i="32"/>
  <c r="O91" i="32"/>
  <c r="P91" i="32"/>
  <c r="Q91" i="32"/>
  <c r="R91" i="32"/>
  <c r="S91" i="32"/>
  <c r="T91" i="32"/>
  <c r="U91" i="32"/>
  <c r="V91" i="32"/>
  <c r="W91" i="32"/>
  <c r="X91" i="32"/>
  <c r="Y91" i="32"/>
  <c r="Z91" i="32"/>
  <c r="AA91" i="32"/>
  <c r="AB91" i="32"/>
  <c r="AC91" i="32"/>
  <c r="AD91" i="32"/>
  <c r="AE91" i="32"/>
  <c r="AF91" i="32"/>
  <c r="AG91" i="32"/>
  <c r="AH91" i="32"/>
  <c r="AI91" i="32"/>
  <c r="AJ91" i="32"/>
  <c r="AK91" i="32"/>
  <c r="AL91" i="32"/>
  <c r="AM91" i="32"/>
  <c r="AN91" i="32"/>
  <c r="AO91" i="32"/>
  <c r="AP91" i="32"/>
  <c r="AQ91" i="32"/>
  <c r="AR91" i="32"/>
  <c r="AS91" i="32"/>
  <c r="AT91" i="32"/>
  <c r="AU91" i="32"/>
  <c r="AV91" i="32"/>
  <c r="AW91" i="32"/>
  <c r="AX91" i="32"/>
  <c r="AY91" i="32"/>
  <c r="AZ91" i="32"/>
  <c r="BA91" i="32"/>
  <c r="BB91" i="32"/>
  <c r="BC91" i="32"/>
  <c r="BD91" i="32"/>
  <c r="BE91" i="32"/>
  <c r="BF91" i="32"/>
  <c r="BG91" i="32"/>
  <c r="BH91" i="32"/>
  <c r="BI91" i="32"/>
  <c r="BJ91" i="32"/>
  <c r="BK91" i="32"/>
  <c r="BL91" i="32"/>
  <c r="BM91" i="32"/>
  <c r="BN91" i="32"/>
  <c r="BO91" i="32"/>
  <c r="BP91" i="32"/>
  <c r="BQ91" i="32"/>
  <c r="BR91" i="32"/>
  <c r="BS91" i="32"/>
  <c r="BT91" i="32"/>
  <c r="BU91" i="32"/>
  <c r="BV91" i="32"/>
  <c r="BW91" i="32"/>
  <c r="BX91" i="32"/>
  <c r="BY91" i="32"/>
  <c r="BZ91" i="32"/>
  <c r="CA91" i="32"/>
  <c r="CB91" i="32"/>
  <c r="CC91" i="32"/>
  <c r="CD91" i="32"/>
  <c r="CE91" i="32"/>
  <c r="CF91" i="32"/>
  <c r="CG91" i="32"/>
  <c r="CH91" i="32"/>
  <c r="CI91" i="32"/>
  <c r="CJ91" i="32"/>
  <c r="CK91" i="32"/>
  <c r="CL91" i="32"/>
  <c r="CM91" i="32"/>
  <c r="CN91" i="32"/>
  <c r="CO91" i="32"/>
  <c r="CP91" i="32"/>
  <c r="CQ91" i="32"/>
  <c r="CR91" i="32"/>
  <c r="CS91" i="32"/>
  <c r="CT91" i="32"/>
  <c r="CU91" i="32"/>
  <c r="CV91" i="32"/>
  <c r="CW91" i="32"/>
  <c r="C92" i="32"/>
  <c r="D92" i="32"/>
  <c r="E92" i="32"/>
  <c r="F92" i="32"/>
  <c r="G92" i="32"/>
  <c r="H92" i="32"/>
  <c r="I92" i="32"/>
  <c r="J92" i="32"/>
  <c r="K92" i="32"/>
  <c r="L92" i="32"/>
  <c r="M92" i="32"/>
  <c r="N92" i="32"/>
  <c r="O92" i="32"/>
  <c r="P92" i="32"/>
  <c r="Q92" i="32"/>
  <c r="R92" i="32"/>
  <c r="S92" i="32"/>
  <c r="T92" i="32"/>
  <c r="U92" i="32"/>
  <c r="V92" i="32"/>
  <c r="W92" i="32"/>
  <c r="X92" i="32"/>
  <c r="Y92" i="32"/>
  <c r="Z92" i="32"/>
  <c r="AA92" i="32"/>
  <c r="AB92" i="32"/>
  <c r="AC92" i="32"/>
  <c r="AD92" i="32"/>
  <c r="AE92" i="32"/>
  <c r="AF92" i="32"/>
  <c r="AG92" i="32"/>
  <c r="AH92" i="32"/>
  <c r="AI92" i="32"/>
  <c r="AJ92" i="32"/>
  <c r="AK92" i="32"/>
  <c r="AL92" i="32"/>
  <c r="AM92" i="32"/>
  <c r="AN92" i="32"/>
  <c r="AO92" i="32"/>
  <c r="AP92" i="32"/>
  <c r="AQ92" i="32"/>
  <c r="AR92" i="32"/>
  <c r="AS92" i="32"/>
  <c r="AT92" i="32"/>
  <c r="AU92" i="32"/>
  <c r="AV92" i="32"/>
  <c r="AW92" i="32"/>
  <c r="AX92" i="32"/>
  <c r="AY92" i="32"/>
  <c r="AZ92" i="32"/>
  <c r="BA92" i="32"/>
  <c r="BB92" i="32"/>
  <c r="BC92" i="32"/>
  <c r="BD92" i="32"/>
  <c r="BE92" i="32"/>
  <c r="BF92" i="32"/>
  <c r="BG92" i="32"/>
  <c r="BH92" i="32"/>
  <c r="BI92" i="32"/>
  <c r="BJ92" i="32"/>
  <c r="BK92" i="32"/>
  <c r="BL92" i="32"/>
  <c r="BM92" i="32"/>
  <c r="BN92" i="32"/>
  <c r="BO92" i="32"/>
  <c r="BP92" i="32"/>
  <c r="BQ92" i="32"/>
  <c r="BR92" i="32"/>
  <c r="BS92" i="32"/>
  <c r="BT92" i="32"/>
  <c r="BU92" i="32"/>
  <c r="BV92" i="32"/>
  <c r="BW92" i="32"/>
  <c r="BX92" i="32"/>
  <c r="BY92" i="32"/>
  <c r="BZ92" i="32"/>
  <c r="CA92" i="32"/>
  <c r="CB92" i="32"/>
  <c r="CC92" i="32"/>
  <c r="CD92" i="32"/>
  <c r="CE92" i="32"/>
  <c r="CF92" i="32"/>
  <c r="CG92" i="32"/>
  <c r="CH92" i="32"/>
  <c r="CI92" i="32"/>
  <c r="CJ92" i="32"/>
  <c r="CK92" i="32"/>
  <c r="CL92" i="32"/>
  <c r="CM92" i="32"/>
  <c r="CN92" i="32"/>
  <c r="CO92" i="32"/>
  <c r="CP92" i="32"/>
  <c r="CQ92" i="32"/>
  <c r="CR92" i="32"/>
  <c r="CS92" i="32"/>
  <c r="CT92" i="32"/>
  <c r="CU92" i="32"/>
  <c r="CV92" i="32"/>
  <c r="CW92" i="32"/>
  <c r="C93" i="32"/>
  <c r="D93" i="32"/>
  <c r="E93" i="32"/>
  <c r="F93" i="32"/>
  <c r="G93" i="32"/>
  <c r="H93" i="32"/>
  <c r="I93" i="32"/>
  <c r="J93" i="32"/>
  <c r="K93" i="32"/>
  <c r="L93" i="32"/>
  <c r="M93" i="32"/>
  <c r="N93" i="32"/>
  <c r="O93" i="32"/>
  <c r="P93" i="32"/>
  <c r="Q93" i="32"/>
  <c r="R93" i="32"/>
  <c r="S93" i="32"/>
  <c r="T93" i="32"/>
  <c r="U93" i="32"/>
  <c r="V93" i="32"/>
  <c r="W93" i="32"/>
  <c r="X93" i="32"/>
  <c r="Y93" i="32"/>
  <c r="Z93" i="32"/>
  <c r="AA93" i="32"/>
  <c r="AB93" i="32"/>
  <c r="AC93" i="32"/>
  <c r="AD93" i="32"/>
  <c r="AE93" i="32"/>
  <c r="AF93" i="32"/>
  <c r="AG93" i="32"/>
  <c r="AH93" i="32"/>
  <c r="AI93" i="32"/>
  <c r="AJ93" i="32"/>
  <c r="AK93" i="32"/>
  <c r="AL93" i="32"/>
  <c r="AM93" i="32"/>
  <c r="AN93" i="32"/>
  <c r="AO93" i="32"/>
  <c r="AP93" i="32"/>
  <c r="AQ93" i="32"/>
  <c r="AR93" i="32"/>
  <c r="AS93" i="32"/>
  <c r="AT93" i="32"/>
  <c r="AU93" i="32"/>
  <c r="AV93" i="32"/>
  <c r="AW93" i="32"/>
  <c r="AX93" i="32"/>
  <c r="AY93" i="32"/>
  <c r="AZ93" i="32"/>
  <c r="BA93" i="32"/>
  <c r="BB93" i="32"/>
  <c r="BC93" i="32"/>
  <c r="BD93" i="32"/>
  <c r="BE93" i="32"/>
  <c r="BF93" i="32"/>
  <c r="BG93" i="32"/>
  <c r="BH93" i="32"/>
  <c r="BI93" i="32"/>
  <c r="BJ93" i="32"/>
  <c r="BK93" i="32"/>
  <c r="BL93" i="32"/>
  <c r="BM93" i="32"/>
  <c r="BN93" i="32"/>
  <c r="BO93" i="32"/>
  <c r="BP93" i="32"/>
  <c r="BQ93" i="32"/>
  <c r="BR93" i="32"/>
  <c r="BS93" i="32"/>
  <c r="BT93" i="32"/>
  <c r="BU93" i="32"/>
  <c r="BV93" i="32"/>
  <c r="BW93" i="32"/>
  <c r="BX93" i="32"/>
  <c r="BY93" i="32"/>
  <c r="BZ93" i="32"/>
  <c r="CA93" i="32"/>
  <c r="CB93" i="32"/>
  <c r="CC93" i="32"/>
  <c r="CD93" i="32"/>
  <c r="CE93" i="32"/>
  <c r="CF93" i="32"/>
  <c r="CG93" i="32"/>
  <c r="CH93" i="32"/>
  <c r="CI93" i="32"/>
  <c r="CJ93" i="32"/>
  <c r="CK93" i="32"/>
  <c r="CL93" i="32"/>
  <c r="CM93" i="32"/>
  <c r="CN93" i="32"/>
  <c r="CO93" i="32"/>
  <c r="CP93" i="32"/>
  <c r="CQ93" i="32"/>
  <c r="CR93" i="32"/>
  <c r="CS93" i="32"/>
  <c r="CT93" i="32"/>
  <c r="CU93" i="32"/>
  <c r="CV93" i="32"/>
  <c r="CW93" i="32"/>
  <c r="B93" i="32"/>
  <c r="B92" i="32"/>
  <c r="B91" i="32"/>
  <c r="B89" i="32"/>
  <c r="B88" i="32"/>
  <c r="B87" i="32"/>
  <c r="B85" i="32"/>
  <c r="B84" i="32"/>
  <c r="B83" i="32"/>
  <c r="B81" i="32"/>
  <c r="B80" i="32"/>
  <c r="B79" i="32"/>
  <c r="F30" i="32"/>
  <c r="E30" i="32"/>
  <c r="D30" i="32"/>
  <c r="C30" i="32"/>
  <c r="B30" i="32"/>
  <c r="F29" i="32"/>
  <c r="E29" i="32"/>
  <c r="D29" i="32"/>
  <c r="C29" i="32"/>
  <c r="B29" i="32"/>
  <c r="F28" i="32"/>
  <c r="E28" i="32"/>
  <c r="D28" i="32"/>
  <c r="C28" i="32"/>
  <c r="B28" i="32"/>
  <c r="F27" i="32"/>
  <c r="E27" i="32"/>
  <c r="D27" i="32"/>
  <c r="C27" i="32"/>
  <c r="B27" i="32"/>
  <c r="E23" i="32"/>
  <c r="D23" i="32"/>
  <c r="C23" i="32"/>
  <c r="E20" i="32"/>
  <c r="D20" i="32"/>
  <c r="C20" i="32"/>
  <c r="E18" i="32"/>
  <c r="D18" i="32"/>
  <c r="C18" i="32"/>
  <c r="E17" i="32"/>
  <c r="D17" i="32"/>
  <c r="C17" i="32"/>
  <c r="F16" i="32"/>
  <c r="F15" i="32"/>
  <c r="F14" i="32"/>
  <c r="F13" i="32"/>
  <c r="F12" i="32"/>
  <c r="F11" i="32"/>
  <c r="F10" i="32"/>
  <c r="F9" i="32"/>
  <c r="F8" i="32"/>
  <c r="F7" i="32"/>
  <c r="F6" i="32"/>
  <c r="A2" i="32"/>
  <c r="C17" i="30"/>
  <c r="C18" i="30"/>
  <c r="D17" i="30"/>
  <c r="D18" i="30"/>
  <c r="E17" i="30"/>
  <c r="E18" i="30"/>
  <c r="A2" i="30"/>
  <c r="M36" i="30"/>
  <c r="L36" i="30"/>
  <c r="K36" i="30"/>
  <c r="M35" i="30"/>
  <c r="L35" i="30"/>
  <c r="K35" i="30"/>
  <c r="M34" i="30"/>
  <c r="L34" i="30"/>
  <c r="K34" i="30"/>
  <c r="M33" i="30"/>
  <c r="L33" i="30"/>
  <c r="K33" i="30"/>
  <c r="M32" i="30"/>
  <c r="L32" i="30"/>
  <c r="K32" i="30"/>
  <c r="M31" i="30"/>
  <c r="L31" i="30"/>
  <c r="K31" i="30"/>
  <c r="M30" i="30"/>
  <c r="L30" i="30"/>
  <c r="K30" i="30"/>
  <c r="M29" i="30"/>
  <c r="L29" i="30"/>
  <c r="K29" i="30"/>
  <c r="M28" i="30"/>
  <c r="L28" i="30"/>
  <c r="K28" i="30"/>
  <c r="M27" i="30"/>
  <c r="L27" i="30"/>
  <c r="K27" i="30"/>
  <c r="M26" i="30"/>
  <c r="L26" i="30"/>
  <c r="K26" i="30"/>
  <c r="I48" i="30"/>
  <c r="H48" i="30"/>
  <c r="G48" i="30"/>
  <c r="I47" i="30"/>
  <c r="H47" i="30"/>
  <c r="G47" i="30"/>
  <c r="I46" i="30"/>
  <c r="H46" i="30"/>
  <c r="G46" i="30"/>
  <c r="I45" i="30"/>
  <c r="H45" i="30"/>
  <c r="G45" i="30"/>
  <c r="I44" i="30"/>
  <c r="H44" i="30"/>
  <c r="G44" i="30"/>
  <c r="I43" i="30"/>
  <c r="H43" i="30"/>
  <c r="G43" i="30"/>
  <c r="I42" i="30"/>
  <c r="H42" i="30"/>
  <c r="G42" i="30"/>
  <c r="I41" i="30"/>
  <c r="H41" i="30"/>
  <c r="G41" i="30"/>
  <c r="I40" i="30"/>
  <c r="H40" i="30"/>
  <c r="G40" i="30"/>
  <c r="I39" i="30"/>
  <c r="H39" i="30"/>
  <c r="G39" i="30"/>
  <c r="I38" i="30"/>
  <c r="H38" i="30"/>
  <c r="G38" i="30"/>
  <c r="I36" i="30"/>
  <c r="H36" i="30"/>
  <c r="G36" i="30"/>
  <c r="I35" i="30"/>
  <c r="H35" i="30"/>
  <c r="G35" i="30"/>
  <c r="I34" i="30"/>
  <c r="H34" i="30"/>
  <c r="G34" i="30"/>
  <c r="I33" i="30"/>
  <c r="H33" i="30"/>
  <c r="G33" i="30"/>
  <c r="I32" i="30"/>
  <c r="H32" i="30"/>
  <c r="G32" i="30"/>
  <c r="I31" i="30"/>
  <c r="H31" i="30"/>
  <c r="G31" i="30"/>
  <c r="I30" i="30"/>
  <c r="H30" i="30"/>
  <c r="G30" i="30"/>
  <c r="I29" i="30"/>
  <c r="H29" i="30"/>
  <c r="G29" i="30"/>
  <c r="I28" i="30"/>
  <c r="H28" i="30"/>
  <c r="G28" i="30"/>
  <c r="I27" i="30"/>
  <c r="H27" i="30"/>
  <c r="G27" i="30"/>
  <c r="I26" i="30"/>
  <c r="H26" i="30"/>
  <c r="G26" i="30"/>
  <c r="E70" i="30"/>
  <c r="D70" i="30"/>
  <c r="C70" i="30"/>
  <c r="H69" i="30"/>
  <c r="G69" i="30"/>
  <c r="F69" i="30"/>
  <c r="H68" i="30"/>
  <c r="G68" i="30"/>
  <c r="F68" i="30"/>
  <c r="H67" i="30"/>
  <c r="G67" i="30"/>
  <c r="F67" i="30"/>
  <c r="H66" i="30"/>
  <c r="G66" i="30"/>
  <c r="F66" i="30"/>
  <c r="H65" i="30"/>
  <c r="G65" i="30"/>
  <c r="F65" i="30"/>
  <c r="H64" i="30"/>
  <c r="G64" i="30"/>
  <c r="F64" i="30"/>
  <c r="H63" i="30"/>
  <c r="G63" i="30"/>
  <c r="F63" i="30"/>
  <c r="H62" i="30"/>
  <c r="G62" i="30"/>
  <c r="F62" i="30"/>
  <c r="H61" i="30"/>
  <c r="G61" i="30"/>
  <c r="F61" i="30"/>
  <c r="H60" i="30"/>
  <c r="G60" i="30"/>
  <c r="F60" i="30"/>
  <c r="H59" i="30"/>
  <c r="G59" i="30"/>
  <c r="F59" i="30"/>
  <c r="E55" i="30"/>
  <c r="D55" i="30"/>
  <c r="C55" i="30"/>
  <c r="E54" i="30"/>
  <c r="D54" i="30"/>
  <c r="C54" i="30"/>
  <c r="E23" i="30"/>
  <c r="D23" i="30"/>
  <c r="C23" i="30"/>
  <c r="E20" i="30"/>
  <c r="D20" i="30"/>
  <c r="C20" i="30"/>
  <c r="F16" i="30"/>
  <c r="F15" i="30"/>
  <c r="F14" i="30"/>
  <c r="F13" i="30"/>
  <c r="F12" i="30"/>
  <c r="F11" i="30"/>
  <c r="F10" i="30"/>
  <c r="F9" i="30"/>
  <c r="F8" i="30"/>
  <c r="F7" i="30"/>
  <c r="F6" i="30"/>
  <c r="H44" i="29"/>
  <c r="G44" i="29"/>
  <c r="F44" i="29"/>
  <c r="H43" i="29"/>
  <c r="G43" i="29"/>
  <c r="F43" i="29"/>
  <c r="H42" i="29"/>
  <c r="G42" i="29"/>
  <c r="F42" i="29"/>
  <c r="H41" i="29"/>
  <c r="G41" i="29"/>
  <c r="F41" i="29"/>
  <c r="H40" i="29"/>
  <c r="G40" i="29"/>
  <c r="F40" i="29"/>
  <c r="H39" i="29"/>
  <c r="G39" i="29"/>
  <c r="F39" i="29"/>
  <c r="H38" i="29"/>
  <c r="G38" i="29"/>
  <c r="F38" i="29"/>
  <c r="H37" i="29"/>
  <c r="G37" i="29"/>
  <c r="F37" i="29"/>
  <c r="H36" i="29"/>
  <c r="G36" i="29"/>
  <c r="F36" i="29"/>
  <c r="H35" i="29"/>
  <c r="G35" i="29"/>
  <c r="F35" i="29"/>
  <c r="H34" i="29"/>
  <c r="G34" i="29"/>
  <c r="F34" i="29"/>
  <c r="E45" i="29"/>
  <c r="D45" i="29"/>
  <c r="C45" i="29"/>
  <c r="E30" i="29"/>
  <c r="D30" i="29"/>
  <c r="C30" i="29"/>
  <c r="E29" i="29"/>
  <c r="D29" i="29"/>
  <c r="C29" i="29"/>
  <c r="E28" i="29"/>
  <c r="D28" i="29"/>
  <c r="C28" i="29"/>
  <c r="E27" i="29"/>
  <c r="D27" i="29"/>
  <c r="C27" i="29"/>
  <c r="E23" i="29"/>
  <c r="D23" i="29"/>
  <c r="C23" i="29"/>
  <c r="E20" i="29"/>
  <c r="D20" i="29"/>
  <c r="C20" i="29"/>
  <c r="E18" i="29"/>
  <c r="D18" i="29"/>
  <c r="C18" i="29"/>
  <c r="E17" i="29"/>
  <c r="D17" i="29"/>
  <c r="C17" i="29"/>
  <c r="F16" i="29"/>
  <c r="F15" i="29"/>
  <c r="F14" i="29"/>
  <c r="F13" i="29"/>
  <c r="F12" i="29"/>
  <c r="F11" i="29"/>
  <c r="F10" i="29"/>
  <c r="F9" i="29"/>
  <c r="F8" i="29"/>
  <c r="F7" i="29"/>
  <c r="F6" i="29"/>
  <c r="A2" i="29"/>
  <c r="F30" i="28"/>
  <c r="E30" i="28"/>
  <c r="D30" i="28"/>
  <c r="C30" i="28"/>
  <c r="B30" i="28"/>
  <c r="F29" i="28"/>
  <c r="E29" i="28"/>
  <c r="D29" i="28"/>
  <c r="C29" i="28"/>
  <c r="B29" i="28"/>
  <c r="F28" i="28"/>
  <c r="E28" i="28"/>
  <c r="D28" i="28"/>
  <c r="C28" i="28"/>
  <c r="B28" i="28"/>
  <c r="F27" i="28"/>
  <c r="E27" i="28"/>
  <c r="D27" i="28"/>
  <c r="C27" i="28"/>
  <c r="B27" i="28"/>
  <c r="E23" i="28"/>
  <c r="D23" i="28"/>
  <c r="C23" i="28"/>
  <c r="E20" i="28"/>
  <c r="D20" i="28"/>
  <c r="C20" i="28"/>
  <c r="E18" i="28"/>
  <c r="D18" i="28"/>
  <c r="C18" i="28"/>
  <c r="E17" i="28"/>
  <c r="D17" i="28"/>
  <c r="C17" i="28"/>
  <c r="F16" i="28"/>
  <c r="F15" i="28"/>
  <c r="F14" i="28"/>
  <c r="F13" i="28"/>
  <c r="F12" i="28"/>
  <c r="F11" i="28"/>
  <c r="F10" i="28"/>
  <c r="F9" i="28"/>
  <c r="F8" i="28"/>
  <c r="F7" i="28"/>
  <c r="F6" i="28"/>
  <c r="A2" i="28"/>
  <c r="F30" i="26"/>
  <c r="F29" i="26"/>
  <c r="F28" i="26"/>
  <c r="F27" i="26"/>
  <c r="D2" i="26"/>
  <c r="B30" i="26"/>
  <c r="B29" i="26"/>
  <c r="B28" i="26"/>
  <c r="B27" i="26"/>
  <c r="E30" i="26"/>
  <c r="D30" i="26"/>
  <c r="C30" i="26"/>
  <c r="E29" i="26"/>
  <c r="D29" i="26"/>
  <c r="C29" i="26"/>
  <c r="E28" i="26"/>
  <c r="D28" i="26"/>
  <c r="C28" i="26"/>
  <c r="E27" i="26"/>
  <c r="D27" i="26"/>
  <c r="C27" i="26"/>
  <c r="E23" i="26"/>
  <c r="D23" i="26"/>
  <c r="C23" i="26"/>
  <c r="E20" i="26"/>
  <c r="D20" i="26"/>
  <c r="C20" i="26"/>
  <c r="E18" i="26"/>
  <c r="D18" i="26"/>
  <c r="C18" i="26"/>
  <c r="E17" i="26"/>
  <c r="D17" i="26"/>
  <c r="C17" i="26"/>
  <c r="F16" i="26"/>
  <c r="F15" i="26"/>
  <c r="F14" i="26"/>
  <c r="F13" i="26"/>
  <c r="F12" i="26"/>
  <c r="F11" i="26"/>
  <c r="F10" i="26"/>
  <c r="F9" i="26"/>
  <c r="F8" i="26"/>
  <c r="F7" i="26"/>
  <c r="F6" i="26"/>
  <c r="A2" i="26"/>
  <c r="D30" i="25"/>
  <c r="E30" i="25"/>
  <c r="C30" i="25"/>
  <c r="D29" i="25"/>
  <c r="E29" i="25"/>
  <c r="C29" i="25"/>
  <c r="D28" i="25"/>
  <c r="E28" i="25"/>
  <c r="C28" i="25"/>
  <c r="D27" i="25"/>
  <c r="E27" i="25"/>
  <c r="C27" i="25"/>
  <c r="D23" i="25"/>
  <c r="E23" i="25"/>
  <c r="C23" i="25"/>
  <c r="D20" i="25"/>
  <c r="E20" i="25"/>
  <c r="C20" i="25"/>
  <c r="C17" i="25"/>
  <c r="D17" i="25"/>
  <c r="E17" i="25"/>
  <c r="C18" i="25"/>
  <c r="D18" i="25"/>
  <c r="E18" i="25"/>
  <c r="A2" i="25"/>
  <c r="F7" i="25"/>
  <c r="F8" i="25"/>
  <c r="F9" i="25"/>
  <c r="F10" i="25"/>
  <c r="F11" i="25"/>
  <c r="F12" i="25"/>
  <c r="F13" i="25"/>
  <c r="F14" i="25"/>
  <c r="F15" i="25"/>
  <c r="F16" i="25"/>
  <c r="F6" i="25"/>
  <c r="C52" i="30"/>
  <c r="D52" i="30"/>
  <c r="E52" i="30"/>
  <c r="C53" i="30"/>
  <c r="D53" i="30"/>
  <c r="E53" i="30"/>
</calcChain>
</file>

<file path=xl/sharedStrings.xml><?xml version="1.0" encoding="utf-8"?>
<sst xmlns="http://schemas.openxmlformats.org/spreadsheetml/2006/main" count="497" uniqueCount="85">
  <si>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</si>
  <si>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</si>
  <si>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</si>
  <si>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</si>
  <si>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</si>
  <si>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</si>
  <si>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</si>
  <si>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</si>
  <si>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</si>
  <si>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</si>
  <si>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</si>
  <si>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</si>
  <si>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</si>
  <si>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</si>
  <si>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</si>
  <si>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</si>
  <si>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</si>
  <si>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</si>
  <si>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</si>
  <si>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</si>
  <si>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</si>
  <si>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</si>
  <si>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</si>
  <si>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</si>
  <si>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Price</t>
  </si>
  <si>
    <t>Shipping</t>
  </si>
  <si>
    <t>Varietal</t>
  </si>
  <si>
    <t>Region</t>
  </si>
  <si>
    <t>January</t>
  </si>
  <si>
    <t>March</t>
  </si>
  <si>
    <t>February</t>
  </si>
  <si>
    <t>Color (1-10 Scale)</t>
  </si>
  <si>
    <t>Astringency (1-10 Scale)</t>
  </si>
  <si>
    <t>BAR</t>
  </si>
  <si>
    <t>Price (per 1K Gallons)</t>
  </si>
  <si>
    <t>PURCHASE DECISIONS</t>
  </si>
  <si>
    <t>TOTAL COST (OBJECTIVE):</t>
  </si>
  <si>
    <t>ACID</t>
  </si>
  <si>
    <t>COLOR</t>
  </si>
  <si>
    <t>ASTRINGENCY</t>
  </si>
  <si>
    <t>Total Ordered</t>
  </si>
  <si>
    <t>Total Required</t>
  </si>
  <si>
    <t>Minimum</t>
  </si>
  <si>
    <t>Maximum</t>
  </si>
  <si>
    <t>Valencia Ordered</t>
  </si>
  <si>
    <t>Valencia Required</t>
  </si>
  <si>
    <t>SPECS</t>
  </si>
  <si>
    <t>% Relaxed</t>
  </si>
  <si>
    <t>Average % Relaxed:</t>
  </si>
  <si>
    <t>INDICATORS</t>
  </si>
  <si>
    <t>BIG M</t>
  </si>
  <si>
    <t>Total Suppliers Used</t>
  </si>
  <si>
    <t>Limit 4</t>
  </si>
  <si>
    <t>Acid Reduction</t>
  </si>
  <si>
    <t>Indicator</t>
  </si>
  <si>
    <t>Total Possible</t>
  </si>
  <si>
    <t>Lower Bound</t>
  </si>
  <si>
    <t>Total Reduced</t>
  </si>
  <si>
    <t>Not Reduced</t>
  </si>
  <si>
    <t>Cost</t>
  </si>
  <si>
    <t>Quality Relaxation</t>
  </si>
  <si>
    <t>Monthly Cost</t>
  </si>
  <si>
    <t>Quality Const</t>
  </si>
  <si>
    <t>COST LIMIT:</t>
  </si>
  <si>
    <t>Deacidifcation Price</t>
  </si>
  <si>
    <t>per 1000gal</t>
  </si>
  <si>
    <t>Brix/Acid Increase</t>
  </si>
  <si>
    <t>Standard Deviations</t>
  </si>
  <si>
    <t>Scenario</t>
  </si>
  <si>
    <t>Brix/Acid Ratio</t>
  </si>
  <si>
    <t>Acid</t>
  </si>
  <si>
    <t>Astringency</t>
  </si>
  <si>
    <t>Color</t>
  </si>
  <si>
    <t>BAR January</t>
  </si>
  <si>
    <t>BAR February</t>
  </si>
  <si>
    <t>BAR March</t>
  </si>
  <si>
    <t>Acid January</t>
  </si>
  <si>
    <t>Acid February</t>
  </si>
  <si>
    <t>Acid March</t>
  </si>
  <si>
    <t>Astringency January</t>
  </si>
  <si>
    <t>Astringency February</t>
  </si>
  <si>
    <t>Astringency March</t>
  </si>
  <si>
    <t>Color January</t>
  </si>
  <si>
    <t>Color February</t>
  </si>
  <si>
    <t>Color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</si>
</sst>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0" xfId="3" applyNumberFormat="1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  <xf numFmtId="44" fontId="0" fillId="0" borderId="0" xfId="0" applyNumberFormat="1"/>
    <xf numFmtId="164" fontId="0" fillId="2" borderId="0" xfId="0" applyNumberFormat="1" applyFill="1" applyBorder="1"/>
    <xf numFmtId="164" fontId="0" fillId="2" borderId="3" xfId="0" applyNumberFormat="1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1" xfId="0" applyNumberFormat="1" applyFill="1" applyBorder="1"/>
    <xf numFmtId="44" fontId="0" fillId="3" borderId="0" xfId="3" applyFont="1" applyFill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166" fontId="0" fillId="3" borderId="0" xfId="4" applyNumberFormat="1" applyFont="1" applyFill="1"/>
    <xf numFmtId="166" fontId="0" fillId="0" borderId="0" xfId="4" applyNumberFormat="1" applyFont="1"/>
    <xf numFmtId="164" fontId="0" fillId="5" borderId="4" xfId="0" applyNumberFormat="1" applyFill="1" applyBorder="1"/>
    <xf numFmtId="164" fontId="0" fillId="5" borderId="0" xfId="0" applyNumberFormat="1" applyFill="1" applyBorder="1"/>
    <xf numFmtId="164" fontId="0" fillId="5" borderId="2" xfId="0" applyNumberFormat="1" applyFill="1" applyBorder="1"/>
    <xf numFmtId="164" fontId="0" fillId="5" borderId="5" xfId="0" applyNumberFormat="1" applyFill="1" applyBorder="1"/>
    <xf numFmtId="164" fontId="0" fillId="5" borderId="1" xfId="0" applyNumberFormat="1" applyFill="1" applyBorder="1"/>
    <xf numFmtId="164" fontId="0" fillId="5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9" fontId="0" fillId="0" borderId="0" xfId="0" applyNumberFormat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164" fontId="0" fillId="0" borderId="0" xfId="0" applyNumberFormat="1"/>
    <xf numFmtId="10" fontId="0" fillId="0" borderId="0" xfId="4" applyNumberFormat="1" applyFont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Frontier!$A$2:$A$8</c:f>
              <c:numCache>
                <c:formatCode>_("$"* #,##0_);_("$"* \(#,##0\);_("$"* "-"??_);_(@_)</c:formatCode>
                <c:ptCount val="7"/>
                <c:pt idx="0">
                  <c:v>1227560</c:v>
                </c:pt>
                <c:pt idx="1">
                  <c:v>1210000</c:v>
                </c:pt>
                <c:pt idx="2">
                  <c:v>1190000</c:v>
                </c:pt>
                <c:pt idx="3">
                  <c:v>1170000</c:v>
                </c:pt>
                <c:pt idx="4">
                  <c:v>1150000</c:v>
                </c:pt>
                <c:pt idx="5">
                  <c:v>1130000</c:v>
                </c:pt>
                <c:pt idx="6">
                  <c:v>1110000</c:v>
                </c:pt>
              </c:numCache>
            </c:numRef>
          </c:xVal>
          <c:yVal>
            <c:numRef>
              <c:f>Frontier!$B$2:$B$8</c:f>
              <c:numCache>
                <c:formatCode>0.0%</c:formatCode>
                <c:ptCount val="7"/>
                <c:pt idx="0">
                  <c:v>0</c:v>
                </c:pt>
                <c:pt idx="1">
                  <c:v>5.3999999999999999E-2</c:v>
                </c:pt>
                <c:pt idx="2">
                  <c:v>0.16600000000000001</c:v>
                </c:pt>
                <c:pt idx="3">
                  <c:v>0.34799999999999998</c:v>
                </c:pt>
                <c:pt idx="4">
                  <c:v>0.53700000000000003</c:v>
                </c:pt>
                <c:pt idx="5">
                  <c:v>0.84499999999999997</c:v>
                </c:pt>
                <c:pt idx="6">
                  <c:v>1.68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302992"/>
        <c:axId val="278303552"/>
      </c:scatterChart>
      <c:valAx>
        <c:axId val="27830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03552"/>
        <c:crosses val="autoZero"/>
        <c:crossBetween val="midCat"/>
      </c:valAx>
      <c:valAx>
        <c:axId val="2783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0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1</xdr:row>
      <xdr:rowOff>23812</xdr:rowOff>
    </xdr:from>
    <xdr:to>
      <xdr:col>13</xdr:col>
      <xdr:colOff>133349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5" zoomScaleNormal="125" zoomScalePageLayoutView="125" workbookViewId="0">
      <selection activeCell="D19" sqref="D19"/>
    </sheetView>
  </sheetViews>
  <sheetFormatPr defaultColWidth="11" defaultRowHeight="15.75" x14ac:dyDescent="0.25"/>
  <cols>
    <col min="1" max="1" width="18" bestFit="1" customWidth="1"/>
  </cols>
  <sheetData>
    <row r="1" spans="1:9" ht="63" x14ac:dyDescent="0.25">
      <c r="A1" s="24" t="s">
        <v>26</v>
      </c>
      <c r="B1" s="25" t="s">
        <v>27</v>
      </c>
      <c r="C1" s="24" t="s">
        <v>21</v>
      </c>
      <c r="D1" s="25" t="s">
        <v>22</v>
      </c>
      <c r="E1" s="25" t="s">
        <v>23</v>
      </c>
      <c r="F1" s="25" t="s">
        <v>32</v>
      </c>
      <c r="G1" s="25" t="s">
        <v>31</v>
      </c>
      <c r="H1" s="25" t="s">
        <v>34</v>
      </c>
      <c r="I1" s="26" t="s">
        <v>25</v>
      </c>
    </row>
    <row r="2" spans="1:9" x14ac:dyDescent="0.25">
      <c r="A2" s="18" t="s">
        <v>8</v>
      </c>
      <c r="B2" s="19" t="s">
        <v>1</v>
      </c>
      <c r="C2" s="18">
        <v>672</v>
      </c>
      <c r="D2" s="19">
        <v>10.5</v>
      </c>
      <c r="E2" s="20">
        <v>6.0000000000000001E-3</v>
      </c>
      <c r="F2" s="19">
        <v>3</v>
      </c>
      <c r="G2" s="19">
        <v>3</v>
      </c>
      <c r="H2" s="27">
        <v>500</v>
      </c>
      <c r="I2" s="28">
        <v>100</v>
      </c>
    </row>
    <row r="3" spans="1:9" x14ac:dyDescent="0.25">
      <c r="A3" s="18" t="s">
        <v>14</v>
      </c>
      <c r="B3" s="19" t="s">
        <v>2</v>
      </c>
      <c r="C3" s="18">
        <v>400</v>
      </c>
      <c r="D3" s="19">
        <v>6.5</v>
      </c>
      <c r="E3" s="20">
        <v>1.4E-2</v>
      </c>
      <c r="F3" s="19">
        <v>7</v>
      </c>
      <c r="G3" s="19">
        <v>1</v>
      </c>
      <c r="H3" s="27">
        <v>310</v>
      </c>
      <c r="I3" s="28">
        <v>150</v>
      </c>
    </row>
    <row r="4" spans="1:9" x14ac:dyDescent="0.25">
      <c r="A4" s="18" t="s">
        <v>0</v>
      </c>
      <c r="B4" s="19" t="s">
        <v>17</v>
      </c>
      <c r="C4" s="18">
        <v>1200</v>
      </c>
      <c r="D4" s="19">
        <v>12</v>
      </c>
      <c r="E4" s="20">
        <v>9.4999999999999998E-3</v>
      </c>
      <c r="F4" s="19">
        <v>3</v>
      </c>
      <c r="G4" s="19">
        <v>3</v>
      </c>
      <c r="H4" s="27">
        <v>750</v>
      </c>
      <c r="I4" s="28">
        <v>0</v>
      </c>
    </row>
    <row r="5" spans="1:9" x14ac:dyDescent="0.25">
      <c r="A5" s="18" t="s">
        <v>8</v>
      </c>
      <c r="B5" s="19" t="s">
        <v>20</v>
      </c>
      <c r="C5" s="18">
        <v>168</v>
      </c>
      <c r="D5" s="19">
        <v>11</v>
      </c>
      <c r="E5" s="20">
        <v>0.01</v>
      </c>
      <c r="F5" s="19">
        <v>3</v>
      </c>
      <c r="G5" s="19">
        <v>5</v>
      </c>
      <c r="H5" s="27">
        <v>600</v>
      </c>
      <c r="I5" s="28">
        <v>60</v>
      </c>
    </row>
    <row r="6" spans="1:9" x14ac:dyDescent="0.25">
      <c r="A6" s="18" t="s">
        <v>12</v>
      </c>
      <c r="B6" s="19" t="s">
        <v>19</v>
      </c>
      <c r="C6" s="18">
        <v>84</v>
      </c>
      <c r="D6" s="19">
        <v>12</v>
      </c>
      <c r="E6" s="20">
        <v>7.0000000000000001E-3</v>
      </c>
      <c r="F6" s="19">
        <v>1</v>
      </c>
      <c r="G6" s="19">
        <v>5</v>
      </c>
      <c r="H6" s="27">
        <v>600</v>
      </c>
      <c r="I6" s="28">
        <v>75</v>
      </c>
    </row>
    <row r="7" spans="1:9" x14ac:dyDescent="0.25">
      <c r="A7" s="18" t="s">
        <v>13</v>
      </c>
      <c r="B7" s="19" t="s">
        <v>18</v>
      </c>
      <c r="C7" s="18">
        <v>210</v>
      </c>
      <c r="D7" s="19">
        <v>10</v>
      </c>
      <c r="E7" s="20">
        <v>7.0000000000000001E-3</v>
      </c>
      <c r="F7" s="19">
        <v>1</v>
      </c>
      <c r="G7" s="19">
        <v>5</v>
      </c>
      <c r="H7" s="27">
        <v>625</v>
      </c>
      <c r="I7" s="28">
        <v>50</v>
      </c>
    </row>
    <row r="8" spans="1:9" x14ac:dyDescent="0.25">
      <c r="A8" s="18" t="s">
        <v>16</v>
      </c>
      <c r="B8" s="19" t="s">
        <v>3</v>
      </c>
      <c r="C8" s="18">
        <v>588</v>
      </c>
      <c r="D8" s="19">
        <v>9</v>
      </c>
      <c r="E8" s="20">
        <v>1.35E-2</v>
      </c>
      <c r="F8" s="19">
        <v>7</v>
      </c>
      <c r="G8" s="19">
        <v>3</v>
      </c>
      <c r="H8" s="27">
        <v>440</v>
      </c>
      <c r="I8" s="28">
        <v>120</v>
      </c>
    </row>
    <row r="9" spans="1:9" x14ac:dyDescent="0.25">
      <c r="A9" s="18" t="s">
        <v>10</v>
      </c>
      <c r="B9" s="19" t="s">
        <v>5</v>
      </c>
      <c r="C9" s="18">
        <v>168</v>
      </c>
      <c r="D9" s="19">
        <v>15</v>
      </c>
      <c r="E9" s="20">
        <v>1.0999999999999999E-2</v>
      </c>
      <c r="F9" s="19">
        <v>4</v>
      </c>
      <c r="G9" s="19">
        <v>8</v>
      </c>
      <c r="H9" s="27">
        <v>600</v>
      </c>
      <c r="I9" s="28">
        <v>110</v>
      </c>
    </row>
    <row r="10" spans="1:9" x14ac:dyDescent="0.25">
      <c r="A10" s="18" t="s">
        <v>15</v>
      </c>
      <c r="B10" s="19" t="s">
        <v>4</v>
      </c>
      <c r="C10" s="18">
        <v>300</v>
      </c>
      <c r="D10" s="19">
        <v>8</v>
      </c>
      <c r="E10" s="20">
        <v>1.2999999999999999E-2</v>
      </c>
      <c r="F10" s="19">
        <v>8</v>
      </c>
      <c r="G10" s="19">
        <v>3</v>
      </c>
      <c r="H10" s="27">
        <v>300</v>
      </c>
      <c r="I10" s="28">
        <v>90</v>
      </c>
    </row>
    <row r="11" spans="1:9" x14ac:dyDescent="0.25">
      <c r="A11" s="18" t="s">
        <v>11</v>
      </c>
      <c r="B11" s="19" t="s">
        <v>6</v>
      </c>
      <c r="C11" s="18">
        <v>210</v>
      </c>
      <c r="D11" s="19">
        <v>13</v>
      </c>
      <c r="E11" s="20">
        <v>1.2999999999999999E-2</v>
      </c>
      <c r="F11" s="19">
        <v>3</v>
      </c>
      <c r="G11" s="19">
        <v>5</v>
      </c>
      <c r="H11" s="27">
        <v>460</v>
      </c>
      <c r="I11" s="28">
        <v>130</v>
      </c>
    </row>
    <row r="12" spans="1:9" x14ac:dyDescent="0.25">
      <c r="A12" s="21" t="s">
        <v>9</v>
      </c>
      <c r="B12" s="22" t="s">
        <v>7</v>
      </c>
      <c r="C12" s="21">
        <v>180</v>
      </c>
      <c r="D12" s="22">
        <v>14</v>
      </c>
      <c r="E12" s="23">
        <v>5.0000000000000001E-3</v>
      </c>
      <c r="F12" s="22">
        <v>3</v>
      </c>
      <c r="G12" s="22">
        <v>9</v>
      </c>
      <c r="H12" s="29">
        <v>505</v>
      </c>
      <c r="I12" s="30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80" zoomScaleNormal="80" zoomScalePageLayoutView="125" workbookViewId="0">
      <selection activeCell="F13" sqref="F13"/>
    </sheetView>
  </sheetViews>
  <sheetFormatPr defaultColWidth="11" defaultRowHeight="15.75" x14ac:dyDescent="0.25"/>
  <cols>
    <col min="1" max="1" width="18" bestFit="1" customWidth="1"/>
    <col min="3" max="3" width="14" customWidth="1"/>
    <col min="4" max="5" width="13.125" customWidth="1"/>
  </cols>
  <sheetData>
    <row r="1" spans="1:13" x14ac:dyDescent="0.25">
      <c r="A1" t="s">
        <v>36</v>
      </c>
    </row>
    <row r="2" spans="1:13" x14ac:dyDescent="0.25">
      <c r="A2" s="38">
        <f>SUM(C17:E18)</f>
        <v>1227560.0000000002</v>
      </c>
    </row>
    <row r="4" spans="1:13" x14ac:dyDescent="0.25">
      <c r="A4" t="s">
        <v>35</v>
      </c>
      <c r="G4" t="s">
        <v>46</v>
      </c>
    </row>
    <row r="5" spans="1:13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</row>
    <row r="6" spans="1:13" x14ac:dyDescent="0.25">
      <c r="A6" s="18" t="s">
        <v>8</v>
      </c>
      <c r="B6" s="19" t="s">
        <v>1</v>
      </c>
      <c r="C6" s="34">
        <v>0</v>
      </c>
      <c r="D6" s="35">
        <v>0</v>
      </c>
      <c r="E6" s="35">
        <v>0</v>
      </c>
      <c r="F6" s="32">
        <f>SUM(C6:E6)</f>
        <v>0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</row>
    <row r="7" spans="1:13" x14ac:dyDescent="0.25">
      <c r="A7" s="18" t="s">
        <v>14</v>
      </c>
      <c r="B7" s="19" t="s">
        <v>2</v>
      </c>
      <c r="C7" s="34">
        <v>13.500000000000204</v>
      </c>
      <c r="D7" s="35">
        <v>0</v>
      </c>
      <c r="E7" s="35">
        <v>0</v>
      </c>
      <c r="F7" s="32">
        <f t="shared" ref="F7:F16" si="0">SUM(C7:E7)</f>
        <v>13.500000000000204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</row>
    <row r="8" spans="1:13" x14ac:dyDescent="0.25">
      <c r="A8" s="18" t="s">
        <v>0</v>
      </c>
      <c r="B8" s="19" t="s">
        <v>17</v>
      </c>
      <c r="C8" s="34">
        <v>240.00000000000006</v>
      </c>
      <c r="D8" s="35">
        <v>240.00000000000009</v>
      </c>
      <c r="E8" s="35">
        <v>280</v>
      </c>
      <c r="F8" s="32">
        <f t="shared" si="0"/>
        <v>760.00000000000011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</row>
    <row r="9" spans="1:13" x14ac:dyDescent="0.25">
      <c r="A9" s="18" t="s">
        <v>8</v>
      </c>
      <c r="B9" s="19" t="s">
        <v>20</v>
      </c>
      <c r="C9" s="34">
        <v>22.900000000001135</v>
      </c>
      <c r="D9" s="35">
        <v>0</v>
      </c>
      <c r="E9" s="35">
        <v>88.266666666665913</v>
      </c>
      <c r="F9" s="32">
        <f t="shared" si="0"/>
        <v>111.16666666666706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</row>
    <row r="10" spans="1:13" x14ac:dyDescent="0.25">
      <c r="A10" s="18" t="s">
        <v>12</v>
      </c>
      <c r="B10" s="19" t="s">
        <v>19</v>
      </c>
      <c r="C10" s="34">
        <v>0</v>
      </c>
      <c r="D10" s="35">
        <v>83.999999999999986</v>
      </c>
      <c r="E10" s="35">
        <v>0</v>
      </c>
      <c r="F10" s="32">
        <f t="shared" si="0"/>
        <v>83.999999999999986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</row>
    <row r="11" spans="1:13" x14ac:dyDescent="0.25">
      <c r="A11" s="18" t="s">
        <v>13</v>
      </c>
      <c r="B11" s="19" t="s">
        <v>18</v>
      </c>
      <c r="C11" s="34">
        <v>0</v>
      </c>
      <c r="D11" s="35">
        <v>44.09696969696963</v>
      </c>
      <c r="E11" s="35">
        <v>29.236363636363258</v>
      </c>
      <c r="F11" s="32">
        <f t="shared" si="0"/>
        <v>73.333333333332888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</row>
    <row r="12" spans="1:13" x14ac:dyDescent="0.25">
      <c r="A12" s="18" t="s">
        <v>16</v>
      </c>
      <c r="B12" s="19" t="s">
        <v>3</v>
      </c>
      <c r="C12" s="34">
        <v>0</v>
      </c>
      <c r="D12" s="35">
        <v>0</v>
      </c>
      <c r="E12" s="35">
        <v>0</v>
      </c>
      <c r="F12" s="32">
        <f t="shared" si="0"/>
        <v>0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</row>
    <row r="13" spans="1:13" x14ac:dyDescent="0.25">
      <c r="A13" s="18" t="s">
        <v>10</v>
      </c>
      <c r="B13" s="19" t="s">
        <v>5</v>
      </c>
      <c r="C13" s="34">
        <v>0</v>
      </c>
      <c r="D13" s="35">
        <v>95.70909090909106</v>
      </c>
      <c r="E13" s="35">
        <v>72.290909090908997</v>
      </c>
      <c r="F13" s="32">
        <f t="shared" si="0"/>
        <v>168.00000000000006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</row>
    <row r="14" spans="1:13" x14ac:dyDescent="0.25">
      <c r="A14" s="18" t="s">
        <v>15</v>
      </c>
      <c r="B14" s="19" t="s">
        <v>4</v>
      </c>
      <c r="C14" s="34">
        <v>109.19999999999969</v>
      </c>
      <c r="D14" s="35">
        <v>53.563636363636839</v>
      </c>
      <c r="E14" s="35">
        <v>137.23636363636356</v>
      </c>
      <c r="F14" s="32">
        <f t="shared" si="0"/>
        <v>300.00000000000011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</row>
    <row r="15" spans="1:13" x14ac:dyDescent="0.25">
      <c r="A15" s="18" t="s">
        <v>11</v>
      </c>
      <c r="B15" s="19" t="s">
        <v>6</v>
      </c>
      <c r="C15" s="34">
        <v>101.29999999999937</v>
      </c>
      <c r="D15" s="35">
        <v>82.63030303030277</v>
      </c>
      <c r="E15" s="35">
        <v>26.06969696969778</v>
      </c>
      <c r="F15" s="32">
        <f t="shared" si="0"/>
        <v>209.99999999999991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</row>
    <row r="16" spans="1:13" x14ac:dyDescent="0.25">
      <c r="A16" s="21" t="s">
        <v>9</v>
      </c>
      <c r="B16" s="22" t="s">
        <v>7</v>
      </c>
      <c r="C16" s="36">
        <v>113.09999999999984</v>
      </c>
      <c r="D16" s="37">
        <v>0</v>
      </c>
      <c r="E16" s="37">
        <v>66.900000000000134</v>
      </c>
      <c r="F16" s="33">
        <f t="shared" si="0"/>
        <v>179.99999999999997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</row>
    <row r="17" spans="1:6" x14ac:dyDescent="0.25">
      <c r="A17" s="18" t="s">
        <v>61</v>
      </c>
      <c r="B17" s="19" t="s">
        <v>24</v>
      </c>
      <c r="C17" s="31">
        <f>SUMPRODUCT(C6:C16,$L6:$L16)</f>
        <v>334398.50000000029</v>
      </c>
      <c r="D17" s="31">
        <f t="shared" ref="D17:E17" si="1">SUMPRODUCT(D6:D16,$L6:$L16)</f>
        <v>369465.09090909106</v>
      </c>
      <c r="E17" s="31">
        <f t="shared" si="1"/>
        <v>411554.74242424208</v>
      </c>
    </row>
    <row r="18" spans="1:6" x14ac:dyDescent="0.25">
      <c r="B18" s="19" t="s">
        <v>25</v>
      </c>
      <c r="C18" s="31">
        <f>SUMPRODUCT(C6:C16,$M6:$M16)</f>
        <v>39402.499999999971</v>
      </c>
      <c r="D18" s="31">
        <f t="shared" ref="D18:E18" si="2">SUMPRODUCT(D6:D16,$M6:$M16)</f>
        <v>34595.515151515167</v>
      </c>
      <c r="E18" s="31">
        <f t="shared" si="2"/>
        <v>38143.651515151556</v>
      </c>
    </row>
    <row r="20" spans="1:6" x14ac:dyDescent="0.25">
      <c r="A20" s="19" t="s">
        <v>40</v>
      </c>
      <c r="C20" s="7">
        <f>SUM(C6:C16)</f>
        <v>600.00000000000034</v>
      </c>
      <c r="D20" s="8">
        <f t="shared" ref="D20:E20" si="3">SUM(D6:D16)</f>
        <v>600.00000000000034</v>
      </c>
      <c r="E20" s="9">
        <f t="shared" si="3"/>
        <v>699.99999999999966</v>
      </c>
    </row>
    <row r="21" spans="1:6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6" x14ac:dyDescent="0.25">
      <c r="A23" t="s">
        <v>44</v>
      </c>
      <c r="C23" s="7">
        <f>C8</f>
        <v>240.00000000000006</v>
      </c>
      <c r="D23" s="8">
        <f t="shared" ref="D23:E23" si="4">D8</f>
        <v>240.00000000000009</v>
      </c>
      <c r="E23" s="9">
        <f t="shared" si="4"/>
        <v>280</v>
      </c>
    </row>
    <row r="24" spans="1:6" x14ac:dyDescent="0.25">
      <c r="A24" t="s">
        <v>45</v>
      </c>
      <c r="C24" s="39">
        <v>240</v>
      </c>
      <c r="D24" s="40">
        <v>240</v>
      </c>
      <c r="E24" s="41">
        <v>280</v>
      </c>
    </row>
    <row r="26" spans="1:6" x14ac:dyDescent="0.25">
      <c r="A26" s="14" t="s">
        <v>62</v>
      </c>
      <c r="B26" s="11" t="s">
        <v>42</v>
      </c>
      <c r="C26" s="15"/>
      <c r="D26" s="15"/>
      <c r="E26" s="15"/>
      <c r="F26" s="11" t="s">
        <v>43</v>
      </c>
    </row>
    <row r="27" spans="1:6" x14ac:dyDescent="0.25">
      <c r="A27" s="14" t="s">
        <v>33</v>
      </c>
      <c r="B27" s="11">
        <v>11.5</v>
      </c>
      <c r="C27" s="15">
        <f>SUMPRODUCT(C6:C16, $H6:$H16)/C$21</f>
        <v>11.65591666666667</v>
      </c>
      <c r="D27" s="15">
        <f t="shared" ref="D27:E27" si="5">SUMPRODUCT(D6:D16, $H6:$H16)/D$21</f>
        <v>12.112181818181822</v>
      </c>
      <c r="E27" s="15">
        <f t="shared" si="5"/>
        <v>11.544367965367963</v>
      </c>
      <c r="F27" s="11">
        <v>12.5</v>
      </c>
    </row>
    <row r="28" spans="1:6" x14ac:dyDescent="0.25">
      <c r="A28" s="1" t="s">
        <v>37</v>
      </c>
      <c r="B28" s="12">
        <v>7.4999999999999997E-3</v>
      </c>
      <c r="C28" s="4">
        <f>SUMPRODUCT(C6:C16, $I6:$I16)/C$21</f>
        <v>1.0000000000000002E-2</v>
      </c>
      <c r="D28" s="4">
        <f t="shared" ref="D28:E28" si="6">SUMPRODUCT(D6:D16, $I6:$I16)/D$21</f>
        <v>1.0000000000000009E-2</v>
      </c>
      <c r="E28" s="4">
        <f t="shared" si="6"/>
        <v>9.9999999999999967E-3</v>
      </c>
      <c r="F28" s="12">
        <v>0.01</v>
      </c>
    </row>
    <row r="29" spans="1:6" x14ac:dyDescent="0.25">
      <c r="A29" s="1" t="s">
        <v>39</v>
      </c>
      <c r="B29" s="12">
        <v>0</v>
      </c>
      <c r="C29" s="4">
        <f>SUMPRODUCT(C6:C16, $J6:$J16)/C$21</f>
        <v>4</v>
      </c>
      <c r="D29" s="4">
        <f t="shared" ref="D29:E29" si="7">SUMPRODUCT(D6:D16, $J6:$J16)/D$21</f>
        <v>3.1788888888888951</v>
      </c>
      <c r="E29" s="4">
        <f t="shared" si="7"/>
        <v>3.9999999999999987</v>
      </c>
      <c r="F29" s="12">
        <v>4</v>
      </c>
    </row>
    <row r="30" spans="1:6" x14ac:dyDescent="0.25">
      <c r="A30" s="3" t="s">
        <v>38</v>
      </c>
      <c r="B30" s="13">
        <v>4.5</v>
      </c>
      <c r="C30" s="2">
        <f>SUMPRODUCT(C6:C16, $K$6:$K$16)/C$21</f>
        <v>4.5000000000000009</v>
      </c>
      <c r="D30" s="2">
        <f t="shared" ref="D30:E30" si="8">SUMPRODUCT(D6:D16, $K$6:$K$16)/D$21</f>
        <v>4.5000000000000027</v>
      </c>
      <c r="E30" s="2">
        <f t="shared" si="8"/>
        <v>4.4999999999999982</v>
      </c>
      <c r="F30" s="13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80" zoomScaleNormal="80" zoomScalePageLayoutView="125" workbookViewId="0">
      <selection activeCell="B3" sqref="B3"/>
    </sheetView>
  </sheetViews>
  <sheetFormatPr defaultColWidth="11" defaultRowHeight="15.75" x14ac:dyDescent="0.25"/>
  <cols>
    <col min="1" max="1" width="30.25" customWidth="1"/>
    <col min="2" max="2" width="19.5" customWidth="1"/>
    <col min="3" max="3" width="15.75" customWidth="1"/>
    <col min="4" max="5" width="13.125" customWidth="1"/>
  </cols>
  <sheetData>
    <row r="1" spans="1:13" x14ac:dyDescent="0.25">
      <c r="A1" t="s">
        <v>36</v>
      </c>
      <c r="B1" t="s">
        <v>63</v>
      </c>
      <c r="D1" t="s">
        <v>48</v>
      </c>
    </row>
    <row r="2" spans="1:13" x14ac:dyDescent="0.25">
      <c r="A2" s="38">
        <f>SUM(C17:E18)</f>
        <v>1110000</v>
      </c>
      <c r="B2" s="31">
        <v>1110000</v>
      </c>
      <c r="D2" s="42">
        <f>AVERAGE(G27:G30)</f>
        <v>1.6801785714286264</v>
      </c>
    </row>
    <row r="4" spans="1:13" x14ac:dyDescent="0.25">
      <c r="A4" t="s">
        <v>35</v>
      </c>
      <c r="G4" t="s">
        <v>46</v>
      </c>
    </row>
    <row r="5" spans="1:13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</row>
    <row r="6" spans="1:13" x14ac:dyDescent="0.25">
      <c r="A6" s="18" t="s">
        <v>8</v>
      </c>
      <c r="B6" s="19" t="s">
        <v>1</v>
      </c>
      <c r="C6" s="34">
        <v>0</v>
      </c>
      <c r="D6" s="35">
        <v>0</v>
      </c>
      <c r="E6" s="35">
        <v>0</v>
      </c>
      <c r="F6" s="32">
        <f>SUM(C6:E6)</f>
        <v>0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</row>
    <row r="7" spans="1:13" x14ac:dyDescent="0.25">
      <c r="A7" s="18" t="s">
        <v>14</v>
      </c>
      <c r="B7" s="19" t="s">
        <v>2</v>
      </c>
      <c r="C7" s="34">
        <v>0</v>
      </c>
      <c r="D7" s="35">
        <v>0</v>
      </c>
      <c r="E7" s="35">
        <v>400</v>
      </c>
      <c r="F7" s="32">
        <f t="shared" ref="F7:F16" si="0">SUM(C7:E7)</f>
        <v>400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</row>
    <row r="8" spans="1:13" x14ac:dyDescent="0.25">
      <c r="A8" s="18" t="s">
        <v>0</v>
      </c>
      <c r="B8" s="19" t="s">
        <v>17</v>
      </c>
      <c r="C8" s="34">
        <v>240.00000000000003</v>
      </c>
      <c r="D8" s="35">
        <v>240</v>
      </c>
      <c r="E8" s="35">
        <v>280.00000000000006</v>
      </c>
      <c r="F8" s="32">
        <f t="shared" si="0"/>
        <v>760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</row>
    <row r="9" spans="1:13" x14ac:dyDescent="0.25">
      <c r="A9" s="18" t="s">
        <v>8</v>
      </c>
      <c r="B9" s="19" t="s">
        <v>20</v>
      </c>
      <c r="C9" s="34">
        <v>0</v>
      </c>
      <c r="D9" s="35">
        <v>0</v>
      </c>
      <c r="E9" s="35">
        <v>0</v>
      </c>
      <c r="F9" s="32">
        <f t="shared" si="0"/>
        <v>0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</row>
    <row r="10" spans="1:13" x14ac:dyDescent="0.25">
      <c r="A10" s="18" t="s">
        <v>12</v>
      </c>
      <c r="B10" s="19" t="s">
        <v>19</v>
      </c>
      <c r="C10" s="34">
        <v>0</v>
      </c>
      <c r="D10" s="35">
        <v>0</v>
      </c>
      <c r="E10" s="35">
        <v>0</v>
      </c>
      <c r="F10" s="32">
        <f t="shared" si="0"/>
        <v>0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</row>
    <row r="11" spans="1:13" x14ac:dyDescent="0.25">
      <c r="A11" s="18" t="s">
        <v>13</v>
      </c>
      <c r="B11" s="19" t="s">
        <v>18</v>
      </c>
      <c r="C11" s="34">
        <v>0</v>
      </c>
      <c r="D11" s="35">
        <v>0</v>
      </c>
      <c r="E11" s="35">
        <v>0</v>
      </c>
      <c r="F11" s="32">
        <f t="shared" si="0"/>
        <v>0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</row>
    <row r="12" spans="1:13" x14ac:dyDescent="0.25">
      <c r="A12" s="18" t="s">
        <v>16</v>
      </c>
      <c r="B12" s="19" t="s">
        <v>3</v>
      </c>
      <c r="C12" s="34">
        <v>59.999999999999957</v>
      </c>
      <c r="D12" s="35">
        <v>346.78571428571411</v>
      </c>
      <c r="E12" s="35">
        <v>19.999999999999996</v>
      </c>
      <c r="F12" s="32">
        <f t="shared" si="0"/>
        <v>426.78571428571405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</row>
    <row r="13" spans="1:13" x14ac:dyDescent="0.25">
      <c r="A13" s="18" t="s">
        <v>10</v>
      </c>
      <c r="B13" s="19" t="s">
        <v>5</v>
      </c>
      <c r="C13" s="34">
        <v>0</v>
      </c>
      <c r="D13" s="35">
        <v>0</v>
      </c>
      <c r="E13" s="35">
        <v>0</v>
      </c>
      <c r="F13" s="32">
        <f t="shared" si="0"/>
        <v>0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</row>
    <row r="14" spans="1:13" x14ac:dyDescent="0.25">
      <c r="A14" s="18" t="s">
        <v>15</v>
      </c>
      <c r="B14" s="19" t="s">
        <v>4</v>
      </c>
      <c r="C14" s="34">
        <v>300</v>
      </c>
      <c r="D14" s="35">
        <v>0</v>
      </c>
      <c r="E14" s="35">
        <v>0</v>
      </c>
      <c r="F14" s="32">
        <f t="shared" si="0"/>
        <v>300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</row>
    <row r="15" spans="1:13" x14ac:dyDescent="0.25">
      <c r="A15" s="18" t="s">
        <v>11</v>
      </c>
      <c r="B15" s="19" t="s">
        <v>6</v>
      </c>
      <c r="C15" s="34">
        <v>0</v>
      </c>
      <c r="D15" s="35">
        <v>0</v>
      </c>
      <c r="E15" s="35">
        <v>0</v>
      </c>
      <c r="F15" s="32">
        <f t="shared" si="0"/>
        <v>0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</row>
    <row r="16" spans="1:13" x14ac:dyDescent="0.25">
      <c r="A16" s="21" t="s">
        <v>9</v>
      </c>
      <c r="B16" s="22" t="s">
        <v>7</v>
      </c>
      <c r="C16" s="36">
        <v>0</v>
      </c>
      <c r="D16" s="37">
        <v>0</v>
      </c>
      <c r="E16" s="37">
        <v>0</v>
      </c>
      <c r="F16" s="33">
        <f t="shared" si="0"/>
        <v>0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</row>
    <row r="17" spans="1:9" x14ac:dyDescent="0.25">
      <c r="A17" s="18" t="s">
        <v>61</v>
      </c>
      <c r="B17" s="19" t="s">
        <v>24</v>
      </c>
      <c r="C17" s="31">
        <f>SUMPRODUCT(C6:C16,$L6:$L16)</f>
        <v>296400</v>
      </c>
      <c r="D17" s="31">
        <f t="shared" ref="D17:E17" si="1">SUMPRODUCT(D6:D16,$L6:$L16)</f>
        <v>332585.7142857142</v>
      </c>
      <c r="E17" s="31">
        <f t="shared" si="1"/>
        <v>342800</v>
      </c>
    </row>
    <row r="18" spans="1:9" x14ac:dyDescent="0.25">
      <c r="B18" s="19" t="s">
        <v>25</v>
      </c>
      <c r="C18" s="31">
        <f>SUMPRODUCT(C6:C16,$M6:$M16)</f>
        <v>34199.999999999993</v>
      </c>
      <c r="D18" s="31">
        <f t="shared" ref="D18:E18" si="2">SUMPRODUCT(D6:D16,$M6:$M16)</f>
        <v>41614.285714285696</v>
      </c>
      <c r="E18" s="31">
        <f t="shared" si="2"/>
        <v>62400</v>
      </c>
    </row>
    <row r="20" spans="1:9" x14ac:dyDescent="0.25">
      <c r="A20" s="19" t="s">
        <v>40</v>
      </c>
      <c r="C20" s="7">
        <f>SUM(C6:C16)</f>
        <v>600</v>
      </c>
      <c r="D20" s="8">
        <f t="shared" ref="D20:E20" si="3">SUM(D6:D16)</f>
        <v>586.78571428571411</v>
      </c>
      <c r="E20" s="9">
        <f t="shared" si="3"/>
        <v>700</v>
      </c>
    </row>
    <row r="21" spans="1:9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9" x14ac:dyDescent="0.25">
      <c r="A23" t="s">
        <v>44</v>
      </c>
      <c r="C23" s="7">
        <f>C8</f>
        <v>240.00000000000003</v>
      </c>
      <c r="D23" s="8">
        <f t="shared" ref="D23:E23" si="4">D8</f>
        <v>240</v>
      </c>
      <c r="E23" s="9">
        <f t="shared" si="4"/>
        <v>280.00000000000006</v>
      </c>
    </row>
    <row r="24" spans="1:9" x14ac:dyDescent="0.25">
      <c r="A24" t="s">
        <v>45</v>
      </c>
      <c r="C24" s="39">
        <v>240</v>
      </c>
      <c r="D24" s="40">
        <v>240</v>
      </c>
      <c r="E24" s="41">
        <v>280</v>
      </c>
    </row>
    <row r="26" spans="1:9" x14ac:dyDescent="0.25">
      <c r="A26" s="14" t="s">
        <v>62</v>
      </c>
      <c r="B26" s="11" t="s">
        <v>42</v>
      </c>
      <c r="C26" s="15"/>
      <c r="D26" s="15"/>
      <c r="E26" s="15"/>
      <c r="F26" s="11" t="s">
        <v>43</v>
      </c>
      <c r="G26" s="11" t="s">
        <v>47</v>
      </c>
      <c r="H26" s="15" t="s">
        <v>42</v>
      </c>
      <c r="I26" s="16" t="s">
        <v>43</v>
      </c>
    </row>
    <row r="27" spans="1:9" x14ac:dyDescent="0.25">
      <c r="A27" s="14" t="s">
        <v>33</v>
      </c>
      <c r="B27" s="11">
        <f>H27-G27*(I27-H27)</f>
        <v>8.7714285714283946</v>
      </c>
      <c r="C27" s="15">
        <f>SUMPRODUCT(C6:C16, $H6:$H16)/C$21</f>
        <v>9.6999999999999993</v>
      </c>
      <c r="D27" s="15">
        <f t="shared" ref="D27:E27" si="5">SUMPRODUCT(D6:D16, $H6:$H16)/D$21</f>
        <v>10.001785714285713</v>
      </c>
      <c r="E27" s="15">
        <f t="shared" si="5"/>
        <v>8.7714285714285722</v>
      </c>
      <c r="F27" s="11">
        <f>I27+G27*(I27-H27)</f>
        <v>15.228571428571605</v>
      </c>
      <c r="G27" s="11">
        <v>2.7285714285716058</v>
      </c>
      <c r="H27" s="15">
        <v>11.5</v>
      </c>
      <c r="I27" s="16">
        <v>12.5</v>
      </c>
    </row>
    <row r="28" spans="1:9" x14ac:dyDescent="0.25">
      <c r="A28" s="1" t="s">
        <v>37</v>
      </c>
      <c r="B28" s="12">
        <f t="shared" ref="B28:B30" si="6">H28-G28*(I28-H28)</f>
        <v>5.3142857142859778E-3</v>
      </c>
      <c r="C28" s="4">
        <f>SUMPRODUCT(C6:C16, $I6:$I16)/C$21</f>
        <v>1.1650000000000001E-2</v>
      </c>
      <c r="D28" s="4">
        <f t="shared" ref="D28:E28" si="7">SUMPRODUCT(D6:D16, $I6:$I16)/D$21</f>
        <v>1.1602678571428568E-2</v>
      </c>
      <c r="E28" s="4">
        <f t="shared" si="7"/>
        <v>1.2185714285714288E-2</v>
      </c>
      <c r="F28" s="12">
        <f t="shared" ref="F28:F30" si="8">I28+G28*(I28-H28)</f>
        <v>1.2185714285714022E-2</v>
      </c>
      <c r="G28" s="12">
        <v>0.87428571428560864</v>
      </c>
      <c r="H28" s="4">
        <v>7.4999999999999997E-3</v>
      </c>
      <c r="I28" s="17">
        <v>0.01</v>
      </c>
    </row>
    <row r="29" spans="1:9" x14ac:dyDescent="0.25">
      <c r="A29" s="1" t="s">
        <v>39</v>
      </c>
      <c r="B29" s="12">
        <f t="shared" si="6"/>
        <v>-1.8999999999999357</v>
      </c>
      <c r="C29" s="4">
        <f>SUMPRODUCT(C6:C16, $J6:$J16)/C$21</f>
        <v>5.9</v>
      </c>
      <c r="D29" s="4">
        <f t="shared" ref="D29:E29" si="9">SUMPRODUCT(D6:D16, $J6:$J16)/D$21</f>
        <v>5.2458333333333309</v>
      </c>
      <c r="E29" s="4">
        <f t="shared" si="9"/>
        <v>5.4</v>
      </c>
      <c r="F29" s="12">
        <f t="shared" si="8"/>
        <v>5.8999999999999355</v>
      </c>
      <c r="G29" s="12">
        <v>0.47499999999998394</v>
      </c>
      <c r="H29" s="4">
        <v>0</v>
      </c>
      <c r="I29" s="17">
        <v>4</v>
      </c>
    </row>
    <row r="30" spans="1:9" x14ac:dyDescent="0.25">
      <c r="A30" s="3" t="s">
        <v>38</v>
      </c>
      <c r="B30" s="13">
        <f t="shared" si="6"/>
        <v>1.8571428571426924</v>
      </c>
      <c r="C30" s="2">
        <f>SUMPRODUCT(C6:C16, $K$6:$K$16)/C$21</f>
        <v>3</v>
      </c>
      <c r="D30" s="2">
        <f t="shared" ref="D30:E30" si="10">SUMPRODUCT(D6:D16, $K$6:$K$16)/D$21</f>
        <v>2.9339285714285706</v>
      </c>
      <c r="E30" s="2">
        <f t="shared" si="10"/>
        <v>1.8571428571428574</v>
      </c>
      <c r="F30" s="13">
        <f t="shared" si="8"/>
        <v>8.1428571428573076</v>
      </c>
      <c r="G30" s="13">
        <v>2.6428571428573076</v>
      </c>
      <c r="H30" s="2">
        <v>4.5</v>
      </c>
      <c r="I30" s="5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28" sqref="M28"/>
    </sheetView>
  </sheetViews>
  <sheetFormatPr defaultRowHeight="15.75" x14ac:dyDescent="0.25"/>
  <cols>
    <col min="1" max="1" width="13.75" bestFit="1" customWidth="1"/>
    <col min="2" max="2" width="18.375" customWidth="1"/>
  </cols>
  <sheetData>
    <row r="1" spans="1:2" x14ac:dyDescent="0.25">
      <c r="A1" t="s">
        <v>59</v>
      </c>
      <c r="B1" t="s">
        <v>60</v>
      </c>
    </row>
    <row r="2" spans="1:2" x14ac:dyDescent="0.25">
      <c r="A2" s="10">
        <v>1227560</v>
      </c>
      <c r="B2" s="43">
        <v>0</v>
      </c>
    </row>
    <row r="3" spans="1:2" x14ac:dyDescent="0.25">
      <c r="A3" s="10">
        <v>1210000</v>
      </c>
      <c r="B3" s="43">
        <v>5.3999999999999999E-2</v>
      </c>
    </row>
    <row r="4" spans="1:2" x14ac:dyDescent="0.25">
      <c r="A4" s="10">
        <v>1190000</v>
      </c>
      <c r="B4" s="43">
        <v>0.16600000000000001</v>
      </c>
    </row>
    <row r="5" spans="1:2" x14ac:dyDescent="0.25">
      <c r="A5" s="10">
        <v>1170000</v>
      </c>
      <c r="B5" s="43">
        <v>0.34799999999999998</v>
      </c>
    </row>
    <row r="6" spans="1:2" x14ac:dyDescent="0.25">
      <c r="A6" s="10">
        <v>1150000</v>
      </c>
      <c r="B6" s="43">
        <v>0.53700000000000003</v>
      </c>
    </row>
    <row r="7" spans="1:2" x14ac:dyDescent="0.25">
      <c r="A7" s="10">
        <v>1130000</v>
      </c>
      <c r="B7" s="43">
        <v>0.84499999999999997</v>
      </c>
    </row>
    <row r="8" spans="1:2" x14ac:dyDescent="0.25">
      <c r="A8" s="10">
        <v>1110000</v>
      </c>
      <c r="B8" s="43">
        <v>1.68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80" zoomScaleNormal="80" zoomScalePageLayoutView="125" workbookViewId="0">
      <selection activeCell="D2" sqref="D2"/>
    </sheetView>
  </sheetViews>
  <sheetFormatPr defaultColWidth="11" defaultRowHeight="15.75" x14ac:dyDescent="0.25"/>
  <cols>
    <col min="1" max="1" width="30.25" customWidth="1"/>
    <col min="2" max="2" width="19.5" customWidth="1"/>
    <col min="3" max="3" width="15.75" customWidth="1"/>
    <col min="4" max="5" width="13.125" customWidth="1"/>
  </cols>
  <sheetData>
    <row r="1" spans="1:13" x14ac:dyDescent="0.25">
      <c r="A1" t="s">
        <v>36</v>
      </c>
      <c r="B1" t="s">
        <v>63</v>
      </c>
      <c r="D1" t="s">
        <v>48</v>
      </c>
    </row>
    <row r="2" spans="1:13" x14ac:dyDescent="0.25">
      <c r="A2" s="38">
        <f>SUM(C17:E18)</f>
        <v>1170000</v>
      </c>
      <c r="B2" s="31">
        <v>1170000</v>
      </c>
      <c r="D2" s="42">
        <v>0.58736842105268483</v>
      </c>
    </row>
    <row r="4" spans="1:13" x14ac:dyDescent="0.25">
      <c r="A4" t="s">
        <v>35</v>
      </c>
      <c r="G4" t="s">
        <v>46</v>
      </c>
    </row>
    <row r="5" spans="1:13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</row>
    <row r="6" spans="1:13" x14ac:dyDescent="0.25">
      <c r="A6" s="18" t="s">
        <v>8</v>
      </c>
      <c r="B6" s="19" t="s">
        <v>1</v>
      </c>
      <c r="C6" s="34">
        <v>0</v>
      </c>
      <c r="D6" s="35">
        <v>0</v>
      </c>
      <c r="E6" s="35">
        <v>0</v>
      </c>
      <c r="F6" s="32">
        <f>SUM(C6:E6)</f>
        <v>0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</row>
    <row r="7" spans="1:13" x14ac:dyDescent="0.25">
      <c r="A7" s="18" t="s">
        <v>14</v>
      </c>
      <c r="B7" s="19" t="s">
        <v>2</v>
      </c>
      <c r="C7" s="34">
        <v>0</v>
      </c>
      <c r="D7" s="35">
        <v>174.03784254023003</v>
      </c>
      <c r="E7" s="35">
        <v>113.96215745976929</v>
      </c>
      <c r="F7" s="32">
        <f t="shared" ref="F7:F16" si="0">SUM(C7:E7)</f>
        <v>287.99999999999932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</row>
    <row r="8" spans="1:13" x14ac:dyDescent="0.25">
      <c r="A8" s="18" t="s">
        <v>0</v>
      </c>
      <c r="B8" s="19" t="s">
        <v>17</v>
      </c>
      <c r="C8" s="34">
        <v>240</v>
      </c>
      <c r="D8" s="35">
        <v>240.00000000000011</v>
      </c>
      <c r="E8" s="35">
        <v>280.00000000000006</v>
      </c>
      <c r="F8" s="32">
        <f t="shared" si="0"/>
        <v>760.00000000000023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</row>
    <row r="9" spans="1:13" x14ac:dyDescent="0.25">
      <c r="A9" s="18" t="s">
        <v>8</v>
      </c>
      <c r="B9" s="19" t="s">
        <v>20</v>
      </c>
      <c r="C9" s="34">
        <v>0</v>
      </c>
      <c r="D9" s="35">
        <v>0</v>
      </c>
      <c r="E9" s="35">
        <v>0</v>
      </c>
      <c r="F9" s="32">
        <f t="shared" si="0"/>
        <v>0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</row>
    <row r="10" spans="1:13" x14ac:dyDescent="0.25">
      <c r="A10" s="18" t="s">
        <v>12</v>
      </c>
      <c r="B10" s="19" t="s">
        <v>19</v>
      </c>
      <c r="C10" s="34">
        <v>0</v>
      </c>
      <c r="D10" s="35">
        <v>0</v>
      </c>
      <c r="E10" s="35">
        <v>0</v>
      </c>
      <c r="F10" s="32">
        <f t="shared" si="0"/>
        <v>0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</row>
    <row r="11" spans="1:13" x14ac:dyDescent="0.25">
      <c r="A11" s="18" t="s">
        <v>13</v>
      </c>
      <c r="B11" s="19" t="s">
        <v>18</v>
      </c>
      <c r="C11" s="34">
        <v>0</v>
      </c>
      <c r="D11" s="35">
        <v>0</v>
      </c>
      <c r="E11" s="35">
        <v>0</v>
      </c>
      <c r="F11" s="32">
        <f t="shared" si="0"/>
        <v>0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</row>
    <row r="12" spans="1:13" x14ac:dyDescent="0.25">
      <c r="A12" s="18" t="s">
        <v>16</v>
      </c>
      <c r="B12" s="19" t="s">
        <v>3</v>
      </c>
      <c r="C12" s="34">
        <v>0</v>
      </c>
      <c r="D12" s="35">
        <v>0</v>
      </c>
      <c r="E12" s="35">
        <v>0</v>
      </c>
      <c r="F12" s="32">
        <f t="shared" si="0"/>
        <v>0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</row>
    <row r="13" spans="1:13" x14ac:dyDescent="0.25">
      <c r="A13" s="18" t="s">
        <v>10</v>
      </c>
      <c r="B13" s="19" t="s">
        <v>5</v>
      </c>
      <c r="C13" s="34">
        <v>86.296650717693083</v>
      </c>
      <c r="D13" s="35">
        <v>75.703349282306931</v>
      </c>
      <c r="E13" s="35">
        <v>0</v>
      </c>
      <c r="F13" s="32">
        <f t="shared" si="0"/>
        <v>162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</row>
    <row r="14" spans="1:13" x14ac:dyDescent="0.25">
      <c r="A14" s="18" t="s">
        <v>15</v>
      </c>
      <c r="B14" s="19" t="s">
        <v>4</v>
      </c>
      <c r="C14" s="34">
        <v>215.65550239232127</v>
      </c>
      <c r="D14" s="35">
        <v>0</v>
      </c>
      <c r="E14" s="35">
        <v>84.344497607679145</v>
      </c>
      <c r="F14" s="32">
        <f t="shared" si="0"/>
        <v>300.0000000000004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</row>
    <row r="15" spans="1:13" x14ac:dyDescent="0.25">
      <c r="A15" s="18" t="s">
        <v>11</v>
      </c>
      <c r="B15" s="19" t="s">
        <v>6</v>
      </c>
      <c r="C15" s="34">
        <v>58.04784688998506</v>
      </c>
      <c r="D15" s="35">
        <v>36.103740756860731</v>
      </c>
      <c r="E15" s="35">
        <v>115.8484123531542</v>
      </c>
      <c r="F15" s="32">
        <f t="shared" si="0"/>
        <v>210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</row>
    <row r="16" spans="1:13" x14ac:dyDescent="0.25">
      <c r="A16" s="21" t="s">
        <v>9</v>
      </c>
      <c r="B16" s="22" t="s">
        <v>7</v>
      </c>
      <c r="C16" s="36">
        <v>0</v>
      </c>
      <c r="D16" s="37">
        <v>74.155067420602691</v>
      </c>
      <c r="E16" s="37">
        <v>105.84493257939738</v>
      </c>
      <c r="F16" s="33">
        <f t="shared" si="0"/>
        <v>180.00000000000006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</row>
    <row r="17" spans="1:9" x14ac:dyDescent="0.25">
      <c r="A17" s="18" t="s">
        <v>61</v>
      </c>
      <c r="B17" s="19" t="s">
        <v>24</v>
      </c>
      <c r="C17" s="31">
        <f>SUMPRODUCT(C6:C16,$L6:$L16)</f>
        <v>323176.65071770537</v>
      </c>
      <c r="D17" s="31">
        <f t="shared" ref="D17:E17" si="1">SUMPRODUCT(D6:D16,$L6:$L16)</f>
        <v>333429.77055241587</v>
      </c>
      <c r="E17" s="31">
        <f t="shared" si="1"/>
        <v>377373.57872987888</v>
      </c>
    </row>
    <row r="18" spans="1:9" x14ac:dyDescent="0.25">
      <c r="B18" s="19" t="s">
        <v>25</v>
      </c>
      <c r="C18" s="31">
        <f>SUMPRODUCT(C6:C16,$M6:$M16)</f>
        <v>36447.846889953209</v>
      </c>
      <c r="D18" s="31">
        <f t="shared" ref="D18:E18" si="2">SUMPRODUCT(D6:D16,$M6:$M16)</f>
        <v>47654.363853849471</v>
      </c>
      <c r="E18" s="31">
        <f t="shared" si="2"/>
        <v>51917.789256197262</v>
      </c>
    </row>
    <row r="20" spans="1:9" x14ac:dyDescent="0.25">
      <c r="A20" s="19" t="s">
        <v>40</v>
      </c>
      <c r="C20" s="7">
        <f>SUM(C6:C16)</f>
        <v>599.99999999999943</v>
      </c>
      <c r="D20" s="8">
        <f t="shared" ref="D20:E20" si="3">SUM(D6:D16)</f>
        <v>600.00000000000045</v>
      </c>
      <c r="E20" s="9">
        <f t="shared" si="3"/>
        <v>700</v>
      </c>
    </row>
    <row r="21" spans="1:9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9" x14ac:dyDescent="0.25">
      <c r="A23" t="s">
        <v>44</v>
      </c>
      <c r="C23" s="7">
        <f>C8</f>
        <v>240</v>
      </c>
      <c r="D23" s="8">
        <f t="shared" ref="D23:E23" si="4">D8</f>
        <v>240.00000000000011</v>
      </c>
      <c r="E23" s="9">
        <f t="shared" si="4"/>
        <v>280.00000000000006</v>
      </c>
    </row>
    <row r="24" spans="1:9" x14ac:dyDescent="0.25">
      <c r="A24" t="s">
        <v>45</v>
      </c>
      <c r="C24" s="39">
        <v>240</v>
      </c>
      <c r="D24" s="40">
        <v>240</v>
      </c>
      <c r="E24" s="41">
        <v>280</v>
      </c>
    </row>
    <row r="26" spans="1:9" x14ac:dyDescent="0.25">
      <c r="A26" s="14" t="s">
        <v>62</v>
      </c>
      <c r="B26" s="11" t="s">
        <v>42</v>
      </c>
      <c r="C26" s="15"/>
      <c r="D26" s="15"/>
      <c r="E26" s="15"/>
      <c r="F26" s="11" t="s">
        <v>43</v>
      </c>
      <c r="G26" s="11" t="s">
        <v>47</v>
      </c>
      <c r="H26" s="15" t="s">
        <v>42</v>
      </c>
      <c r="I26" s="16" t="s">
        <v>43</v>
      </c>
    </row>
    <row r="27" spans="1:9" x14ac:dyDescent="0.25">
      <c r="A27" s="14" t="s">
        <v>33</v>
      </c>
      <c r="B27" s="11">
        <f>H27-G27*(I27-H27)</f>
        <v>11.090526315789464</v>
      </c>
      <c r="C27" s="15">
        <f>SUMPRODUCT(C6:C16, $H6:$H16)/C$21</f>
        <v>11.090526315789619</v>
      </c>
      <c r="D27" s="15">
        <f t="shared" ref="D27:E27" si="5">SUMPRODUCT(D6:D16, $H6:$H16)/D$21</f>
        <v>11.090526315789544</v>
      </c>
      <c r="E27" s="15">
        <f t="shared" si="5"/>
        <v>11.090526315789289</v>
      </c>
      <c r="F27" s="11">
        <f>I27+G27*(I27-H27)</f>
        <v>12.909473684210536</v>
      </c>
      <c r="G27" s="11">
        <v>0.40947368421053487</v>
      </c>
      <c r="H27" s="15">
        <v>11.5</v>
      </c>
      <c r="I27" s="16">
        <v>12.5</v>
      </c>
    </row>
    <row r="28" spans="1:9" x14ac:dyDescent="0.25">
      <c r="A28" s="1" t="s">
        <v>37</v>
      </c>
      <c r="B28" s="12">
        <f t="shared" ref="B28:B30" si="6">H28-G28*(I28-H28)</f>
        <v>6.1876555023924534E-3</v>
      </c>
      <c r="C28" s="4">
        <f>SUMPRODUCT(C6:C16, $I6:$I16)/C$21</f>
        <v>1.1312344497607678E-2</v>
      </c>
      <c r="D28" s="4">
        <f t="shared" ref="D28:E28" si="7">SUMPRODUCT(D6:D16, $I6:$I16)/D$21</f>
        <v>1.0648984341018002E-2</v>
      </c>
      <c r="E28" s="4">
        <f t="shared" si="7"/>
        <v>1.0553146709749417E-2</v>
      </c>
      <c r="F28" s="12">
        <f t="shared" ref="F28:F30" si="8">I28+G28*(I28-H28)</f>
        <v>1.1312344497607547E-2</v>
      </c>
      <c r="G28" s="12">
        <v>0.52493779904301852</v>
      </c>
      <c r="H28" s="4">
        <v>7.4999999999999997E-3</v>
      </c>
      <c r="I28" s="17">
        <v>0.01</v>
      </c>
    </row>
    <row r="29" spans="1:9" x14ac:dyDescent="0.25">
      <c r="A29" s="1" t="s">
        <v>39</v>
      </c>
      <c r="B29" s="12">
        <f t="shared" si="6"/>
        <v>-0.94095693779880407</v>
      </c>
      <c r="C29" s="4">
        <f>SUMPRODUCT(C6:C16, $J6:$J16)/C$21</f>
        <v>4.9409569377988287</v>
      </c>
      <c r="D29" s="4">
        <f t="shared" ref="D29:E29" si="9">SUMPRODUCT(D6:D16, $J6:$J16)/D$21</f>
        <v>4.2864245324053805</v>
      </c>
      <c r="E29" s="4">
        <f t="shared" si="9"/>
        <v>4.2536730255392472</v>
      </c>
      <c r="F29" s="12">
        <f t="shared" si="8"/>
        <v>4.9409569377988038</v>
      </c>
      <c r="G29" s="12">
        <v>0.23523923444970102</v>
      </c>
      <c r="H29" s="4">
        <v>0</v>
      </c>
      <c r="I29" s="17">
        <v>4</v>
      </c>
    </row>
    <row r="30" spans="1:9" x14ac:dyDescent="0.25">
      <c r="A30" s="3" t="s">
        <v>38</v>
      </c>
      <c r="B30" s="13">
        <f t="shared" si="6"/>
        <v>3.9126315789473152</v>
      </c>
      <c r="C30" s="2">
        <f>SUMPRODUCT(C6:C16, $K$6:$K$16)/C$21</f>
        <v>3.9126315789473893</v>
      </c>
      <c r="D30" s="2">
        <f t="shared" ref="D30:E30" si="10">SUMPRODUCT(D6:D16, $K$6:$K$16)/D$21</f>
        <v>3.912631578947356</v>
      </c>
      <c r="E30" s="2">
        <f t="shared" si="10"/>
        <v>3.912631578947364</v>
      </c>
      <c r="F30" s="13">
        <f t="shared" si="8"/>
        <v>6.0873684210526848</v>
      </c>
      <c r="G30" s="13">
        <v>0.58736842105268483</v>
      </c>
      <c r="H30" s="2">
        <v>4.5</v>
      </c>
      <c r="I30" s="5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0" zoomScaleNormal="80" zoomScalePageLayoutView="125" workbookViewId="0">
      <selection activeCell="F6" sqref="F6"/>
    </sheetView>
  </sheetViews>
  <sheetFormatPr defaultColWidth="11" defaultRowHeight="15.75" x14ac:dyDescent="0.25"/>
  <cols>
    <col min="1" max="1" width="18" bestFit="1" customWidth="1"/>
    <col min="3" max="3" width="14" customWidth="1"/>
    <col min="4" max="5" width="13.125" customWidth="1"/>
  </cols>
  <sheetData>
    <row r="1" spans="1:13" x14ac:dyDescent="0.25">
      <c r="A1" t="s">
        <v>36</v>
      </c>
    </row>
    <row r="2" spans="1:13" x14ac:dyDescent="0.25">
      <c r="A2" s="38">
        <f>SUM(C17:E18)</f>
        <v>1243657.6923076925</v>
      </c>
    </row>
    <row r="4" spans="1:13" x14ac:dyDescent="0.25">
      <c r="A4" t="s">
        <v>35</v>
      </c>
      <c r="G4" t="s">
        <v>46</v>
      </c>
    </row>
    <row r="5" spans="1:13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</row>
    <row r="6" spans="1:13" x14ac:dyDescent="0.25">
      <c r="A6" s="18" t="s">
        <v>8</v>
      </c>
      <c r="B6" s="19" t="s">
        <v>1</v>
      </c>
      <c r="C6" s="34">
        <v>5.1534514874453835E-15</v>
      </c>
      <c r="D6" s="35">
        <v>0</v>
      </c>
      <c r="E6" s="35">
        <v>0</v>
      </c>
      <c r="F6" s="32">
        <f>SUM(C6:E6)</f>
        <v>5.1534514874453835E-15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</row>
    <row r="7" spans="1:13" x14ac:dyDescent="0.25">
      <c r="A7" s="18" t="s">
        <v>14</v>
      </c>
      <c r="B7" s="19" t="s">
        <v>2</v>
      </c>
      <c r="C7" s="34">
        <v>5.9113595421605982E-14</v>
      </c>
      <c r="D7" s="35">
        <v>0</v>
      </c>
      <c r="E7" s="35">
        <v>0</v>
      </c>
      <c r="F7" s="32">
        <f t="shared" ref="F7:F16" si="0">SUM(C7:E7)</f>
        <v>5.9113595421605982E-14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</row>
    <row r="8" spans="1:13" x14ac:dyDescent="0.25">
      <c r="A8" s="18" t="s">
        <v>0</v>
      </c>
      <c r="B8" s="19" t="s">
        <v>17</v>
      </c>
      <c r="C8" s="34">
        <v>259.74358974358535</v>
      </c>
      <c r="D8" s="35">
        <v>253.30769230769533</v>
      </c>
      <c r="E8" s="35">
        <v>280</v>
      </c>
      <c r="F8" s="32">
        <f t="shared" si="0"/>
        <v>793.05128205128062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</row>
    <row r="9" spans="1:13" x14ac:dyDescent="0.25">
      <c r="A9" s="18" t="s">
        <v>8</v>
      </c>
      <c r="B9" s="19" t="s">
        <v>20</v>
      </c>
      <c r="C9" s="34">
        <v>1.7140405835410756E-12</v>
      </c>
      <c r="D9" s="35">
        <v>0</v>
      </c>
      <c r="E9" s="35">
        <v>0</v>
      </c>
      <c r="F9" s="32">
        <f t="shared" si="0"/>
        <v>1.7140405835410756E-12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</row>
    <row r="10" spans="1:13" x14ac:dyDescent="0.25">
      <c r="A10" s="18" t="s">
        <v>12</v>
      </c>
      <c r="B10" s="19" t="s">
        <v>19</v>
      </c>
      <c r="C10" s="34">
        <v>0</v>
      </c>
      <c r="D10" s="35">
        <v>84.000000000000341</v>
      </c>
      <c r="E10" s="35">
        <v>0</v>
      </c>
      <c r="F10" s="32">
        <f t="shared" si="0"/>
        <v>84.000000000000341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</row>
    <row r="11" spans="1:13" x14ac:dyDescent="0.25">
      <c r="A11" s="18" t="s">
        <v>13</v>
      </c>
      <c r="B11" s="19" t="s">
        <v>18</v>
      </c>
      <c r="C11" s="34">
        <v>75.384615384620631</v>
      </c>
      <c r="D11" s="35">
        <v>0</v>
      </c>
      <c r="E11" s="35">
        <v>134.61538461537987</v>
      </c>
      <c r="F11" s="32">
        <f t="shared" si="0"/>
        <v>210.00000000000051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</row>
    <row r="12" spans="1:13" x14ac:dyDescent="0.25">
      <c r="A12" s="18" t="s">
        <v>16</v>
      </c>
      <c r="B12" s="19" t="s">
        <v>3</v>
      </c>
      <c r="C12" s="34">
        <v>1.4345529892202915E-14</v>
      </c>
      <c r="D12" s="35">
        <v>0</v>
      </c>
      <c r="E12" s="35">
        <v>0</v>
      </c>
      <c r="F12" s="32">
        <f t="shared" si="0"/>
        <v>1.4345529892202915E-14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</row>
    <row r="13" spans="1:13" x14ac:dyDescent="0.25">
      <c r="A13" s="18" t="s">
        <v>10</v>
      </c>
      <c r="B13" s="19" t="s">
        <v>5</v>
      </c>
      <c r="C13" s="34">
        <v>1.8073043062116767E-13</v>
      </c>
      <c r="D13" s="35">
        <v>0</v>
      </c>
      <c r="E13" s="35">
        <v>156.15384615384318</v>
      </c>
      <c r="F13" s="32">
        <f t="shared" si="0"/>
        <v>156.15384615384335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</row>
    <row r="14" spans="1:13" x14ac:dyDescent="0.25">
      <c r="A14" s="18" t="s">
        <v>15</v>
      </c>
      <c r="B14" s="19" t="s">
        <v>4</v>
      </c>
      <c r="C14" s="34">
        <v>0</v>
      </c>
      <c r="D14" s="35">
        <v>137.56410256410138</v>
      </c>
      <c r="E14" s="35">
        <v>129.23076923077352</v>
      </c>
      <c r="F14" s="32">
        <f t="shared" si="0"/>
        <v>266.79487179487489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</row>
    <row r="15" spans="1:13" x14ac:dyDescent="0.25">
      <c r="A15" s="18" t="s">
        <v>11</v>
      </c>
      <c r="B15" s="19" t="s">
        <v>6</v>
      </c>
      <c r="C15" s="34">
        <v>209.99999999999989</v>
      </c>
      <c r="D15" s="35">
        <v>1.4210854715202004E-14</v>
      </c>
      <c r="E15" s="35">
        <v>0</v>
      </c>
      <c r="F15" s="32">
        <f t="shared" si="0"/>
        <v>209.99999999999989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</row>
    <row r="16" spans="1:13" x14ac:dyDescent="0.25">
      <c r="A16" s="21" t="s">
        <v>9</v>
      </c>
      <c r="B16" s="22" t="s">
        <v>7</v>
      </c>
      <c r="C16" s="36">
        <v>54.871794871792744</v>
      </c>
      <c r="D16" s="37">
        <v>125.12820512820367</v>
      </c>
      <c r="E16" s="37">
        <v>4.0977887567513542E-12</v>
      </c>
      <c r="F16" s="33">
        <f t="shared" si="0"/>
        <v>180.00000000000051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</row>
    <row r="17" spans="1:8" x14ac:dyDescent="0.25">
      <c r="A17" s="18" t="s">
        <v>61</v>
      </c>
      <c r="B17" s="19" t="s">
        <v>24</v>
      </c>
      <c r="C17" s="31">
        <f>SUMPRODUCT(C6:C16,$L6:$L16)</f>
        <v>366233.33333333337</v>
      </c>
      <c r="D17" s="31">
        <f t="shared" ref="D17:E17" si="1">SUMPRODUCT(D6:D16,$L6:$L16)</f>
        <v>344839.74358974496</v>
      </c>
      <c r="E17" s="31">
        <f t="shared" si="1"/>
        <v>426596.15384615248</v>
      </c>
    </row>
    <row r="18" spans="1:8" x14ac:dyDescent="0.25">
      <c r="B18" s="19" t="s">
        <v>25</v>
      </c>
      <c r="C18" s="31">
        <f>SUMPRODUCT(C6:C16,$M6:$M16)</f>
        <v>37379.487179487318</v>
      </c>
      <c r="D18" s="31">
        <f t="shared" ref="D18:E18" si="2">SUMPRODUCT(D6:D16,$M6:$M16)</f>
        <v>33070.512820512573</v>
      </c>
      <c r="E18" s="31">
        <f t="shared" si="2"/>
        <v>35538.46153846183</v>
      </c>
    </row>
    <row r="20" spans="1:8" x14ac:dyDescent="0.25">
      <c r="A20" s="19" t="s">
        <v>40</v>
      </c>
      <c r="C20" s="7">
        <f>SUM(C6:C16)</f>
        <v>600.00000000000057</v>
      </c>
      <c r="D20" s="8">
        <f t="shared" ref="D20:E20" si="3">SUM(D6:D16)</f>
        <v>600.0000000000008</v>
      </c>
      <c r="E20" s="9">
        <f t="shared" si="3"/>
        <v>700.00000000000057</v>
      </c>
    </row>
    <row r="21" spans="1:8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8" x14ac:dyDescent="0.25">
      <c r="A23" t="s">
        <v>44</v>
      </c>
      <c r="C23" s="7">
        <f>C8</f>
        <v>259.74358974358535</v>
      </c>
      <c r="D23" s="8">
        <f t="shared" ref="D23:E23" si="4">D8</f>
        <v>253.30769230769533</v>
      </c>
      <c r="E23" s="9">
        <f t="shared" si="4"/>
        <v>280</v>
      </c>
    </row>
    <row r="24" spans="1:8" x14ac:dyDescent="0.25">
      <c r="A24" t="s">
        <v>45</v>
      </c>
      <c r="C24" s="39">
        <v>240</v>
      </c>
      <c r="D24" s="40">
        <v>240</v>
      </c>
      <c r="E24" s="41">
        <v>280</v>
      </c>
    </row>
    <row r="26" spans="1:8" x14ac:dyDescent="0.25">
      <c r="A26" s="14" t="s">
        <v>62</v>
      </c>
      <c r="B26" s="11" t="s">
        <v>42</v>
      </c>
      <c r="C26" s="15"/>
      <c r="D26" s="15"/>
      <c r="E26" s="15"/>
      <c r="F26" s="11" t="s">
        <v>43</v>
      </c>
    </row>
    <row r="27" spans="1:8" x14ac:dyDescent="0.25">
      <c r="A27" s="14" t="s">
        <v>33</v>
      </c>
      <c r="B27" s="11">
        <v>11.5</v>
      </c>
      <c r="C27" s="15">
        <f>SUMPRODUCT(C6:C16, $H6:$H16)/C$21</f>
        <v>12.281623931623914</v>
      </c>
      <c r="D27" s="15">
        <f t="shared" ref="D27:E27" si="5">SUMPRODUCT(D6:D16, $H6:$H16)/D$21</f>
        <v>11.500000000000016</v>
      </c>
      <c r="E27" s="15">
        <f t="shared" si="5"/>
        <v>11.546153846153844</v>
      </c>
      <c r="F27" s="11">
        <v>12.5</v>
      </c>
    </row>
    <row r="28" spans="1:8" x14ac:dyDescent="0.25">
      <c r="A28" s="1" t="s">
        <v>37</v>
      </c>
      <c r="B28" s="12">
        <v>7.4999999999999997E-3</v>
      </c>
      <c r="C28" s="4">
        <f>SUMPRODUCT(C6:C16, $I6:$I16)/C$21</f>
        <v>9.9993589743589788E-3</v>
      </c>
      <c r="D28" s="4">
        <f t="shared" ref="D28:E28" si="6">SUMPRODUCT(D6:D16, $I6:$I16)/D$21</f>
        <v>9.0139957264957389E-3</v>
      </c>
      <c r="E28" s="4">
        <f t="shared" si="6"/>
        <v>1.0000000000000016E-2</v>
      </c>
      <c r="F28" s="12">
        <v>0.01</v>
      </c>
    </row>
    <row r="29" spans="1:8" x14ac:dyDescent="0.25">
      <c r="A29" s="1" t="s">
        <v>39</v>
      </c>
      <c r="B29" s="12">
        <v>0</v>
      </c>
      <c r="C29" s="4">
        <f>SUMPRODUCT(C6:C16, $J6:$J16)/C$21</f>
        <v>2.748717948717935</v>
      </c>
      <c r="D29" s="4">
        <f t="shared" ref="D29:E29" si="7">SUMPRODUCT(D6:D16, $J6:$J16)/D$21</f>
        <v>3.8663675213675144</v>
      </c>
      <c r="E29" s="4">
        <f t="shared" si="7"/>
        <v>3.7615384615385046</v>
      </c>
      <c r="F29" s="12">
        <v>4</v>
      </c>
    </row>
    <row r="30" spans="1:8" x14ac:dyDescent="0.25">
      <c r="A30" s="3" t="s">
        <v>38</v>
      </c>
      <c r="B30" s="13">
        <v>4.5</v>
      </c>
      <c r="C30" s="2">
        <f>SUMPRODUCT(C6:C16, $K$6:$K$16)/C$21</f>
        <v>4.5000000000000062</v>
      </c>
      <c r="D30" s="2">
        <f t="shared" ref="D30:E30" si="8">SUMPRODUCT(D6:D16, $K$6:$K$16)/D$21</f>
        <v>4.5312820512820409</v>
      </c>
      <c r="E30" s="2">
        <f t="shared" si="8"/>
        <v>4.5000000000000036</v>
      </c>
      <c r="F30" s="13">
        <v>5.5</v>
      </c>
    </row>
    <row r="32" spans="1:8" x14ac:dyDescent="0.25">
      <c r="A32" t="s">
        <v>49</v>
      </c>
      <c r="C32" s="14"/>
      <c r="D32" s="15"/>
      <c r="E32" s="16"/>
      <c r="F32" s="14" t="s">
        <v>50</v>
      </c>
      <c r="G32" s="15"/>
      <c r="H32" s="16"/>
    </row>
    <row r="33" spans="1:8" x14ac:dyDescent="0.25">
      <c r="A33" s="24" t="s">
        <v>26</v>
      </c>
      <c r="B33" s="25" t="s">
        <v>27</v>
      </c>
      <c r="C33" s="24" t="s">
        <v>28</v>
      </c>
      <c r="D33" s="25" t="s">
        <v>30</v>
      </c>
      <c r="E33" s="26" t="s">
        <v>29</v>
      </c>
      <c r="F33" s="24" t="s">
        <v>28</v>
      </c>
      <c r="G33" s="25" t="s">
        <v>30</v>
      </c>
      <c r="H33" s="26" t="s">
        <v>29</v>
      </c>
    </row>
    <row r="34" spans="1:8" x14ac:dyDescent="0.25">
      <c r="A34" s="18" t="s">
        <v>8</v>
      </c>
      <c r="B34" s="19" t="s">
        <v>1</v>
      </c>
      <c r="C34" s="44">
        <v>0</v>
      </c>
      <c r="D34" s="45">
        <v>0</v>
      </c>
      <c r="E34" s="46">
        <v>0</v>
      </c>
      <c r="F34" s="44">
        <f>C34*$G6</f>
        <v>0</v>
      </c>
      <c r="G34" s="45">
        <f t="shared" ref="G34:H34" si="9">D34*$G6</f>
        <v>0</v>
      </c>
      <c r="H34" s="46">
        <f t="shared" si="9"/>
        <v>0</v>
      </c>
    </row>
    <row r="35" spans="1:8" x14ac:dyDescent="0.25">
      <c r="A35" s="18" t="s">
        <v>14</v>
      </c>
      <c r="B35" s="19" t="s">
        <v>2</v>
      </c>
      <c r="C35" s="44">
        <v>0</v>
      </c>
      <c r="D35" s="45">
        <v>0</v>
      </c>
      <c r="E35" s="46">
        <v>0</v>
      </c>
      <c r="F35" s="44">
        <f t="shared" ref="F35:H35" si="10">C35*$G7</f>
        <v>0</v>
      </c>
      <c r="G35" s="45">
        <f t="shared" si="10"/>
        <v>0</v>
      </c>
      <c r="H35" s="46">
        <f t="shared" si="10"/>
        <v>0</v>
      </c>
    </row>
    <row r="36" spans="1:8" x14ac:dyDescent="0.25">
      <c r="A36" s="18" t="s">
        <v>0</v>
      </c>
      <c r="B36" s="19" t="s">
        <v>17</v>
      </c>
      <c r="C36" s="44">
        <v>1</v>
      </c>
      <c r="D36" s="45">
        <v>1</v>
      </c>
      <c r="E36" s="46">
        <v>1</v>
      </c>
      <c r="F36" s="44">
        <f t="shared" ref="F36:H36" si="11">C36*$G8</f>
        <v>1200</v>
      </c>
      <c r="G36" s="45">
        <f t="shared" si="11"/>
        <v>1200</v>
      </c>
      <c r="H36" s="46">
        <f t="shared" si="11"/>
        <v>1200</v>
      </c>
    </row>
    <row r="37" spans="1:8" x14ac:dyDescent="0.25">
      <c r="A37" s="18" t="s">
        <v>8</v>
      </c>
      <c r="B37" s="19" t="s">
        <v>20</v>
      </c>
      <c r="C37" s="44">
        <v>0</v>
      </c>
      <c r="D37" s="45">
        <v>0</v>
      </c>
      <c r="E37" s="46">
        <v>0</v>
      </c>
      <c r="F37" s="44">
        <f t="shared" ref="F37:H37" si="12">C37*$G9</f>
        <v>0</v>
      </c>
      <c r="G37" s="45">
        <f t="shared" si="12"/>
        <v>0</v>
      </c>
      <c r="H37" s="46">
        <f t="shared" si="12"/>
        <v>0</v>
      </c>
    </row>
    <row r="38" spans="1:8" x14ac:dyDescent="0.25">
      <c r="A38" s="18" t="s">
        <v>12</v>
      </c>
      <c r="B38" s="19" t="s">
        <v>19</v>
      </c>
      <c r="C38" s="44">
        <v>0</v>
      </c>
      <c r="D38" s="45">
        <v>1</v>
      </c>
      <c r="E38" s="46">
        <v>0</v>
      </c>
      <c r="F38" s="44">
        <f t="shared" ref="F38:H38" si="13">C38*$G10</f>
        <v>0</v>
      </c>
      <c r="G38" s="45">
        <f t="shared" si="13"/>
        <v>84</v>
      </c>
      <c r="H38" s="46">
        <f t="shared" si="13"/>
        <v>0</v>
      </c>
    </row>
    <row r="39" spans="1:8" x14ac:dyDescent="0.25">
      <c r="A39" s="18" t="s">
        <v>13</v>
      </c>
      <c r="B39" s="19" t="s">
        <v>18</v>
      </c>
      <c r="C39" s="44">
        <v>1</v>
      </c>
      <c r="D39" s="45">
        <v>0</v>
      </c>
      <c r="E39" s="46">
        <v>1</v>
      </c>
      <c r="F39" s="44">
        <f t="shared" ref="F39:H39" si="14">C39*$G11</f>
        <v>210</v>
      </c>
      <c r="G39" s="45">
        <f t="shared" si="14"/>
        <v>0</v>
      </c>
      <c r="H39" s="46">
        <f t="shared" si="14"/>
        <v>210</v>
      </c>
    </row>
    <row r="40" spans="1:8" x14ac:dyDescent="0.25">
      <c r="A40" s="18" t="s">
        <v>16</v>
      </c>
      <c r="B40" s="19" t="s">
        <v>3</v>
      </c>
      <c r="C40" s="44">
        <v>0</v>
      </c>
      <c r="D40" s="45">
        <v>0</v>
      </c>
      <c r="E40" s="46">
        <v>0</v>
      </c>
      <c r="F40" s="44">
        <f t="shared" ref="F40:H40" si="15">C40*$G12</f>
        <v>0</v>
      </c>
      <c r="G40" s="45">
        <f t="shared" si="15"/>
        <v>0</v>
      </c>
      <c r="H40" s="46">
        <f t="shared" si="15"/>
        <v>0</v>
      </c>
    </row>
    <row r="41" spans="1:8" x14ac:dyDescent="0.25">
      <c r="A41" s="18" t="s">
        <v>10</v>
      </c>
      <c r="B41" s="19" t="s">
        <v>5</v>
      </c>
      <c r="C41" s="44">
        <v>0</v>
      </c>
      <c r="D41" s="45">
        <v>0</v>
      </c>
      <c r="E41" s="46">
        <v>1</v>
      </c>
      <c r="F41" s="44">
        <f t="shared" ref="F41:H41" si="16">C41*$G13</f>
        <v>0</v>
      </c>
      <c r="G41" s="45">
        <f t="shared" si="16"/>
        <v>0</v>
      </c>
      <c r="H41" s="46">
        <f t="shared" si="16"/>
        <v>168</v>
      </c>
    </row>
    <row r="42" spans="1:8" x14ac:dyDescent="0.25">
      <c r="A42" s="18" t="s">
        <v>15</v>
      </c>
      <c r="B42" s="19" t="s">
        <v>4</v>
      </c>
      <c r="C42" s="44">
        <v>0</v>
      </c>
      <c r="D42" s="45">
        <v>1</v>
      </c>
      <c r="E42" s="46">
        <v>1</v>
      </c>
      <c r="F42" s="44">
        <f t="shared" ref="F42:H42" si="17">C42*$G14</f>
        <v>0</v>
      </c>
      <c r="G42" s="45">
        <f t="shared" si="17"/>
        <v>300</v>
      </c>
      <c r="H42" s="46">
        <f t="shared" si="17"/>
        <v>300</v>
      </c>
    </row>
    <row r="43" spans="1:8" x14ac:dyDescent="0.25">
      <c r="A43" s="18" t="s">
        <v>11</v>
      </c>
      <c r="B43" s="19" t="s">
        <v>6</v>
      </c>
      <c r="C43" s="44">
        <v>1</v>
      </c>
      <c r="D43" s="45">
        <v>0</v>
      </c>
      <c r="E43" s="46">
        <v>0</v>
      </c>
      <c r="F43" s="44">
        <f t="shared" ref="F43:H43" si="18">C43*$G15</f>
        <v>210</v>
      </c>
      <c r="G43" s="45">
        <f t="shared" si="18"/>
        <v>0</v>
      </c>
      <c r="H43" s="46">
        <f t="shared" si="18"/>
        <v>0</v>
      </c>
    </row>
    <row r="44" spans="1:8" x14ac:dyDescent="0.25">
      <c r="A44" s="21" t="s">
        <v>9</v>
      </c>
      <c r="B44" s="22" t="s">
        <v>7</v>
      </c>
      <c r="C44" s="47">
        <v>1</v>
      </c>
      <c r="D44" s="48">
        <v>1</v>
      </c>
      <c r="E44" s="49">
        <v>0</v>
      </c>
      <c r="F44" s="47">
        <f t="shared" ref="F44:H44" si="19">C44*$G16</f>
        <v>180</v>
      </c>
      <c r="G44" s="48">
        <f t="shared" si="19"/>
        <v>180</v>
      </c>
      <c r="H44" s="49">
        <f t="shared" si="19"/>
        <v>0</v>
      </c>
    </row>
    <row r="45" spans="1:8" x14ac:dyDescent="0.25">
      <c r="A45" s="18" t="s">
        <v>51</v>
      </c>
      <c r="C45" s="44">
        <f>SUM(C34:C44)</f>
        <v>4</v>
      </c>
      <c r="D45" s="45">
        <f>SUM(D34:D44)</f>
        <v>4</v>
      </c>
      <c r="E45" s="46">
        <f>SUM(E34:E44)</f>
        <v>4</v>
      </c>
    </row>
    <row r="46" spans="1:8" x14ac:dyDescent="0.25">
      <c r="A46" s="18" t="s">
        <v>52</v>
      </c>
      <c r="C46" s="47">
        <v>4</v>
      </c>
      <c r="D46" s="48">
        <v>4</v>
      </c>
      <c r="E46" s="49">
        <v>4</v>
      </c>
    </row>
  </sheetData>
  <conditionalFormatting sqref="C6:E16">
    <cfRule type="colorScale" priority="4">
      <colorScale>
        <cfvo type="min"/>
        <cfvo type="max"/>
        <color rgb="FFFCFCFF"/>
        <color rgb="FF63BE7B"/>
      </colorScale>
    </cfRule>
  </conditionalFormatting>
  <conditionalFormatting sqref="C34:E44">
    <cfRule type="colorScale" priority="2">
      <colorScale>
        <cfvo type="min"/>
        <cfvo type="max"/>
        <color rgb="FFFCFCFF"/>
        <color rgb="FF63BE7B"/>
      </colorScale>
    </cfRule>
  </conditionalFormatting>
  <conditionalFormatting sqref="F34:H4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10" zoomScale="80" zoomScaleNormal="80" zoomScalePageLayoutView="125" workbookViewId="0">
      <selection activeCell="G38" sqref="G38:I48"/>
    </sheetView>
  </sheetViews>
  <sheetFormatPr defaultColWidth="11" defaultRowHeight="15.75" x14ac:dyDescent="0.25"/>
  <cols>
    <col min="1" max="1" width="18" bestFit="1" customWidth="1"/>
    <col min="2" max="2" width="13" customWidth="1"/>
    <col min="3" max="3" width="14" customWidth="1"/>
    <col min="4" max="5" width="13.125" customWidth="1"/>
    <col min="6" max="6" width="12.375" customWidth="1"/>
    <col min="11" max="11" width="12.75" bestFit="1" customWidth="1"/>
  </cols>
  <sheetData>
    <row r="1" spans="1:13" x14ac:dyDescent="0.25">
      <c r="A1" t="s">
        <v>36</v>
      </c>
    </row>
    <row r="2" spans="1:13" x14ac:dyDescent="0.25">
      <c r="A2" s="38">
        <f>SUM(C17:E18)</f>
        <v>1239564.7654250001</v>
      </c>
    </row>
    <row r="4" spans="1:13" x14ac:dyDescent="0.25">
      <c r="A4" t="s">
        <v>35</v>
      </c>
      <c r="G4" t="s">
        <v>46</v>
      </c>
    </row>
    <row r="5" spans="1:13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</row>
    <row r="6" spans="1:13" x14ac:dyDescent="0.25">
      <c r="A6" s="18" t="s">
        <v>8</v>
      </c>
      <c r="B6" s="19" t="s">
        <v>1</v>
      </c>
      <c r="C6" s="34">
        <v>0</v>
      </c>
      <c r="D6" s="35">
        <v>0</v>
      </c>
      <c r="E6" s="35">
        <v>0</v>
      </c>
      <c r="F6" s="32">
        <f>SUM(C6:E6)</f>
        <v>0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</row>
    <row r="7" spans="1:13" x14ac:dyDescent="0.25">
      <c r="A7" s="18" t="s">
        <v>14</v>
      </c>
      <c r="B7" s="19" t="s">
        <v>2</v>
      </c>
      <c r="C7" s="34">
        <v>0</v>
      </c>
      <c r="D7" s="35">
        <v>0</v>
      </c>
      <c r="E7" s="35">
        <v>0</v>
      </c>
      <c r="F7" s="32">
        <f t="shared" ref="F7:F16" si="0">SUM(C7:E7)</f>
        <v>0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</row>
    <row r="8" spans="1:13" x14ac:dyDescent="0.25">
      <c r="A8" s="18" t="s">
        <v>0</v>
      </c>
      <c r="B8" s="19" t="s">
        <v>17</v>
      </c>
      <c r="C8" s="34">
        <v>240</v>
      </c>
      <c r="D8" s="35">
        <v>257.01537999999999</v>
      </c>
      <c r="E8" s="35">
        <v>280</v>
      </c>
      <c r="F8" s="32">
        <f t="shared" si="0"/>
        <v>777.01538000000005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</row>
    <row r="9" spans="1:13" x14ac:dyDescent="0.25">
      <c r="A9" s="18" t="s">
        <v>8</v>
      </c>
      <c r="B9" s="19" t="s">
        <v>20</v>
      </c>
      <c r="C9" s="34">
        <v>0</v>
      </c>
      <c r="D9" s="35">
        <v>0</v>
      </c>
      <c r="E9" s="35">
        <v>0</v>
      </c>
      <c r="F9" s="32">
        <f t="shared" si="0"/>
        <v>0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</row>
    <row r="10" spans="1:13" x14ac:dyDescent="0.25">
      <c r="A10" s="18" t="s">
        <v>12</v>
      </c>
      <c r="B10" s="19" t="s">
        <v>19</v>
      </c>
      <c r="C10" s="34">
        <v>84</v>
      </c>
      <c r="D10" s="35">
        <v>0</v>
      </c>
      <c r="E10" s="35">
        <v>0</v>
      </c>
      <c r="F10" s="32">
        <f t="shared" si="0"/>
        <v>84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</row>
    <row r="11" spans="1:13" x14ac:dyDescent="0.25">
      <c r="A11" s="18" t="s">
        <v>13</v>
      </c>
      <c r="B11" s="19" t="s">
        <v>18</v>
      </c>
      <c r="C11" s="34">
        <v>0</v>
      </c>
      <c r="D11" s="35">
        <v>75.384614999999997</v>
      </c>
      <c r="E11" s="35">
        <v>134.61537999999999</v>
      </c>
      <c r="F11" s="32">
        <f t="shared" si="0"/>
        <v>209.99999499999998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</row>
    <row r="12" spans="1:13" x14ac:dyDescent="0.25">
      <c r="A12" s="18" t="s">
        <v>16</v>
      </c>
      <c r="B12" s="19" t="s">
        <v>3</v>
      </c>
      <c r="C12" s="34">
        <v>0</v>
      </c>
      <c r="D12" s="35">
        <v>0</v>
      </c>
      <c r="E12" s="35">
        <v>0</v>
      </c>
      <c r="F12" s="32">
        <f t="shared" si="0"/>
        <v>0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</row>
    <row r="13" spans="1:13" x14ac:dyDescent="0.25">
      <c r="A13" s="18" t="s">
        <v>10</v>
      </c>
      <c r="B13" s="19" t="s">
        <v>5</v>
      </c>
      <c r="C13" s="34">
        <v>0</v>
      </c>
      <c r="D13" s="35">
        <v>0</v>
      </c>
      <c r="E13" s="35">
        <v>156.15385000000001</v>
      </c>
      <c r="F13" s="32">
        <f t="shared" si="0"/>
        <v>156.15385000000001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</row>
    <row r="14" spans="1:13" x14ac:dyDescent="0.25">
      <c r="A14" s="18" t="s">
        <v>15</v>
      </c>
      <c r="B14" s="19" t="s">
        <v>4</v>
      </c>
      <c r="C14" s="34">
        <v>153.6</v>
      </c>
      <c r="D14" s="35">
        <v>0</v>
      </c>
      <c r="E14" s="35">
        <v>129.23077000000001</v>
      </c>
      <c r="F14" s="32">
        <f t="shared" si="0"/>
        <v>282.83077000000003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</row>
    <row r="15" spans="1:13" x14ac:dyDescent="0.25">
      <c r="A15" s="18" t="s">
        <v>11</v>
      </c>
      <c r="B15" s="19" t="s">
        <v>6</v>
      </c>
      <c r="C15" s="34">
        <v>0</v>
      </c>
      <c r="D15" s="35">
        <v>210</v>
      </c>
      <c r="E15" s="35">
        <v>0</v>
      </c>
      <c r="F15" s="32">
        <f t="shared" si="0"/>
        <v>210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</row>
    <row r="16" spans="1:13" x14ac:dyDescent="0.25">
      <c r="A16" s="21" t="s">
        <v>9</v>
      </c>
      <c r="B16" s="22" t="s">
        <v>7</v>
      </c>
      <c r="C16" s="36">
        <v>122.4</v>
      </c>
      <c r="D16" s="37">
        <v>57.6</v>
      </c>
      <c r="E16" s="37">
        <v>0</v>
      </c>
      <c r="F16" s="33">
        <f t="shared" si="0"/>
        <v>180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</row>
    <row r="17" spans="1:13" x14ac:dyDescent="0.25">
      <c r="A17" s="18" t="s">
        <v>61</v>
      </c>
      <c r="B17" s="19" t="s">
        <v>24</v>
      </c>
      <c r="C17" s="31">
        <f>SUMPRODUCT(C6:C16,$L6:$L16) + $A$29*SUM(C38:C48)</f>
        <v>339972</v>
      </c>
      <c r="D17" s="31">
        <f t="shared" ref="D17:E17" si="1">SUMPRODUCT(D6:D16,$L6:$L16) + $A$29*SUM(D38:D48)</f>
        <v>365564.919375</v>
      </c>
      <c r="E17" s="31">
        <f t="shared" si="1"/>
        <v>426596.15350000001</v>
      </c>
    </row>
    <row r="18" spans="1:13" x14ac:dyDescent="0.25">
      <c r="B18" s="19" t="s">
        <v>25</v>
      </c>
      <c r="C18" s="31">
        <f>SUMPRODUCT(C6:C16,$M6:$M16)</f>
        <v>34200</v>
      </c>
      <c r="D18" s="31">
        <f t="shared" ref="D18:E18" si="2">SUMPRODUCT(D6:D16,$M6:$M16)</f>
        <v>37693.230750000002</v>
      </c>
      <c r="E18" s="31">
        <f t="shared" si="2"/>
        <v>35538.461800000005</v>
      </c>
    </row>
    <row r="20" spans="1:13" x14ac:dyDescent="0.25">
      <c r="A20" s="19" t="s">
        <v>40</v>
      </c>
      <c r="C20" s="7">
        <f>SUM(C6:C16)</f>
        <v>600</v>
      </c>
      <c r="D20" s="8">
        <f t="shared" ref="D20:E20" si="3">SUM(D6:D16)</f>
        <v>599.99999500000001</v>
      </c>
      <c r="E20" s="9">
        <f t="shared" si="3"/>
        <v>700</v>
      </c>
    </row>
    <row r="21" spans="1:13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13" x14ac:dyDescent="0.25">
      <c r="A23" t="s">
        <v>44</v>
      </c>
      <c r="C23" s="7">
        <f>C8</f>
        <v>240</v>
      </c>
      <c r="D23" s="8">
        <f t="shared" ref="D23:E23" si="4">D8</f>
        <v>257.01537999999999</v>
      </c>
      <c r="E23" s="9">
        <f t="shared" si="4"/>
        <v>280</v>
      </c>
    </row>
    <row r="24" spans="1:13" x14ac:dyDescent="0.25">
      <c r="A24" t="s">
        <v>45</v>
      </c>
      <c r="C24" s="39">
        <v>240</v>
      </c>
      <c r="D24" s="40">
        <v>240</v>
      </c>
      <c r="E24" s="41">
        <v>280</v>
      </c>
    </row>
    <row r="25" spans="1:13" x14ac:dyDescent="0.25">
      <c r="C25" s="6"/>
      <c r="D25" s="6"/>
      <c r="E25" s="6"/>
      <c r="G25" t="s">
        <v>55</v>
      </c>
      <c r="K25" t="s">
        <v>56</v>
      </c>
    </row>
    <row r="26" spans="1:13" x14ac:dyDescent="0.25">
      <c r="A26" t="s">
        <v>53</v>
      </c>
      <c r="B26" t="s">
        <v>54</v>
      </c>
      <c r="C26" s="50">
        <v>0</v>
      </c>
      <c r="D26" s="51">
        <v>0</v>
      </c>
      <c r="E26" s="52">
        <v>0</v>
      </c>
      <c r="G26" s="14">
        <f>C26*$G6</f>
        <v>0</v>
      </c>
      <c r="H26" s="15">
        <f t="shared" ref="H26:I26" si="5">D26*$G6</f>
        <v>0</v>
      </c>
      <c r="I26" s="16">
        <f t="shared" si="5"/>
        <v>0</v>
      </c>
      <c r="K26" s="14">
        <f>C6-$G6*(1-C26)</f>
        <v>-672</v>
      </c>
      <c r="L26" s="15">
        <f t="shared" ref="L26:M26" si="6">D6-$G6*(1-D26)</f>
        <v>-672</v>
      </c>
      <c r="M26" s="16">
        <f t="shared" si="6"/>
        <v>-672</v>
      </c>
    </row>
    <row r="27" spans="1:13" x14ac:dyDescent="0.25">
      <c r="C27" s="53">
        <v>0</v>
      </c>
      <c r="D27" s="6">
        <v>0</v>
      </c>
      <c r="E27" s="54">
        <v>0</v>
      </c>
      <c r="G27" s="1">
        <f t="shared" ref="G27:I27" si="7">C27*$G7</f>
        <v>0</v>
      </c>
      <c r="H27" s="4">
        <f t="shared" si="7"/>
        <v>0</v>
      </c>
      <c r="I27" s="17">
        <f t="shared" si="7"/>
        <v>0</v>
      </c>
      <c r="K27" s="1">
        <f t="shared" ref="K27:M27" si="8">C7-$G7*(1-C27)</f>
        <v>-400</v>
      </c>
      <c r="L27" s="4">
        <f t="shared" si="8"/>
        <v>-400</v>
      </c>
      <c r="M27" s="17">
        <f t="shared" si="8"/>
        <v>-400</v>
      </c>
    </row>
    <row r="28" spans="1:13" x14ac:dyDescent="0.25">
      <c r="A28" t="s">
        <v>64</v>
      </c>
      <c r="C28" s="53">
        <v>0</v>
      </c>
      <c r="D28" s="6">
        <v>0</v>
      </c>
      <c r="E28" s="54">
        <v>0</v>
      </c>
      <c r="G28" s="1">
        <f t="shared" ref="G28:I28" si="9">C28*$G8</f>
        <v>0</v>
      </c>
      <c r="H28" s="4">
        <f t="shared" si="9"/>
        <v>0</v>
      </c>
      <c r="I28" s="17">
        <f t="shared" si="9"/>
        <v>0</v>
      </c>
      <c r="K28" s="1">
        <f t="shared" ref="K28:M28" si="10">C8-$G8*(1-C28)</f>
        <v>-960</v>
      </c>
      <c r="L28" s="4">
        <f t="shared" si="10"/>
        <v>-942.98461999999995</v>
      </c>
      <c r="M28" s="17">
        <f t="shared" si="10"/>
        <v>-920</v>
      </c>
    </row>
    <row r="29" spans="1:13" x14ac:dyDescent="0.25">
      <c r="A29">
        <v>20</v>
      </c>
      <c r="B29" t="s">
        <v>65</v>
      </c>
      <c r="C29" s="53">
        <v>0</v>
      </c>
      <c r="D29" s="6">
        <v>0</v>
      </c>
      <c r="E29" s="54">
        <v>0</v>
      </c>
      <c r="G29" s="1">
        <f t="shared" ref="G29:I29" si="11">C29*$G9</f>
        <v>0</v>
      </c>
      <c r="H29" s="4">
        <f t="shared" si="11"/>
        <v>0</v>
      </c>
      <c r="I29" s="17">
        <f t="shared" si="11"/>
        <v>0</v>
      </c>
      <c r="K29" s="1">
        <f t="shared" ref="K29:M29" si="12">C9-$G9*(1-C29)</f>
        <v>-168</v>
      </c>
      <c r="L29" s="4">
        <f t="shared" si="12"/>
        <v>-168</v>
      </c>
      <c r="M29" s="17">
        <f t="shared" si="12"/>
        <v>-168</v>
      </c>
    </row>
    <row r="30" spans="1:13" x14ac:dyDescent="0.25">
      <c r="C30" s="53">
        <v>1</v>
      </c>
      <c r="D30" s="6">
        <v>0</v>
      </c>
      <c r="E30" s="54">
        <v>0</v>
      </c>
      <c r="G30" s="1">
        <f t="shared" ref="G30:I30" si="13">C30*$G10</f>
        <v>84</v>
      </c>
      <c r="H30" s="4">
        <f t="shared" si="13"/>
        <v>0</v>
      </c>
      <c r="I30" s="17">
        <f t="shared" si="13"/>
        <v>0</v>
      </c>
      <c r="K30" s="1">
        <f t="shared" ref="K30:M30" si="14">C10-$G10*(1-C30)</f>
        <v>84</v>
      </c>
      <c r="L30" s="4">
        <f t="shared" si="14"/>
        <v>-84</v>
      </c>
      <c r="M30" s="17">
        <f t="shared" si="14"/>
        <v>-84</v>
      </c>
    </row>
    <row r="31" spans="1:13" x14ac:dyDescent="0.25">
      <c r="A31" t="s">
        <v>53</v>
      </c>
      <c r="B31" s="58">
        <v>-0.2</v>
      </c>
      <c r="C31" s="53">
        <v>0</v>
      </c>
      <c r="D31" s="6">
        <v>0</v>
      </c>
      <c r="E31" s="54">
        <v>0</v>
      </c>
      <c r="G31" s="1">
        <f t="shared" ref="G31:I31" si="15">C31*$G11</f>
        <v>0</v>
      </c>
      <c r="H31" s="4">
        <f t="shared" si="15"/>
        <v>0</v>
      </c>
      <c r="I31" s="17">
        <f t="shared" si="15"/>
        <v>0</v>
      </c>
      <c r="K31" s="1">
        <f t="shared" ref="K31:M31" si="16">C11-$G11*(1-C31)</f>
        <v>-210</v>
      </c>
      <c r="L31" s="4">
        <f t="shared" si="16"/>
        <v>-134.615385</v>
      </c>
      <c r="M31" s="17">
        <f t="shared" si="16"/>
        <v>-75.384620000000012</v>
      </c>
    </row>
    <row r="32" spans="1:13" x14ac:dyDescent="0.25">
      <c r="A32" t="s">
        <v>66</v>
      </c>
      <c r="B32" s="58">
        <v>0.25</v>
      </c>
      <c r="C32" s="53">
        <v>0</v>
      </c>
      <c r="D32" s="6">
        <v>0</v>
      </c>
      <c r="E32" s="54">
        <v>0</v>
      </c>
      <c r="G32" s="1">
        <f t="shared" ref="G32:I32" si="17">C32*$G12</f>
        <v>0</v>
      </c>
      <c r="H32" s="4">
        <f t="shared" si="17"/>
        <v>0</v>
      </c>
      <c r="I32" s="17">
        <f t="shared" si="17"/>
        <v>0</v>
      </c>
      <c r="K32" s="1">
        <f t="shared" ref="K32:M32" si="18">C12-$G12*(1-C32)</f>
        <v>-588</v>
      </c>
      <c r="L32" s="4">
        <f t="shared" si="18"/>
        <v>-588</v>
      </c>
      <c r="M32" s="17">
        <f t="shared" si="18"/>
        <v>-588</v>
      </c>
    </row>
    <row r="33" spans="2:13" x14ac:dyDescent="0.25">
      <c r="C33" s="53">
        <v>0</v>
      </c>
      <c r="D33" s="6">
        <v>0</v>
      </c>
      <c r="E33" s="54">
        <v>0</v>
      </c>
      <c r="G33" s="1">
        <f t="shared" ref="G33:I33" si="19">C33*$G13</f>
        <v>0</v>
      </c>
      <c r="H33" s="4">
        <f t="shared" si="19"/>
        <v>0</v>
      </c>
      <c r="I33" s="17">
        <f t="shared" si="19"/>
        <v>0</v>
      </c>
      <c r="K33" s="1">
        <f t="shared" ref="K33:M33" si="20">C13-$G13*(1-C33)</f>
        <v>-168</v>
      </c>
      <c r="L33" s="4">
        <f t="shared" si="20"/>
        <v>-168</v>
      </c>
      <c r="M33" s="17">
        <f t="shared" si="20"/>
        <v>-11.846149999999994</v>
      </c>
    </row>
    <row r="34" spans="2:13" x14ac:dyDescent="0.25">
      <c r="C34" s="53">
        <v>0</v>
      </c>
      <c r="D34" s="6">
        <v>0</v>
      </c>
      <c r="E34" s="54">
        <v>0</v>
      </c>
      <c r="G34" s="1">
        <f t="shared" ref="G34:I34" si="21">C34*$G14</f>
        <v>0</v>
      </c>
      <c r="H34" s="4">
        <f t="shared" si="21"/>
        <v>0</v>
      </c>
      <c r="I34" s="17">
        <f t="shared" si="21"/>
        <v>0</v>
      </c>
      <c r="K34" s="1">
        <f t="shared" ref="K34:M34" si="22">C14-$G14*(1-C34)</f>
        <v>-146.4</v>
      </c>
      <c r="L34" s="4">
        <f t="shared" si="22"/>
        <v>-300</v>
      </c>
      <c r="M34" s="17">
        <f t="shared" si="22"/>
        <v>-170.76922999999999</v>
      </c>
    </row>
    <row r="35" spans="2:13" x14ac:dyDescent="0.25">
      <c r="C35" s="53">
        <v>0</v>
      </c>
      <c r="D35" s="6">
        <v>0</v>
      </c>
      <c r="E35" s="54">
        <v>0</v>
      </c>
      <c r="G35" s="1">
        <f t="shared" ref="G35:I35" si="23">C35*$G15</f>
        <v>0</v>
      </c>
      <c r="H35" s="4">
        <f t="shared" si="23"/>
        <v>0</v>
      </c>
      <c r="I35" s="17">
        <f t="shared" si="23"/>
        <v>0</v>
      </c>
      <c r="K35" s="1">
        <f t="shared" ref="K35:M35" si="24">C15-$G15*(1-C35)</f>
        <v>-210</v>
      </c>
      <c r="L35" s="4">
        <f t="shared" si="24"/>
        <v>0</v>
      </c>
      <c r="M35" s="17">
        <f t="shared" si="24"/>
        <v>-210</v>
      </c>
    </row>
    <row r="36" spans="2:13" x14ac:dyDescent="0.25">
      <c r="C36" s="55">
        <v>0</v>
      </c>
      <c r="D36" s="56">
        <v>0</v>
      </c>
      <c r="E36" s="57">
        <v>0</v>
      </c>
      <c r="G36" s="3">
        <f t="shared" ref="G36:I36" si="25">C36*$G16</f>
        <v>0</v>
      </c>
      <c r="H36" s="2">
        <f t="shared" si="25"/>
        <v>0</v>
      </c>
      <c r="I36" s="5">
        <f t="shared" si="25"/>
        <v>0</v>
      </c>
      <c r="K36" s="3">
        <f t="shared" ref="K36:M36" si="26">C16-$G16*(1-C36)</f>
        <v>-57.599999999999994</v>
      </c>
      <c r="L36" s="2">
        <f t="shared" si="26"/>
        <v>-122.4</v>
      </c>
      <c r="M36" s="5">
        <f t="shared" si="26"/>
        <v>-180</v>
      </c>
    </row>
    <row r="37" spans="2:13" x14ac:dyDescent="0.25">
      <c r="C37" s="6"/>
      <c r="D37" s="6"/>
      <c r="E37" s="6"/>
    </row>
    <row r="38" spans="2:13" x14ac:dyDescent="0.25">
      <c r="B38" t="s">
        <v>57</v>
      </c>
      <c r="C38" s="50">
        <v>0</v>
      </c>
      <c r="D38" s="51">
        <v>0</v>
      </c>
      <c r="E38" s="52">
        <v>0</v>
      </c>
      <c r="F38" t="s">
        <v>58</v>
      </c>
      <c r="G38" s="7">
        <f>C6-C38</f>
        <v>0</v>
      </c>
      <c r="H38" s="15">
        <f t="shared" ref="H38:I38" si="27">D6-D38</f>
        <v>0</v>
      </c>
      <c r="I38" s="16">
        <f t="shared" si="27"/>
        <v>0</v>
      </c>
    </row>
    <row r="39" spans="2:13" x14ac:dyDescent="0.25">
      <c r="C39" s="53">
        <v>0</v>
      </c>
      <c r="D39" s="6">
        <v>0</v>
      </c>
      <c r="E39" s="54">
        <v>0</v>
      </c>
      <c r="G39" s="1">
        <f t="shared" ref="G39:I39" si="28">C7-C39</f>
        <v>0</v>
      </c>
      <c r="H39" s="4">
        <f t="shared" si="28"/>
        <v>0</v>
      </c>
      <c r="I39" s="17">
        <f t="shared" si="28"/>
        <v>0</v>
      </c>
    </row>
    <row r="40" spans="2:13" x14ac:dyDescent="0.25">
      <c r="C40" s="53">
        <v>0</v>
      </c>
      <c r="D40" s="6">
        <v>0</v>
      </c>
      <c r="E40" s="54">
        <v>0</v>
      </c>
      <c r="G40" s="1">
        <f t="shared" ref="G40:I40" si="29">C8-C40</f>
        <v>240</v>
      </c>
      <c r="H40" s="4">
        <f t="shared" si="29"/>
        <v>257.01537999999999</v>
      </c>
      <c r="I40" s="17">
        <f t="shared" si="29"/>
        <v>280</v>
      </c>
    </row>
    <row r="41" spans="2:13" x14ac:dyDescent="0.25">
      <c r="C41" s="53">
        <v>0</v>
      </c>
      <c r="D41" s="6">
        <v>0</v>
      </c>
      <c r="E41" s="54">
        <v>0</v>
      </c>
      <c r="G41" s="1">
        <f t="shared" ref="G41:I41" si="30">C9-C41</f>
        <v>0</v>
      </c>
      <c r="H41" s="4">
        <f t="shared" si="30"/>
        <v>0</v>
      </c>
      <c r="I41" s="17">
        <f t="shared" si="30"/>
        <v>0</v>
      </c>
    </row>
    <row r="42" spans="2:13" x14ac:dyDescent="0.25">
      <c r="C42" s="53">
        <v>84</v>
      </c>
      <c r="D42" s="6">
        <v>0</v>
      </c>
      <c r="E42" s="54">
        <v>0</v>
      </c>
      <c r="G42" s="1">
        <f t="shared" ref="G42:I42" si="31">C10-C42</f>
        <v>0</v>
      </c>
      <c r="H42" s="4">
        <f t="shared" si="31"/>
        <v>0</v>
      </c>
      <c r="I42" s="17">
        <f t="shared" si="31"/>
        <v>0</v>
      </c>
    </row>
    <row r="43" spans="2:13" x14ac:dyDescent="0.25">
      <c r="C43" s="53">
        <v>0</v>
      </c>
      <c r="D43" s="6">
        <v>0</v>
      </c>
      <c r="E43" s="54">
        <v>0</v>
      </c>
      <c r="G43" s="1">
        <f t="shared" ref="G43:I43" si="32">C11-C43</f>
        <v>0</v>
      </c>
      <c r="H43" s="4">
        <f t="shared" si="32"/>
        <v>75.384614999999997</v>
      </c>
      <c r="I43" s="17">
        <f t="shared" si="32"/>
        <v>134.61537999999999</v>
      </c>
    </row>
    <row r="44" spans="2:13" x14ac:dyDescent="0.25">
      <c r="C44" s="53">
        <v>0</v>
      </c>
      <c r="D44" s="6">
        <v>0</v>
      </c>
      <c r="E44" s="54">
        <v>0</v>
      </c>
      <c r="G44" s="1">
        <f t="shared" ref="G44:I44" si="33">C12-C44</f>
        <v>0</v>
      </c>
      <c r="H44" s="4">
        <f t="shared" si="33"/>
        <v>0</v>
      </c>
      <c r="I44" s="17">
        <f t="shared" si="33"/>
        <v>0</v>
      </c>
    </row>
    <row r="45" spans="2:13" x14ac:dyDescent="0.25">
      <c r="C45" s="53">
        <v>0</v>
      </c>
      <c r="D45" s="6">
        <v>0</v>
      </c>
      <c r="E45" s="54">
        <v>0</v>
      </c>
      <c r="G45" s="1">
        <f t="shared" ref="G45:I45" si="34">C13-C45</f>
        <v>0</v>
      </c>
      <c r="H45" s="4">
        <f t="shared" si="34"/>
        <v>0</v>
      </c>
      <c r="I45" s="17">
        <f t="shared" si="34"/>
        <v>156.15385000000001</v>
      </c>
    </row>
    <row r="46" spans="2:13" x14ac:dyDescent="0.25">
      <c r="C46" s="53">
        <v>0</v>
      </c>
      <c r="D46" s="6">
        <v>0</v>
      </c>
      <c r="E46" s="54">
        <v>0</v>
      </c>
      <c r="G46" s="1">
        <f t="shared" ref="G46:I46" si="35">C14-C46</f>
        <v>153.6</v>
      </c>
      <c r="H46" s="4">
        <f t="shared" si="35"/>
        <v>0</v>
      </c>
      <c r="I46" s="17">
        <f t="shared" si="35"/>
        <v>129.23077000000001</v>
      </c>
    </row>
    <row r="47" spans="2:13" x14ac:dyDescent="0.25">
      <c r="C47" s="53">
        <v>0</v>
      </c>
      <c r="D47" s="6">
        <v>0</v>
      </c>
      <c r="E47" s="54">
        <v>0</v>
      </c>
      <c r="G47" s="1">
        <f t="shared" ref="G47:I47" si="36">C15-C47</f>
        <v>0</v>
      </c>
      <c r="H47" s="4">
        <f t="shared" si="36"/>
        <v>210</v>
      </c>
      <c r="I47" s="17">
        <f t="shared" si="36"/>
        <v>0</v>
      </c>
    </row>
    <row r="48" spans="2:13" x14ac:dyDescent="0.25">
      <c r="C48" s="55">
        <v>0</v>
      </c>
      <c r="D48" s="56">
        <v>0</v>
      </c>
      <c r="E48" s="57">
        <v>0</v>
      </c>
      <c r="G48" s="3">
        <f t="shared" ref="G48:I48" si="37">C16-C48</f>
        <v>122.4</v>
      </c>
      <c r="H48" s="2">
        <f t="shared" si="37"/>
        <v>57.6</v>
      </c>
      <c r="I48" s="5">
        <f t="shared" si="37"/>
        <v>0</v>
      </c>
    </row>
    <row r="49" spans="1:8" x14ac:dyDescent="0.25">
      <c r="C49" s="6"/>
      <c r="D49" s="6"/>
      <c r="E49" s="6"/>
    </row>
    <row r="51" spans="1:8" x14ac:dyDescent="0.25">
      <c r="A51" s="14" t="s">
        <v>62</v>
      </c>
      <c r="B51" s="11" t="s">
        <v>42</v>
      </c>
      <c r="C51" s="15"/>
      <c r="D51" s="15"/>
      <c r="E51" s="15"/>
      <c r="F51" s="11" t="s">
        <v>43</v>
      </c>
    </row>
    <row r="52" spans="1:8" x14ac:dyDescent="0.25">
      <c r="A52" s="14" t="s">
        <v>33</v>
      </c>
      <c r="B52" s="11">
        <v>11.5</v>
      </c>
      <c r="C52" s="15">
        <f>(SUMPRODUCT(G38:G48, $H6:$H16) + SUMPRODUCT(C38:C48, $H6:$H16)*(1+$B$32))/C$21</f>
        <v>11.804</v>
      </c>
      <c r="D52" s="15">
        <f t="shared" ref="D52:E52" si="38">(SUMPRODUCT(H38:H48, $H6:$H16) + SUMPRODUCT(D38:D48, $H6:$H16)*(1+$B$32))/D$21</f>
        <v>12.290717849999998</v>
      </c>
      <c r="E52" s="15">
        <f t="shared" si="38"/>
        <v>11.546153871428572</v>
      </c>
      <c r="F52" s="11">
        <v>12.5</v>
      </c>
    </row>
    <row r="53" spans="1:8" x14ac:dyDescent="0.25">
      <c r="A53" s="1" t="s">
        <v>37</v>
      </c>
      <c r="B53" s="12">
        <v>7.4999999999999997E-3</v>
      </c>
      <c r="C53" s="4">
        <f>(SUMPRODUCT(G38:G48, $I6:$I16) + SUMPRODUCT(C38:C48, $I6:$I16)*(1+$B$31))/C$21</f>
        <v>8.931999999999999E-3</v>
      </c>
      <c r="D53" s="4">
        <f t="shared" ref="D53:E53" si="39">(SUMPRODUCT(H38:H48, $I6:$I16) + SUMPRODUCT(D38:D48, $I6:$I16)*(1+$B$31))/D$21</f>
        <v>9.978897358333334E-3</v>
      </c>
      <c r="E53" s="4">
        <f t="shared" si="39"/>
        <v>1.0000000028571428E-2</v>
      </c>
      <c r="F53" s="12">
        <v>0.01</v>
      </c>
    </row>
    <row r="54" spans="1:8" x14ac:dyDescent="0.25">
      <c r="A54" s="1" t="s">
        <v>39</v>
      </c>
      <c r="B54" s="12">
        <v>0</v>
      </c>
      <c r="C54" s="4">
        <f>SUMPRODUCT(C6:C16, $J6:$J16)/C$21</f>
        <v>4</v>
      </c>
      <c r="D54" s="4">
        <f t="shared" ref="D54:E54" si="40">SUMPRODUCT(D6:D16, $J6:$J16)/D$21</f>
        <v>2.7487179249999998</v>
      </c>
      <c r="E54" s="4">
        <f t="shared" si="40"/>
        <v>3.7615384857142855</v>
      </c>
      <c r="F54" s="12">
        <v>4</v>
      </c>
    </row>
    <row r="55" spans="1:8" x14ac:dyDescent="0.25">
      <c r="A55" s="3" t="s">
        <v>38</v>
      </c>
      <c r="B55" s="13">
        <v>4.5</v>
      </c>
      <c r="C55" s="2">
        <f>SUMPRODUCT(C6:C16, $K$6:$K$16)/C$21</f>
        <v>4.5040000000000004</v>
      </c>
      <c r="D55" s="2">
        <f t="shared" ref="D55:E55" si="41">SUMPRODUCT(D6:D16, $K$6:$K$16)/D$21</f>
        <v>4.5272820249999999</v>
      </c>
      <c r="E55" s="2">
        <f t="shared" si="41"/>
        <v>4.5000000142857148</v>
      </c>
      <c r="F55" s="13">
        <v>5.5</v>
      </c>
    </row>
    <row r="57" spans="1:8" x14ac:dyDescent="0.25">
      <c r="A57" t="s">
        <v>49</v>
      </c>
      <c r="C57" s="14"/>
      <c r="D57" s="15"/>
      <c r="E57" s="16"/>
      <c r="F57" s="14" t="s">
        <v>50</v>
      </c>
      <c r="G57" s="15"/>
      <c r="H57" s="16"/>
    </row>
    <row r="58" spans="1:8" x14ac:dyDescent="0.25">
      <c r="A58" s="24" t="s">
        <v>26</v>
      </c>
      <c r="B58" s="25" t="s">
        <v>27</v>
      </c>
      <c r="C58" s="24" t="s">
        <v>28</v>
      </c>
      <c r="D58" s="25" t="s">
        <v>30</v>
      </c>
      <c r="E58" s="26" t="s">
        <v>29</v>
      </c>
      <c r="F58" s="24" t="s">
        <v>28</v>
      </c>
      <c r="G58" s="25" t="s">
        <v>30</v>
      </c>
      <c r="H58" s="26" t="s">
        <v>29</v>
      </c>
    </row>
    <row r="59" spans="1:8" x14ac:dyDescent="0.25">
      <c r="A59" s="18" t="s">
        <v>8</v>
      </c>
      <c r="B59" s="19" t="s">
        <v>1</v>
      </c>
      <c r="C59" s="44">
        <v>0</v>
      </c>
      <c r="D59" s="45">
        <v>0</v>
      </c>
      <c r="E59" s="46">
        <v>0</v>
      </c>
      <c r="F59" s="44">
        <f t="shared" ref="F59:F69" si="42">C59*$G6</f>
        <v>0</v>
      </c>
      <c r="G59" s="45">
        <f t="shared" ref="G59:H59" si="43">D59*$G6</f>
        <v>0</v>
      </c>
      <c r="H59" s="46">
        <f t="shared" si="43"/>
        <v>0</v>
      </c>
    </row>
    <row r="60" spans="1:8" x14ac:dyDescent="0.25">
      <c r="A60" s="18" t="s">
        <v>14</v>
      </c>
      <c r="B60" s="19" t="s">
        <v>2</v>
      </c>
      <c r="C60" s="44">
        <v>0</v>
      </c>
      <c r="D60" s="45">
        <v>0</v>
      </c>
      <c r="E60" s="46">
        <v>0</v>
      </c>
      <c r="F60" s="44">
        <f t="shared" si="42"/>
        <v>0</v>
      </c>
      <c r="G60" s="45">
        <f t="shared" ref="G60:G69" si="44">D60*$G7</f>
        <v>0</v>
      </c>
      <c r="H60" s="46">
        <f t="shared" ref="H60:H69" si="45">E60*$G7</f>
        <v>0</v>
      </c>
    </row>
    <row r="61" spans="1:8" x14ac:dyDescent="0.25">
      <c r="A61" s="18" t="s">
        <v>0</v>
      </c>
      <c r="B61" s="19" t="s">
        <v>17</v>
      </c>
      <c r="C61" s="44">
        <v>1</v>
      </c>
      <c r="D61" s="45">
        <v>1</v>
      </c>
      <c r="E61" s="46">
        <v>1</v>
      </c>
      <c r="F61" s="44">
        <f t="shared" si="42"/>
        <v>1200</v>
      </c>
      <c r="G61" s="45">
        <f t="shared" si="44"/>
        <v>1200</v>
      </c>
      <c r="H61" s="46">
        <f t="shared" si="45"/>
        <v>1200</v>
      </c>
    </row>
    <row r="62" spans="1:8" x14ac:dyDescent="0.25">
      <c r="A62" s="18" t="s">
        <v>8</v>
      </c>
      <c r="B62" s="19" t="s">
        <v>20</v>
      </c>
      <c r="C62" s="44">
        <v>0</v>
      </c>
      <c r="D62" s="45">
        <v>0</v>
      </c>
      <c r="E62" s="46">
        <v>0</v>
      </c>
      <c r="F62" s="44">
        <f t="shared" si="42"/>
        <v>0</v>
      </c>
      <c r="G62" s="45">
        <f t="shared" si="44"/>
        <v>0</v>
      </c>
      <c r="H62" s="46">
        <f t="shared" si="45"/>
        <v>0</v>
      </c>
    </row>
    <row r="63" spans="1:8" x14ac:dyDescent="0.25">
      <c r="A63" s="18" t="s">
        <v>12</v>
      </c>
      <c r="B63" s="19" t="s">
        <v>19</v>
      </c>
      <c r="C63" s="44">
        <v>1</v>
      </c>
      <c r="D63" s="45">
        <v>0</v>
      </c>
      <c r="E63" s="46">
        <v>0</v>
      </c>
      <c r="F63" s="44">
        <f t="shared" si="42"/>
        <v>84</v>
      </c>
      <c r="G63" s="45">
        <f t="shared" si="44"/>
        <v>0</v>
      </c>
      <c r="H63" s="46">
        <f t="shared" si="45"/>
        <v>0</v>
      </c>
    </row>
    <row r="64" spans="1:8" x14ac:dyDescent="0.25">
      <c r="A64" s="18" t="s">
        <v>13</v>
      </c>
      <c r="B64" s="19" t="s">
        <v>18</v>
      </c>
      <c r="C64" s="44">
        <v>0</v>
      </c>
      <c r="D64" s="45">
        <v>1</v>
      </c>
      <c r="E64" s="46">
        <v>1</v>
      </c>
      <c r="F64" s="44">
        <f t="shared" si="42"/>
        <v>0</v>
      </c>
      <c r="G64" s="45">
        <f t="shared" si="44"/>
        <v>210</v>
      </c>
      <c r="H64" s="46">
        <f t="shared" si="45"/>
        <v>210</v>
      </c>
    </row>
    <row r="65" spans="1:8" x14ac:dyDescent="0.25">
      <c r="A65" s="18" t="s">
        <v>16</v>
      </c>
      <c r="B65" s="19" t="s">
        <v>3</v>
      </c>
      <c r="C65" s="44">
        <v>0</v>
      </c>
      <c r="D65" s="45">
        <v>0</v>
      </c>
      <c r="E65" s="46">
        <v>0</v>
      </c>
      <c r="F65" s="44">
        <f t="shared" si="42"/>
        <v>0</v>
      </c>
      <c r="G65" s="45">
        <f t="shared" si="44"/>
        <v>0</v>
      </c>
      <c r="H65" s="46">
        <f t="shared" si="45"/>
        <v>0</v>
      </c>
    </row>
    <row r="66" spans="1:8" x14ac:dyDescent="0.25">
      <c r="A66" s="18" t="s">
        <v>10</v>
      </c>
      <c r="B66" s="19" t="s">
        <v>5</v>
      </c>
      <c r="C66" s="44">
        <v>0</v>
      </c>
      <c r="D66" s="45">
        <v>0</v>
      </c>
      <c r="E66" s="46">
        <v>1</v>
      </c>
      <c r="F66" s="44">
        <f t="shared" si="42"/>
        <v>0</v>
      </c>
      <c r="G66" s="45">
        <f t="shared" si="44"/>
        <v>0</v>
      </c>
      <c r="H66" s="46">
        <f t="shared" si="45"/>
        <v>168</v>
      </c>
    </row>
    <row r="67" spans="1:8" x14ac:dyDescent="0.25">
      <c r="A67" s="18" t="s">
        <v>15</v>
      </c>
      <c r="B67" s="19" t="s">
        <v>4</v>
      </c>
      <c r="C67" s="44">
        <v>1</v>
      </c>
      <c r="D67" s="45">
        <v>0</v>
      </c>
      <c r="E67" s="46">
        <v>1</v>
      </c>
      <c r="F67" s="44">
        <f t="shared" si="42"/>
        <v>300</v>
      </c>
      <c r="G67" s="45">
        <f t="shared" si="44"/>
        <v>0</v>
      </c>
      <c r="H67" s="46">
        <f t="shared" si="45"/>
        <v>300</v>
      </c>
    </row>
    <row r="68" spans="1:8" x14ac:dyDescent="0.25">
      <c r="A68" s="18" t="s">
        <v>11</v>
      </c>
      <c r="B68" s="19" t="s">
        <v>6</v>
      </c>
      <c r="C68" s="44">
        <v>0</v>
      </c>
      <c r="D68" s="45">
        <v>1</v>
      </c>
      <c r="E68" s="46">
        <v>0</v>
      </c>
      <c r="F68" s="44">
        <f t="shared" si="42"/>
        <v>0</v>
      </c>
      <c r="G68" s="45">
        <f t="shared" si="44"/>
        <v>210</v>
      </c>
      <c r="H68" s="46">
        <f t="shared" si="45"/>
        <v>0</v>
      </c>
    </row>
    <row r="69" spans="1:8" x14ac:dyDescent="0.25">
      <c r="A69" s="21" t="s">
        <v>9</v>
      </c>
      <c r="B69" s="22" t="s">
        <v>7</v>
      </c>
      <c r="C69" s="47">
        <v>1</v>
      </c>
      <c r="D69" s="48">
        <v>1</v>
      </c>
      <c r="E69" s="49">
        <v>0</v>
      </c>
      <c r="F69" s="47">
        <f t="shared" si="42"/>
        <v>180</v>
      </c>
      <c r="G69" s="48">
        <f t="shared" si="44"/>
        <v>180</v>
      </c>
      <c r="H69" s="49">
        <f t="shared" si="45"/>
        <v>0</v>
      </c>
    </row>
    <row r="70" spans="1:8" x14ac:dyDescent="0.25">
      <c r="A70" s="18" t="s">
        <v>51</v>
      </c>
      <c r="C70" s="44">
        <f>SUM(C59:C69)</f>
        <v>4</v>
      </c>
      <c r="D70" s="45">
        <f>SUM(D59:D69)</f>
        <v>4</v>
      </c>
      <c r="E70" s="46">
        <f>SUM(E59:E69)</f>
        <v>4</v>
      </c>
    </row>
    <row r="71" spans="1:8" x14ac:dyDescent="0.25">
      <c r="A71" s="18" t="s">
        <v>52</v>
      </c>
      <c r="C71" s="47">
        <v>4</v>
      </c>
      <c r="D71" s="48">
        <v>4</v>
      </c>
      <c r="E71" s="49">
        <v>4</v>
      </c>
    </row>
  </sheetData>
  <conditionalFormatting sqref="C6:E1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9:E69">
    <cfRule type="colorScale" priority="7">
      <colorScale>
        <cfvo type="min"/>
        <cfvo type="max"/>
        <color rgb="FFFCFCFF"/>
        <color rgb="FF63BE7B"/>
      </colorScale>
    </cfRule>
  </conditionalFormatting>
  <conditionalFormatting sqref="F59:H69">
    <cfRule type="colorScale" priority="6">
      <colorScale>
        <cfvo type="min"/>
        <cfvo type="max"/>
        <color rgb="FFFCFCFF"/>
        <color rgb="FF63BE7B"/>
      </colorScale>
    </cfRule>
  </conditionalFormatting>
  <conditionalFormatting sqref="C26:E36">
    <cfRule type="colorScale" priority="5">
      <colorScale>
        <cfvo type="min"/>
        <cfvo type="max"/>
        <color rgb="FFFCFCFF"/>
        <color rgb="FF63BE7B"/>
      </colorScale>
    </cfRule>
  </conditionalFormatting>
  <conditionalFormatting sqref="C38:E48">
    <cfRule type="colorScale" priority="4">
      <colorScale>
        <cfvo type="min"/>
        <cfvo type="max"/>
        <color rgb="FFFCFCFF"/>
        <color rgb="FF63BE7B"/>
      </colorScale>
    </cfRule>
  </conditionalFormatting>
  <conditionalFormatting sqref="G26:I36">
    <cfRule type="colorScale" priority="3">
      <colorScale>
        <cfvo type="min"/>
        <cfvo type="max"/>
        <color rgb="FFFCFCFF"/>
        <color rgb="FFF8696B"/>
      </colorScale>
    </cfRule>
  </conditionalFormatting>
  <conditionalFormatting sqref="K26:M36">
    <cfRule type="colorScale" priority="2">
      <colorScale>
        <cfvo type="min"/>
        <cfvo type="max"/>
        <color rgb="FFFCFCFF"/>
        <color rgb="FFF8696B"/>
      </colorScale>
    </cfRule>
  </conditionalFormatting>
  <conditionalFormatting sqref="G38:I48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1" sqref="J1:M13"/>
    </sheetView>
  </sheetViews>
  <sheetFormatPr defaultColWidth="11" defaultRowHeight="15.75" x14ac:dyDescent="0.25"/>
  <cols>
    <col min="3" max="3" width="13.5" customWidth="1"/>
  </cols>
  <sheetData>
    <row r="1" spans="1:13" x14ac:dyDescent="0.25">
      <c r="A1" s="59"/>
      <c r="B1" s="60"/>
      <c r="C1" s="59" t="s">
        <v>46</v>
      </c>
      <c r="D1" s="61"/>
      <c r="E1" s="61"/>
      <c r="F1" s="61"/>
      <c r="G1" s="61"/>
      <c r="H1" s="61"/>
      <c r="I1" s="60"/>
      <c r="J1" s="59" t="s">
        <v>67</v>
      </c>
      <c r="K1" s="61"/>
      <c r="L1" s="61"/>
      <c r="M1" s="60"/>
    </row>
    <row r="2" spans="1:13" ht="31.5" x14ac:dyDescent="0.25">
      <c r="A2" s="62" t="s">
        <v>26</v>
      </c>
      <c r="B2" s="63" t="s">
        <v>27</v>
      </c>
      <c r="C2" s="62" t="s">
        <v>21</v>
      </c>
      <c r="D2" s="64" t="s">
        <v>22</v>
      </c>
      <c r="E2" s="64" t="s">
        <v>23</v>
      </c>
      <c r="F2" s="64" t="s">
        <v>32</v>
      </c>
      <c r="G2" s="64" t="s">
        <v>31</v>
      </c>
      <c r="H2" s="64" t="s">
        <v>34</v>
      </c>
      <c r="I2" s="63" t="s">
        <v>25</v>
      </c>
      <c r="J2" s="62" t="s">
        <v>22</v>
      </c>
      <c r="K2" s="64" t="s">
        <v>23</v>
      </c>
      <c r="L2" s="64" t="s">
        <v>32</v>
      </c>
      <c r="M2" s="63" t="s">
        <v>31</v>
      </c>
    </row>
    <row r="3" spans="1:13" x14ac:dyDescent="0.25">
      <c r="A3" s="18" t="s">
        <v>8</v>
      </c>
      <c r="B3" s="19" t="s">
        <v>1</v>
      </c>
      <c r="C3" s="18">
        <v>672</v>
      </c>
      <c r="D3" s="19">
        <v>10.5</v>
      </c>
      <c r="E3" s="20">
        <v>6.0000000000000001E-3</v>
      </c>
      <c r="F3" s="19">
        <v>3</v>
      </c>
      <c r="G3" s="19">
        <v>3</v>
      </c>
      <c r="H3" s="27">
        <v>500</v>
      </c>
      <c r="I3" s="28">
        <v>100</v>
      </c>
      <c r="J3" s="18">
        <v>2</v>
      </c>
      <c r="K3" s="20">
        <v>1.1999999999999999E-3</v>
      </c>
      <c r="L3" s="19">
        <v>0.7</v>
      </c>
      <c r="M3" s="65">
        <v>1</v>
      </c>
    </row>
    <row r="4" spans="1:13" x14ac:dyDescent="0.25">
      <c r="A4" s="18" t="s">
        <v>14</v>
      </c>
      <c r="B4" s="19" t="s">
        <v>2</v>
      </c>
      <c r="C4" s="18">
        <v>400</v>
      </c>
      <c r="D4" s="19">
        <v>6.5</v>
      </c>
      <c r="E4" s="20">
        <v>1.4E-2</v>
      </c>
      <c r="F4" s="19">
        <v>7</v>
      </c>
      <c r="G4" s="19">
        <v>1</v>
      </c>
      <c r="H4" s="27">
        <v>310</v>
      </c>
      <c r="I4" s="28">
        <v>150</v>
      </c>
      <c r="J4" s="18">
        <v>1.1000000000000001</v>
      </c>
      <c r="K4" s="20">
        <v>8.9999999999999998E-4</v>
      </c>
      <c r="L4" s="19">
        <v>0.05</v>
      </c>
      <c r="M4" s="65">
        <v>1.3</v>
      </c>
    </row>
    <row r="5" spans="1:13" x14ac:dyDescent="0.25">
      <c r="A5" s="18" t="s">
        <v>0</v>
      </c>
      <c r="B5" s="19" t="s">
        <v>17</v>
      </c>
      <c r="C5" s="18">
        <v>1200</v>
      </c>
      <c r="D5" s="19">
        <v>12</v>
      </c>
      <c r="E5" s="20">
        <v>9.4999999999999998E-3</v>
      </c>
      <c r="F5" s="19">
        <v>3</v>
      </c>
      <c r="G5" s="19">
        <v>3</v>
      </c>
      <c r="H5" s="27">
        <v>750</v>
      </c>
      <c r="I5" s="28">
        <v>0</v>
      </c>
      <c r="J5" s="18">
        <v>0.2</v>
      </c>
      <c r="K5" s="20">
        <v>1.9E-3</v>
      </c>
      <c r="L5" s="19">
        <v>0.7</v>
      </c>
      <c r="M5" s="65">
        <v>1.4</v>
      </c>
    </row>
    <row r="6" spans="1:13" x14ac:dyDescent="0.25">
      <c r="A6" s="18" t="s">
        <v>8</v>
      </c>
      <c r="B6" s="19" t="s">
        <v>20</v>
      </c>
      <c r="C6" s="18">
        <v>168</v>
      </c>
      <c r="D6" s="19">
        <v>11</v>
      </c>
      <c r="E6" s="20">
        <v>0.01</v>
      </c>
      <c r="F6" s="19">
        <v>3</v>
      </c>
      <c r="G6" s="19">
        <v>5</v>
      </c>
      <c r="H6" s="27">
        <v>600</v>
      </c>
      <c r="I6" s="28">
        <v>60</v>
      </c>
      <c r="J6" s="18">
        <v>1</v>
      </c>
      <c r="K6" s="20">
        <v>1.8E-3</v>
      </c>
      <c r="L6" s="19">
        <v>0.9</v>
      </c>
      <c r="M6" s="65">
        <v>0.9</v>
      </c>
    </row>
    <row r="7" spans="1:13" x14ac:dyDescent="0.25">
      <c r="A7" s="18" t="s">
        <v>12</v>
      </c>
      <c r="B7" s="19" t="s">
        <v>19</v>
      </c>
      <c r="C7" s="18">
        <v>84</v>
      </c>
      <c r="D7" s="19">
        <v>12</v>
      </c>
      <c r="E7" s="20">
        <v>7.0000000000000001E-3</v>
      </c>
      <c r="F7" s="19">
        <v>1</v>
      </c>
      <c r="G7" s="19">
        <v>5</v>
      </c>
      <c r="H7" s="27">
        <v>600</v>
      </c>
      <c r="I7" s="28">
        <v>75</v>
      </c>
      <c r="J7" s="18">
        <v>1.3</v>
      </c>
      <c r="K7" s="20">
        <v>1.2999999999999999E-3</v>
      </c>
      <c r="L7" s="19">
        <v>0.6</v>
      </c>
      <c r="M7" s="65">
        <v>0.3</v>
      </c>
    </row>
    <row r="8" spans="1:13" x14ac:dyDescent="0.25">
      <c r="A8" s="18" t="s">
        <v>13</v>
      </c>
      <c r="B8" s="19" t="s">
        <v>18</v>
      </c>
      <c r="C8" s="18">
        <v>210</v>
      </c>
      <c r="D8" s="19">
        <v>10</v>
      </c>
      <c r="E8" s="20">
        <v>7.0000000000000001E-3</v>
      </c>
      <c r="F8" s="19">
        <v>1</v>
      </c>
      <c r="G8" s="19">
        <v>5</v>
      </c>
      <c r="H8" s="27">
        <v>625</v>
      </c>
      <c r="I8" s="28">
        <v>50</v>
      </c>
      <c r="J8" s="18">
        <v>1.4</v>
      </c>
      <c r="K8" s="20">
        <v>8.9999999999999998E-4</v>
      </c>
      <c r="L8" s="19">
        <v>0.4</v>
      </c>
      <c r="M8" s="65">
        <v>1</v>
      </c>
    </row>
    <row r="9" spans="1:13" x14ac:dyDescent="0.25">
      <c r="A9" s="18" t="s">
        <v>16</v>
      </c>
      <c r="B9" s="19" t="s">
        <v>3</v>
      </c>
      <c r="C9" s="18">
        <v>588</v>
      </c>
      <c r="D9" s="19">
        <v>9</v>
      </c>
      <c r="E9" s="20">
        <v>1.35E-2</v>
      </c>
      <c r="F9" s="19">
        <v>7</v>
      </c>
      <c r="G9" s="19">
        <v>3</v>
      </c>
      <c r="H9" s="27">
        <v>440</v>
      </c>
      <c r="I9" s="28">
        <v>120</v>
      </c>
      <c r="J9" s="18">
        <v>0.3</v>
      </c>
      <c r="K9" s="20">
        <v>1.9E-3</v>
      </c>
      <c r="L9" s="19">
        <v>0.2</v>
      </c>
      <c r="M9" s="65">
        <v>0.3</v>
      </c>
    </row>
    <row r="10" spans="1:13" x14ac:dyDescent="0.25">
      <c r="A10" s="18" t="s">
        <v>10</v>
      </c>
      <c r="B10" s="19" t="s">
        <v>5</v>
      </c>
      <c r="C10" s="18">
        <v>168</v>
      </c>
      <c r="D10" s="19">
        <v>15</v>
      </c>
      <c r="E10" s="20">
        <v>1.0999999999999999E-2</v>
      </c>
      <c r="F10" s="19">
        <v>4</v>
      </c>
      <c r="G10" s="19">
        <v>8</v>
      </c>
      <c r="H10" s="27">
        <v>600</v>
      </c>
      <c r="I10" s="28">
        <v>110</v>
      </c>
      <c r="J10" s="18">
        <v>0.8</v>
      </c>
      <c r="K10" s="20">
        <v>1.1999999999999999E-3</v>
      </c>
      <c r="L10" s="19">
        <v>0.4</v>
      </c>
      <c r="M10" s="65">
        <v>0.9</v>
      </c>
    </row>
    <row r="11" spans="1:13" x14ac:dyDescent="0.25">
      <c r="A11" s="18" t="s">
        <v>15</v>
      </c>
      <c r="B11" s="19" t="s">
        <v>4</v>
      </c>
      <c r="C11" s="18">
        <v>300</v>
      </c>
      <c r="D11" s="19">
        <v>8</v>
      </c>
      <c r="E11" s="20">
        <v>1.2999999999999999E-2</v>
      </c>
      <c r="F11" s="19">
        <v>8</v>
      </c>
      <c r="G11" s="19">
        <v>3</v>
      </c>
      <c r="H11" s="27">
        <v>300</v>
      </c>
      <c r="I11" s="28">
        <v>90</v>
      </c>
      <c r="J11" s="18">
        <v>1</v>
      </c>
      <c r="K11" s="20">
        <v>1.6999999999999999E-3</v>
      </c>
      <c r="L11" s="19">
        <v>0.5</v>
      </c>
      <c r="M11" s="65">
        <v>0.2</v>
      </c>
    </row>
    <row r="12" spans="1:13" x14ac:dyDescent="0.25">
      <c r="A12" s="18" t="s">
        <v>11</v>
      </c>
      <c r="B12" s="19" t="s">
        <v>6</v>
      </c>
      <c r="C12" s="18">
        <v>210</v>
      </c>
      <c r="D12" s="19">
        <v>13</v>
      </c>
      <c r="E12" s="20">
        <v>1.2999999999999999E-2</v>
      </c>
      <c r="F12" s="19">
        <v>3</v>
      </c>
      <c r="G12" s="19">
        <v>5</v>
      </c>
      <c r="H12" s="27">
        <v>460</v>
      </c>
      <c r="I12" s="28">
        <v>130</v>
      </c>
      <c r="J12" s="18">
        <v>0.9</v>
      </c>
      <c r="K12" s="20">
        <v>1.6999999999999999E-3</v>
      </c>
      <c r="L12" s="19">
        <v>0.7</v>
      </c>
      <c r="M12" s="65">
        <v>0.1</v>
      </c>
    </row>
    <row r="13" spans="1:13" x14ac:dyDescent="0.25">
      <c r="A13" s="21" t="s">
        <v>9</v>
      </c>
      <c r="B13" s="22" t="s">
        <v>7</v>
      </c>
      <c r="C13" s="21">
        <v>180</v>
      </c>
      <c r="D13" s="22">
        <v>14</v>
      </c>
      <c r="E13" s="23">
        <v>5.0000000000000001E-3</v>
      </c>
      <c r="F13" s="22">
        <v>3</v>
      </c>
      <c r="G13" s="22">
        <v>9</v>
      </c>
      <c r="H13" s="29">
        <v>505</v>
      </c>
      <c r="I13" s="30">
        <v>115</v>
      </c>
      <c r="J13" s="21">
        <v>0.6</v>
      </c>
      <c r="K13" s="23">
        <v>6.9999999999999999E-4</v>
      </c>
      <c r="L13" s="22">
        <v>0.9</v>
      </c>
      <c r="M13" s="66">
        <v>0.1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tabSelected="1" zoomScale="80" zoomScaleNormal="80" zoomScalePageLayoutView="125" workbookViewId="0">
      <selection activeCell="B3" sqref="B3"/>
    </sheetView>
  </sheetViews>
  <sheetFormatPr defaultColWidth="11" defaultRowHeight="15.75" x14ac:dyDescent="0.25"/>
  <cols>
    <col min="1" max="1" width="30.25" customWidth="1"/>
    <col min="2" max="2" width="19.5" customWidth="1"/>
    <col min="3" max="3" width="15.75" customWidth="1"/>
    <col min="4" max="5" width="13.125" customWidth="1"/>
    <col min="6" max="101" width="12.5" bestFit="1" customWidth="1"/>
  </cols>
  <sheetData>
    <row r="1" spans="1:17" x14ac:dyDescent="0.25">
      <c r="A1" t="s">
        <v>36</v>
      </c>
      <c r="B1" t="s">
        <v>63</v>
      </c>
      <c r="D1" t="s">
        <v>48</v>
      </c>
    </row>
    <row r="2" spans="1:17" x14ac:dyDescent="0.25">
      <c r="A2" s="38">
        <f>SUM(C17:E18)</f>
        <v>1306110.0009550001</v>
      </c>
      <c r="B2" s="31">
        <v>1500000</v>
      </c>
      <c r="D2" s="42">
        <v>1.2390620000000001</v>
      </c>
    </row>
    <row r="4" spans="1:17" x14ac:dyDescent="0.25">
      <c r="A4" t="s">
        <v>35</v>
      </c>
      <c r="G4" t="s">
        <v>46</v>
      </c>
      <c r="N4" t="s">
        <v>67</v>
      </c>
      <c r="O4" s="6"/>
      <c r="P4" s="6"/>
      <c r="Q4" s="6"/>
    </row>
    <row r="5" spans="1:17" ht="63" x14ac:dyDescent="0.25">
      <c r="A5" s="24" t="s">
        <v>26</v>
      </c>
      <c r="B5" s="25" t="s">
        <v>27</v>
      </c>
      <c r="C5" s="24" t="s">
        <v>28</v>
      </c>
      <c r="D5" s="25" t="s">
        <v>30</v>
      </c>
      <c r="E5" s="25" t="s">
        <v>29</v>
      </c>
      <c r="F5" s="25" t="s">
        <v>40</v>
      </c>
      <c r="G5" s="24" t="s">
        <v>21</v>
      </c>
      <c r="H5" s="25" t="s">
        <v>22</v>
      </c>
      <c r="I5" s="25" t="s">
        <v>23</v>
      </c>
      <c r="J5" s="25" t="s">
        <v>32</v>
      </c>
      <c r="K5" s="25" t="s">
        <v>31</v>
      </c>
      <c r="L5" s="25" t="s">
        <v>34</v>
      </c>
      <c r="M5" s="26" t="s">
        <v>25</v>
      </c>
      <c r="N5" s="24" t="s">
        <v>22</v>
      </c>
      <c r="O5" s="25" t="s">
        <v>23</v>
      </c>
      <c r="P5" s="25" t="s">
        <v>32</v>
      </c>
      <c r="Q5" s="26" t="s">
        <v>31</v>
      </c>
    </row>
    <row r="6" spans="1:17" x14ac:dyDescent="0.25">
      <c r="A6" s="18" t="s">
        <v>8</v>
      </c>
      <c r="B6" s="19" t="s">
        <v>1</v>
      </c>
      <c r="C6" s="34">
        <v>97.402573000000004</v>
      </c>
      <c r="D6" s="35">
        <v>0</v>
      </c>
      <c r="E6" s="35">
        <v>22.597427</v>
      </c>
      <c r="F6" s="32">
        <f>SUM(C6:E6)</f>
        <v>120</v>
      </c>
      <c r="G6" s="18">
        <v>672</v>
      </c>
      <c r="H6" s="19">
        <v>10.5</v>
      </c>
      <c r="I6" s="20">
        <v>6.0000000000000001E-3</v>
      </c>
      <c r="J6" s="19">
        <v>3</v>
      </c>
      <c r="K6" s="19">
        <v>3</v>
      </c>
      <c r="L6" s="27">
        <v>500</v>
      </c>
      <c r="M6" s="28">
        <v>100</v>
      </c>
      <c r="N6" s="18">
        <v>2</v>
      </c>
      <c r="O6" s="20">
        <v>1.1999999999999999E-3</v>
      </c>
      <c r="P6" s="19">
        <v>0.7</v>
      </c>
      <c r="Q6" s="65">
        <v>1</v>
      </c>
    </row>
    <row r="7" spans="1:17" x14ac:dyDescent="0.25">
      <c r="A7" s="18" t="s">
        <v>14</v>
      </c>
      <c r="B7" s="19" t="s">
        <v>2</v>
      </c>
      <c r="C7" s="34">
        <v>0</v>
      </c>
      <c r="D7" s="35">
        <v>0</v>
      </c>
      <c r="E7" s="35">
        <v>0</v>
      </c>
      <c r="F7" s="32">
        <f t="shared" ref="F7:F16" si="0">SUM(C7:E7)</f>
        <v>0</v>
      </c>
      <c r="G7" s="18">
        <v>400</v>
      </c>
      <c r="H7" s="19">
        <v>6.5</v>
      </c>
      <c r="I7" s="20">
        <v>1.4E-2</v>
      </c>
      <c r="J7" s="19">
        <v>7</v>
      </c>
      <c r="K7" s="19">
        <v>1</v>
      </c>
      <c r="L7" s="27">
        <v>310</v>
      </c>
      <c r="M7" s="28">
        <v>150</v>
      </c>
      <c r="N7" s="18">
        <v>1.1000000000000001</v>
      </c>
      <c r="O7" s="20">
        <v>8.9999999999999998E-4</v>
      </c>
      <c r="P7" s="19">
        <v>0.05</v>
      </c>
      <c r="Q7" s="65">
        <v>1.3</v>
      </c>
    </row>
    <row r="8" spans="1:17" x14ac:dyDescent="0.25">
      <c r="A8" s="18" t="s">
        <v>0</v>
      </c>
      <c r="B8" s="19" t="s">
        <v>17</v>
      </c>
      <c r="C8" s="34">
        <v>240</v>
      </c>
      <c r="D8" s="35">
        <v>240</v>
      </c>
      <c r="E8" s="35">
        <v>280</v>
      </c>
      <c r="F8" s="32">
        <f t="shared" si="0"/>
        <v>760</v>
      </c>
      <c r="G8" s="18">
        <v>1200</v>
      </c>
      <c r="H8" s="19">
        <v>12</v>
      </c>
      <c r="I8" s="20">
        <v>9.4999999999999998E-3</v>
      </c>
      <c r="J8" s="19">
        <v>3</v>
      </c>
      <c r="K8" s="19">
        <v>3</v>
      </c>
      <c r="L8" s="27">
        <v>750</v>
      </c>
      <c r="M8" s="28">
        <v>0</v>
      </c>
      <c r="N8" s="18">
        <v>0.2</v>
      </c>
      <c r="O8" s="20">
        <v>1.9E-3</v>
      </c>
      <c r="P8" s="19">
        <v>0.7</v>
      </c>
      <c r="Q8" s="65">
        <v>1.4</v>
      </c>
    </row>
    <row r="9" spans="1:17" x14ac:dyDescent="0.25">
      <c r="A9" s="18" t="s">
        <v>8</v>
      </c>
      <c r="B9" s="19" t="s">
        <v>20</v>
      </c>
      <c r="C9" s="34">
        <v>0</v>
      </c>
      <c r="D9" s="35">
        <v>29.320443999999998</v>
      </c>
      <c r="E9" s="35">
        <v>138.67956000000001</v>
      </c>
      <c r="F9" s="32">
        <f t="shared" si="0"/>
        <v>168.00000400000002</v>
      </c>
      <c r="G9" s="18">
        <v>168</v>
      </c>
      <c r="H9" s="19">
        <v>11</v>
      </c>
      <c r="I9" s="20">
        <v>0.01</v>
      </c>
      <c r="J9" s="19">
        <v>3</v>
      </c>
      <c r="K9" s="19">
        <v>5</v>
      </c>
      <c r="L9" s="27">
        <v>600</v>
      </c>
      <c r="M9" s="28">
        <v>60</v>
      </c>
      <c r="N9" s="18">
        <v>1</v>
      </c>
      <c r="O9" s="20">
        <v>1.8E-3</v>
      </c>
      <c r="P9" s="19">
        <v>0.9</v>
      </c>
      <c r="Q9" s="65">
        <v>0.9</v>
      </c>
    </row>
    <row r="10" spans="1:17" x14ac:dyDescent="0.25">
      <c r="A10" s="18" t="s">
        <v>12</v>
      </c>
      <c r="B10" s="19" t="s">
        <v>19</v>
      </c>
      <c r="C10" s="34">
        <v>0</v>
      </c>
      <c r="D10" s="35">
        <v>84</v>
      </c>
      <c r="E10" s="35">
        <v>0</v>
      </c>
      <c r="F10" s="32">
        <f t="shared" si="0"/>
        <v>84</v>
      </c>
      <c r="G10" s="18">
        <v>84</v>
      </c>
      <c r="H10" s="19">
        <v>12</v>
      </c>
      <c r="I10" s="20">
        <v>7.0000000000000001E-3</v>
      </c>
      <c r="J10" s="19">
        <v>1</v>
      </c>
      <c r="K10" s="19">
        <v>5</v>
      </c>
      <c r="L10" s="27">
        <v>600</v>
      </c>
      <c r="M10" s="28">
        <v>75</v>
      </c>
      <c r="N10" s="18">
        <v>1.3</v>
      </c>
      <c r="O10" s="20">
        <v>1.2999999999999999E-3</v>
      </c>
      <c r="P10" s="19">
        <v>0.6</v>
      </c>
      <c r="Q10" s="65">
        <v>0.3</v>
      </c>
    </row>
    <row r="11" spans="1:17" x14ac:dyDescent="0.25">
      <c r="A11" s="18" t="s">
        <v>13</v>
      </c>
      <c r="B11" s="19" t="s">
        <v>18</v>
      </c>
      <c r="C11" s="34">
        <v>118.07343</v>
      </c>
      <c r="D11" s="35">
        <v>0</v>
      </c>
      <c r="E11" s="35">
        <v>91.926570999999996</v>
      </c>
      <c r="F11" s="32">
        <f t="shared" si="0"/>
        <v>210.000001</v>
      </c>
      <c r="G11" s="18">
        <v>210</v>
      </c>
      <c r="H11" s="19">
        <v>10</v>
      </c>
      <c r="I11" s="20">
        <v>7.0000000000000001E-3</v>
      </c>
      <c r="J11" s="19">
        <v>1</v>
      </c>
      <c r="K11" s="19">
        <v>5</v>
      </c>
      <c r="L11" s="27">
        <v>625</v>
      </c>
      <c r="M11" s="28">
        <v>50</v>
      </c>
      <c r="N11" s="18">
        <v>1.4</v>
      </c>
      <c r="O11" s="20">
        <v>8.9999999999999998E-4</v>
      </c>
      <c r="P11" s="19">
        <v>0.4</v>
      </c>
      <c r="Q11" s="65">
        <v>1</v>
      </c>
    </row>
    <row r="12" spans="1:17" x14ac:dyDescent="0.25">
      <c r="A12" s="18" t="s">
        <v>16</v>
      </c>
      <c r="B12" s="19" t="s">
        <v>3</v>
      </c>
      <c r="C12" s="34">
        <v>0</v>
      </c>
      <c r="D12" s="35">
        <v>0</v>
      </c>
      <c r="E12" s="35">
        <v>0</v>
      </c>
      <c r="F12" s="32">
        <f t="shared" si="0"/>
        <v>0</v>
      </c>
      <c r="G12" s="18">
        <v>588</v>
      </c>
      <c r="H12" s="19">
        <v>9</v>
      </c>
      <c r="I12" s="20">
        <v>1.35E-2</v>
      </c>
      <c r="J12" s="19">
        <v>7</v>
      </c>
      <c r="K12" s="19">
        <v>3</v>
      </c>
      <c r="L12" s="27">
        <v>440</v>
      </c>
      <c r="M12" s="28">
        <v>120</v>
      </c>
      <c r="N12" s="18">
        <v>0.3</v>
      </c>
      <c r="O12" s="20">
        <v>1.9E-3</v>
      </c>
      <c r="P12" s="19">
        <v>0.2</v>
      </c>
      <c r="Q12" s="65">
        <v>0.3</v>
      </c>
    </row>
    <row r="13" spans="1:17" x14ac:dyDescent="0.25">
      <c r="A13" s="18" t="s">
        <v>10</v>
      </c>
      <c r="B13" s="19" t="s">
        <v>5</v>
      </c>
      <c r="C13" s="34">
        <v>51.025018000000003</v>
      </c>
      <c r="D13" s="35">
        <v>85.673107000000002</v>
      </c>
      <c r="E13" s="35">
        <v>31.301874999999999</v>
      </c>
      <c r="F13" s="32">
        <f t="shared" si="0"/>
        <v>168</v>
      </c>
      <c r="G13" s="18">
        <v>168</v>
      </c>
      <c r="H13" s="19">
        <v>15</v>
      </c>
      <c r="I13" s="20">
        <v>1.0999999999999999E-2</v>
      </c>
      <c r="J13" s="19">
        <v>4</v>
      </c>
      <c r="K13" s="19">
        <v>8</v>
      </c>
      <c r="L13" s="27">
        <v>600</v>
      </c>
      <c r="M13" s="28">
        <v>110</v>
      </c>
      <c r="N13" s="18">
        <v>0.8</v>
      </c>
      <c r="O13" s="20">
        <v>1.1999999999999999E-3</v>
      </c>
      <c r="P13" s="19">
        <v>0.4</v>
      </c>
      <c r="Q13" s="65">
        <v>0.9</v>
      </c>
    </row>
    <row r="14" spans="1:17" x14ac:dyDescent="0.25">
      <c r="A14" s="18" t="s">
        <v>15</v>
      </c>
      <c r="B14" s="19" t="s">
        <v>4</v>
      </c>
      <c r="C14" s="34">
        <v>0</v>
      </c>
      <c r="D14" s="35">
        <v>0</v>
      </c>
      <c r="E14" s="35">
        <v>0</v>
      </c>
      <c r="F14" s="32">
        <f t="shared" si="0"/>
        <v>0</v>
      </c>
      <c r="G14" s="18">
        <v>300</v>
      </c>
      <c r="H14" s="19">
        <v>8</v>
      </c>
      <c r="I14" s="20">
        <v>1.2999999999999999E-2</v>
      </c>
      <c r="J14" s="19">
        <v>8</v>
      </c>
      <c r="K14" s="19">
        <v>3</v>
      </c>
      <c r="L14" s="27">
        <v>300</v>
      </c>
      <c r="M14" s="28">
        <v>90</v>
      </c>
      <c r="N14" s="18">
        <v>1</v>
      </c>
      <c r="O14" s="20">
        <v>1.6999999999999999E-3</v>
      </c>
      <c r="P14" s="19">
        <v>0.5</v>
      </c>
      <c r="Q14" s="65">
        <v>0.2</v>
      </c>
    </row>
    <row r="15" spans="1:17" x14ac:dyDescent="0.25">
      <c r="A15" s="18" t="s">
        <v>11</v>
      </c>
      <c r="B15" s="19" t="s">
        <v>6</v>
      </c>
      <c r="C15" s="34">
        <v>0</v>
      </c>
      <c r="D15" s="35">
        <v>153.66231999999999</v>
      </c>
      <c r="E15" s="35">
        <v>56.337676000000002</v>
      </c>
      <c r="F15" s="32">
        <f t="shared" si="0"/>
        <v>209.99999600000001</v>
      </c>
      <c r="G15" s="18">
        <v>210</v>
      </c>
      <c r="H15" s="19">
        <v>13</v>
      </c>
      <c r="I15" s="20">
        <v>1.2999999999999999E-2</v>
      </c>
      <c r="J15" s="19">
        <v>3</v>
      </c>
      <c r="K15" s="19">
        <v>5</v>
      </c>
      <c r="L15" s="27">
        <v>460</v>
      </c>
      <c r="M15" s="28">
        <v>130</v>
      </c>
      <c r="N15" s="18">
        <v>0.9</v>
      </c>
      <c r="O15" s="20">
        <v>1.6999999999999999E-3</v>
      </c>
      <c r="P15" s="19">
        <v>0.7</v>
      </c>
      <c r="Q15" s="65">
        <v>0.1</v>
      </c>
    </row>
    <row r="16" spans="1:17" x14ac:dyDescent="0.25">
      <c r="A16" s="21" t="s">
        <v>9</v>
      </c>
      <c r="B16" s="22" t="s">
        <v>7</v>
      </c>
      <c r="C16" s="36">
        <v>93.498980000000003</v>
      </c>
      <c r="D16" s="37">
        <v>7.344125</v>
      </c>
      <c r="E16" s="37">
        <v>79.156895000000006</v>
      </c>
      <c r="F16" s="33">
        <f t="shared" si="0"/>
        <v>180</v>
      </c>
      <c r="G16" s="21">
        <v>180</v>
      </c>
      <c r="H16" s="22">
        <v>14</v>
      </c>
      <c r="I16" s="23">
        <v>5.0000000000000001E-3</v>
      </c>
      <c r="J16" s="22">
        <v>3</v>
      </c>
      <c r="K16" s="22">
        <v>9</v>
      </c>
      <c r="L16" s="29">
        <v>505</v>
      </c>
      <c r="M16" s="30">
        <v>115</v>
      </c>
      <c r="N16" s="21">
        <v>0.6</v>
      </c>
      <c r="O16" s="23">
        <v>6.9999999999999999E-4</v>
      </c>
      <c r="P16" s="22">
        <v>0.9</v>
      </c>
      <c r="Q16" s="66">
        <v>0.1</v>
      </c>
    </row>
    <row r="17" spans="1:9" x14ac:dyDescent="0.25">
      <c r="A17" s="18" t="s">
        <v>61</v>
      </c>
      <c r="B17" s="19" t="s">
        <v>24</v>
      </c>
      <c r="C17" s="31">
        <f>SUMPRODUCT(C6:C16,$L6:$L16)</f>
        <v>380329.17594999995</v>
      </c>
      <c r="D17" s="31">
        <f t="shared" ref="D17:E17" si="1">SUMPRODUCT(D6:D16,$L6:$L16)</f>
        <v>373789.58092499996</v>
      </c>
      <c r="E17" s="31">
        <f t="shared" si="1"/>
        <v>446631.24430999998</v>
      </c>
    </row>
    <row r="18" spans="1:9" x14ac:dyDescent="0.25">
      <c r="B18" s="19" t="s">
        <v>25</v>
      </c>
      <c r="C18" s="31">
        <f>SUMPRODUCT(C6:C16,$M6:$M16)</f>
        <v>32009.063480000004</v>
      </c>
      <c r="D18" s="31">
        <f t="shared" ref="D18:E18" si="2">SUMPRODUCT(D6:D16,$M6:$M16)</f>
        <v>38303.944384999995</v>
      </c>
      <c r="E18" s="31">
        <f t="shared" si="2"/>
        <v>35046.991905000003</v>
      </c>
    </row>
    <row r="20" spans="1:9" x14ac:dyDescent="0.25">
      <c r="A20" s="19" t="s">
        <v>40</v>
      </c>
      <c r="C20" s="7">
        <f>SUM(C6:C16)</f>
        <v>600.000001</v>
      </c>
      <c r="D20" s="8">
        <f t="shared" ref="D20:E20" si="3">SUM(D6:D16)</f>
        <v>599.99999600000001</v>
      </c>
      <c r="E20" s="9">
        <f t="shared" si="3"/>
        <v>700.00000399999988</v>
      </c>
    </row>
    <row r="21" spans="1:9" x14ac:dyDescent="0.25">
      <c r="A21" s="19" t="s">
        <v>41</v>
      </c>
      <c r="C21" s="39">
        <v>600</v>
      </c>
      <c r="D21" s="40">
        <v>600</v>
      </c>
      <c r="E21" s="41">
        <v>700</v>
      </c>
    </row>
    <row r="23" spans="1:9" x14ac:dyDescent="0.25">
      <c r="A23" t="s">
        <v>44</v>
      </c>
      <c r="C23" s="7">
        <f>C8</f>
        <v>240</v>
      </c>
      <c r="D23" s="8">
        <f t="shared" ref="D23:E23" si="4">D8</f>
        <v>240</v>
      </c>
      <c r="E23" s="9">
        <f t="shared" si="4"/>
        <v>280</v>
      </c>
    </row>
    <row r="24" spans="1:9" x14ac:dyDescent="0.25">
      <c r="A24" t="s">
        <v>45</v>
      </c>
      <c r="C24" s="39">
        <v>240</v>
      </c>
      <c r="D24" s="40">
        <v>240</v>
      </c>
      <c r="E24" s="41">
        <v>280</v>
      </c>
    </row>
    <row r="26" spans="1:9" x14ac:dyDescent="0.25">
      <c r="A26" s="14" t="s">
        <v>62</v>
      </c>
      <c r="B26" s="11" t="s">
        <v>42</v>
      </c>
      <c r="C26" s="15"/>
      <c r="D26" s="15"/>
      <c r="E26" s="15"/>
      <c r="F26" s="11" t="s">
        <v>43</v>
      </c>
      <c r="G26" s="11" t="s">
        <v>47</v>
      </c>
      <c r="H26" s="15" t="s">
        <v>42</v>
      </c>
      <c r="I26" s="16" t="s">
        <v>43</v>
      </c>
    </row>
    <row r="27" spans="1:9" x14ac:dyDescent="0.25">
      <c r="A27" s="14" t="s">
        <v>33</v>
      </c>
      <c r="B27" s="11">
        <f>H27-G27*(I27-H27)</f>
        <v>10.260937999999999</v>
      </c>
      <c r="C27" s="15">
        <f>SUMPRODUCT(C6:C16, $H6:$H16)/C$21</f>
        <v>11.929703844166667</v>
      </c>
      <c r="D27" s="15">
        <f t="shared" ref="D27:E27" si="5">SUMPRODUCT(D6:D16, $H6:$H16)/D$21</f>
        <v>12.660082331666667</v>
      </c>
      <c r="E27" s="15">
        <f t="shared" si="5"/>
        <v>11.931611852142856</v>
      </c>
      <c r="F27" s="11">
        <f>I27+G27*(I27-H27)</f>
        <v>13.739062000000001</v>
      </c>
      <c r="G27" s="11">
        <v>1.2390620000000001</v>
      </c>
      <c r="H27" s="15">
        <v>11.5</v>
      </c>
      <c r="I27" s="16">
        <v>12.5</v>
      </c>
    </row>
    <row r="28" spans="1:9" x14ac:dyDescent="0.25">
      <c r="A28" s="1" t="s">
        <v>37</v>
      </c>
      <c r="B28" s="12">
        <f t="shared" ref="B28:B30" si="6">H28-G28*(I28-H28)</f>
        <v>4.4023449999999985E-3</v>
      </c>
      <c r="C28" s="4">
        <f>SUMPRODUCT(C6:C16, $I6:$I16)/C$21</f>
        <v>7.8661659100000003E-3</v>
      </c>
      <c r="D28" s="4">
        <f t="shared" ref="D28:E28" si="7">SUMPRODUCT(D6:D16, $I6:$I16)/D$21</f>
        <v>1.0229899003333333E-2</v>
      </c>
      <c r="E28" s="4">
        <f t="shared" si="7"/>
        <v>8.9976586385714288E-3</v>
      </c>
      <c r="F28" s="12">
        <f t="shared" ref="F28:F30" si="8">I28+G28*(I28-H28)</f>
        <v>1.3097655000000001E-2</v>
      </c>
      <c r="G28" s="12">
        <v>1.2390620000000001</v>
      </c>
      <c r="H28" s="4">
        <v>7.4999999999999997E-3</v>
      </c>
      <c r="I28" s="17">
        <v>0.01</v>
      </c>
    </row>
    <row r="29" spans="1:9" x14ac:dyDescent="0.25">
      <c r="A29" s="1" t="s">
        <v>39</v>
      </c>
      <c r="B29" s="12">
        <f t="shared" si="6"/>
        <v>-4.9562480000000004</v>
      </c>
      <c r="C29" s="4">
        <f>SUMPRODUCT(C6:C16, $J6:$J16)/C$21</f>
        <v>2.6914636016666664</v>
      </c>
      <c r="D29" s="4">
        <f t="shared" ref="D29:E29" si="9">SUMPRODUCT(D6:D16, $J6:$J16)/D$21</f>
        <v>2.8627884916666666</v>
      </c>
      <c r="E29" s="4">
        <f t="shared" si="9"/>
        <v>2.782069635714286</v>
      </c>
      <c r="F29" s="12">
        <f t="shared" si="8"/>
        <v>8.9562480000000004</v>
      </c>
      <c r="G29" s="12">
        <v>1.2390620000000001</v>
      </c>
      <c r="H29" s="4">
        <v>0</v>
      </c>
      <c r="I29" s="17">
        <v>4</v>
      </c>
    </row>
    <row r="30" spans="1:9" x14ac:dyDescent="0.25">
      <c r="A30" s="3" t="s">
        <v>38</v>
      </c>
      <c r="B30" s="13">
        <f t="shared" si="6"/>
        <v>3.2609379999999999</v>
      </c>
      <c r="C30" s="2">
        <f>SUMPRODUCT(C6:C16, $K$6:$K$16)/C$21</f>
        <v>4.7537763883333328</v>
      </c>
      <c r="D30" s="2">
        <f t="shared" ref="D30:E30" si="10">SUMPRODUCT(D6:D16, $K$6:$K$16)/D$21</f>
        <v>4.6773263349999992</v>
      </c>
      <c r="E30" s="2">
        <f t="shared" si="10"/>
        <v>4.721911958571428</v>
      </c>
      <c r="F30" s="13">
        <f t="shared" si="8"/>
        <v>6.7390620000000006</v>
      </c>
      <c r="G30" s="13">
        <v>1.2390620000000001</v>
      </c>
      <c r="H30" s="2">
        <v>4.5</v>
      </c>
      <c r="I30" s="5">
        <v>5.5</v>
      </c>
    </row>
    <row r="33" spans="1:101" x14ac:dyDescent="0.25">
      <c r="A33" t="s">
        <v>68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</row>
    <row r="34" spans="1:101" x14ac:dyDescent="0.25">
      <c r="A34" t="s">
        <v>69</v>
      </c>
      <c r="B34" s="67">
        <v>8.3259073911661154</v>
      </c>
      <c r="C34" s="67">
        <v>8.0140393409924187</v>
      </c>
      <c r="D34" s="67">
        <v>10.949546700895837</v>
      </c>
      <c r="E34" s="67">
        <v>9.1776054353890277</v>
      </c>
      <c r="F34" s="67">
        <v>9.3096506961624996</v>
      </c>
      <c r="G34" s="67">
        <v>11.773656320069954</v>
      </c>
      <c r="H34" s="67">
        <v>9.7563970829197526</v>
      </c>
      <c r="I34" s="67">
        <v>10.119386899939752</v>
      </c>
      <c r="J34" s="67">
        <v>8.9263038695399235</v>
      </c>
      <c r="K34" s="67">
        <v>10.731410142118946</v>
      </c>
      <c r="L34" s="67">
        <v>12.867572934778092</v>
      </c>
      <c r="M34" s="67">
        <v>12.86772101033681</v>
      </c>
      <c r="N34" s="67">
        <v>12.237056932395054</v>
      </c>
      <c r="O34" s="67">
        <v>10.712227441359632</v>
      </c>
      <c r="P34" s="67">
        <v>14.292659712553226</v>
      </c>
      <c r="Q34" s="67">
        <v>11.531470625044882</v>
      </c>
      <c r="R34" s="67">
        <v>11.547859014547633</v>
      </c>
      <c r="S34" s="67">
        <v>7.6769560447912468</v>
      </c>
      <c r="T34" s="67">
        <v>8.0698323908442635</v>
      </c>
      <c r="U34" s="67">
        <v>11.698065250752991</v>
      </c>
      <c r="V34" s="67">
        <v>9.6973994310622036</v>
      </c>
      <c r="W34" s="67">
        <v>7.6911090669807756</v>
      </c>
      <c r="X34" s="67">
        <v>9.9033816241675048</v>
      </c>
      <c r="Y34" s="67">
        <v>11.982579609680741</v>
      </c>
      <c r="Z34" s="67">
        <v>8.4675672154467829</v>
      </c>
      <c r="AA34" s="67">
        <v>14.767545544347691</v>
      </c>
      <c r="AB34" s="67">
        <v>8.9165232449140852</v>
      </c>
      <c r="AC34" s="67">
        <v>10.170687293106047</v>
      </c>
      <c r="AD34" s="67">
        <v>10.945748163319028</v>
      </c>
      <c r="AE34" s="67">
        <v>5.5773145294658226</v>
      </c>
      <c r="AF34" s="67">
        <v>9.5235033345553912</v>
      </c>
      <c r="AG34" s="67">
        <v>8.7979892678171705</v>
      </c>
      <c r="AH34" s="67">
        <v>8.4488233548791456</v>
      </c>
      <c r="AI34" s="67">
        <v>5.9369063291668489</v>
      </c>
      <c r="AJ34" s="67">
        <v>12.511494241299244</v>
      </c>
      <c r="AK34" s="67">
        <v>13.604900529537559</v>
      </c>
      <c r="AL34" s="67">
        <v>13.175500700138082</v>
      </c>
      <c r="AM34" s="67">
        <v>13.573258536747145</v>
      </c>
      <c r="AN34" s="67">
        <v>7.3507632213783012</v>
      </c>
      <c r="AO34" s="67">
        <v>9.1090440891740325</v>
      </c>
      <c r="AP34" s="67">
        <v>11.187968297472137</v>
      </c>
      <c r="AQ34" s="67">
        <v>11.597428674732459</v>
      </c>
      <c r="AR34" s="67">
        <v>11.124980452072105</v>
      </c>
      <c r="AS34" s="67">
        <v>11.600190096272154</v>
      </c>
      <c r="AT34" s="67">
        <v>11.820256959942443</v>
      </c>
      <c r="AU34" s="67">
        <v>9.0828417900125942</v>
      </c>
      <c r="AV34" s="67">
        <v>9.5443380810606993</v>
      </c>
      <c r="AW34" s="67">
        <v>8.3451271662876305</v>
      </c>
      <c r="AX34" s="67">
        <v>7.6838727087019745</v>
      </c>
      <c r="AY34" s="67">
        <v>8.7463101532823391</v>
      </c>
      <c r="AZ34" s="67">
        <v>12.231748652599592</v>
      </c>
      <c r="BA34" s="67">
        <v>11.277891849631304</v>
      </c>
      <c r="BB34" s="67">
        <v>6.8947210791596838</v>
      </c>
      <c r="BC34" s="67">
        <v>9.2253646846201391</v>
      </c>
      <c r="BD34" s="67">
        <v>10.127170695081421</v>
      </c>
      <c r="BE34" s="67">
        <v>10.991974246210612</v>
      </c>
      <c r="BF34" s="67">
        <v>15.457730929189314</v>
      </c>
      <c r="BG34" s="67">
        <v>7.1187807989057754</v>
      </c>
      <c r="BH34" s="67">
        <v>9.3820294524055541</v>
      </c>
      <c r="BI34" s="67">
        <v>9.9189312519306707</v>
      </c>
      <c r="BJ34" s="67">
        <v>13.401539423225534</v>
      </c>
      <c r="BK34" s="67">
        <v>12.114576438764304</v>
      </c>
      <c r="BL34" s="67">
        <v>10.682542228301758</v>
      </c>
      <c r="BM34" s="67">
        <v>10.008810846742092</v>
      </c>
      <c r="BN34" s="67">
        <v>10.143688871905621</v>
      </c>
      <c r="BO34" s="67">
        <v>12.781013196192601</v>
      </c>
      <c r="BP34" s="67">
        <v>11.452667900510452</v>
      </c>
      <c r="BQ34" s="67">
        <v>8.9673282002845838</v>
      </c>
      <c r="BR34" s="67">
        <v>10.20093782382636</v>
      </c>
      <c r="BS34" s="67">
        <v>13.390787921111391</v>
      </c>
      <c r="BT34" s="67">
        <v>11.377715807574159</v>
      </c>
      <c r="BU34" s="67">
        <v>9.3287541047842808</v>
      </c>
      <c r="BV34" s="67">
        <v>8.506091202023061</v>
      </c>
      <c r="BW34" s="67">
        <v>8.8991252505509078</v>
      </c>
      <c r="BX34" s="67">
        <v>9.1405831819663863</v>
      </c>
      <c r="BY34" s="67">
        <v>9.909248640780385</v>
      </c>
      <c r="BZ34" s="67">
        <v>9.4378227381366848</v>
      </c>
      <c r="CA34" s="67">
        <v>8.1203152447086939</v>
      </c>
      <c r="CB34" s="67">
        <v>11.843774711294207</v>
      </c>
      <c r="CC34" s="67">
        <v>11.798871582395034</v>
      </c>
      <c r="CD34" s="67">
        <v>6.6628523724235134</v>
      </c>
      <c r="CE34" s="67">
        <v>9.6080341684234121</v>
      </c>
      <c r="CF34" s="67">
        <v>10.11981343231664</v>
      </c>
      <c r="CG34" s="67">
        <v>10.492007117813927</v>
      </c>
      <c r="CH34" s="67">
        <v>11.854549740814072</v>
      </c>
      <c r="CI34" s="67">
        <v>12.726678803653662</v>
      </c>
      <c r="CJ34" s="67">
        <v>9.7965625103960168</v>
      </c>
      <c r="CK34" s="67">
        <v>9.8241279257621557</v>
      </c>
      <c r="CL34" s="67">
        <v>11.487812216772433</v>
      </c>
      <c r="CM34" s="67">
        <v>13.99295124498655</v>
      </c>
      <c r="CN34" s="67">
        <v>12.909950548645817</v>
      </c>
      <c r="CO34" s="67">
        <v>10.227124958533931</v>
      </c>
      <c r="CP34" s="67">
        <v>9.6732662609550157</v>
      </c>
      <c r="CQ34" s="67">
        <v>10.44665981547497</v>
      </c>
      <c r="CR34" s="67">
        <v>10.562209400226255</v>
      </c>
      <c r="CS34" s="67">
        <v>10.606332031813801</v>
      </c>
      <c r="CT34" s="67">
        <v>11.377634601384404</v>
      </c>
      <c r="CU34" s="67">
        <v>9.1963427248457776</v>
      </c>
      <c r="CV34" s="67">
        <v>9.6539234695758118</v>
      </c>
      <c r="CW34" s="67">
        <v>11.641970465451054</v>
      </c>
    </row>
    <row r="35" spans="1:101" x14ac:dyDescent="0.25">
      <c r="B35" s="67">
        <v>5.9439662271132194</v>
      </c>
      <c r="C35" s="67">
        <v>6.4973679690425863</v>
      </c>
      <c r="D35" s="67">
        <v>6.5038429164156257</v>
      </c>
      <c r="E35" s="67">
        <v>6.6207820253947238</v>
      </c>
      <c r="F35" s="67">
        <v>6.1040604734539716</v>
      </c>
      <c r="G35" s="67">
        <v>7.1800588566985901</v>
      </c>
      <c r="H35" s="67">
        <v>6.529479686430812</v>
      </c>
      <c r="I35" s="67">
        <v>7.4638610056283143</v>
      </c>
      <c r="J35" s="67">
        <v>7.616361975046047</v>
      </c>
      <c r="K35" s="67">
        <v>7.0658800282911587</v>
      </c>
      <c r="L35" s="67">
        <v>5.8982033517134287</v>
      </c>
      <c r="M35" s="67">
        <v>5.1948435952913181</v>
      </c>
      <c r="N35" s="67">
        <v>6.1288322876575139</v>
      </c>
      <c r="O35" s="67">
        <v>6.6472395020134369</v>
      </c>
      <c r="P35" s="67">
        <v>5.5570130622888279</v>
      </c>
      <c r="Q35" s="67">
        <v>6.7019881717524923</v>
      </c>
      <c r="R35" s="67">
        <v>6.4094073269181449</v>
      </c>
      <c r="S35" s="67">
        <v>7.3804466110671054</v>
      </c>
      <c r="T35" s="67">
        <v>8.4849444332475557</v>
      </c>
      <c r="U35" s="67">
        <v>5.8631788013914088</v>
      </c>
      <c r="V35" s="67">
        <v>4.2227243930308571</v>
      </c>
      <c r="W35" s="67">
        <v>4.0416157675309403</v>
      </c>
      <c r="X35" s="67">
        <v>5.9188356655147274</v>
      </c>
      <c r="Y35" s="67">
        <v>5.1433648423975198</v>
      </c>
      <c r="Z35" s="67">
        <v>6.8078699747498126</v>
      </c>
      <c r="AA35" s="67">
        <v>7.7863824023201005</v>
      </c>
      <c r="AB35" s="67">
        <v>5.6154659650401957</v>
      </c>
      <c r="AC35" s="67">
        <v>6.9064360473371318</v>
      </c>
      <c r="AD35" s="67">
        <v>6.0448245586556721</v>
      </c>
      <c r="AE35" s="67">
        <v>6.8408900047306531</v>
      </c>
      <c r="AF35" s="67">
        <v>7.9509376997088976</v>
      </c>
      <c r="AG35" s="67">
        <v>3.7232392536607772</v>
      </c>
      <c r="AH35" s="67">
        <v>7.6366263149175158</v>
      </c>
      <c r="AI35" s="67">
        <v>7.3515603962381944</v>
      </c>
      <c r="AJ35" s="67">
        <v>5.3270196114622497</v>
      </c>
      <c r="AK35" s="67">
        <v>4.9909102513814121</v>
      </c>
      <c r="AL35" s="67">
        <v>7.0194755854356803</v>
      </c>
      <c r="AM35" s="67">
        <v>5.9467736879663118</v>
      </c>
      <c r="AN35" s="67">
        <v>5.933496583012877</v>
      </c>
      <c r="AO35" s="67">
        <v>5.0075323158619049</v>
      </c>
      <c r="AP35" s="67">
        <v>7.3290910291286746</v>
      </c>
      <c r="AQ35" s="67">
        <v>7.544266568816437</v>
      </c>
      <c r="AR35" s="67">
        <v>5.9335479102563786</v>
      </c>
      <c r="AS35" s="67">
        <v>4.734083190312159</v>
      </c>
      <c r="AT35" s="67">
        <v>5.9274974375314571</v>
      </c>
      <c r="AU35" s="67">
        <v>7.4804670888162255</v>
      </c>
      <c r="AV35" s="67">
        <v>4.2907036907338041</v>
      </c>
      <c r="AW35" s="67">
        <v>6.3492910458047565</v>
      </c>
      <c r="AX35" s="67">
        <v>5.3774356713760509</v>
      </c>
      <c r="AY35" s="67">
        <v>6.0118494041648241</v>
      </c>
      <c r="AZ35" s="67">
        <v>6.7944022634726142</v>
      </c>
      <c r="BA35" s="67">
        <v>5.9441759280314335</v>
      </c>
      <c r="BB35" s="67">
        <v>6.30502390451535</v>
      </c>
      <c r="BC35" s="67">
        <v>4.4867925614972677</v>
      </c>
      <c r="BD35" s="67">
        <v>5.6447594680930351</v>
      </c>
      <c r="BE35" s="67">
        <v>6.5664156521500621</v>
      </c>
      <c r="BF35" s="67">
        <v>7.6008843840391558</v>
      </c>
      <c r="BG35" s="67">
        <v>7.3373114787433629</v>
      </c>
      <c r="BH35" s="67">
        <v>6.9292214902256966</v>
      </c>
      <c r="BI35" s="67">
        <v>5.900588778828701</v>
      </c>
      <c r="BJ35" s="67">
        <v>6.5822158617388826</v>
      </c>
      <c r="BK35" s="67">
        <v>4.9685600733123731</v>
      </c>
      <c r="BL35" s="67">
        <v>5.4003166037225023</v>
      </c>
      <c r="BM35" s="67">
        <v>4.5916105283151998</v>
      </c>
      <c r="BN35" s="67">
        <v>4.9529713134055759</v>
      </c>
      <c r="BO35" s="67">
        <v>8.5585064458336468</v>
      </c>
      <c r="BP35" s="67">
        <v>6.7170995524825852</v>
      </c>
      <c r="BQ35" s="67">
        <v>6.6057282324345525</v>
      </c>
      <c r="BR35" s="67">
        <v>4.7877209664421541</v>
      </c>
      <c r="BS35" s="67">
        <v>5.4641716283369544</v>
      </c>
      <c r="BT35" s="67">
        <v>7.3530509287811672</v>
      </c>
      <c r="BU35" s="67">
        <v>6.6140609012258134</v>
      </c>
      <c r="BV35" s="67">
        <v>5.3166753342195356</v>
      </c>
      <c r="BW35" s="67">
        <v>5.588541554932279</v>
      </c>
      <c r="BX35" s="67">
        <v>5.9877010884494206</v>
      </c>
      <c r="BY35" s="67">
        <v>6.0055746680196087</v>
      </c>
      <c r="BZ35" s="67">
        <v>6.2421929853765894</v>
      </c>
      <c r="CA35" s="67">
        <v>5.1988780117177393</v>
      </c>
      <c r="CB35" s="67">
        <v>8.2709999488999113</v>
      </c>
      <c r="CC35" s="67">
        <v>5.5100343619129797</v>
      </c>
      <c r="CD35" s="67">
        <v>5.6531311906184554</v>
      </c>
      <c r="CE35" s="67">
        <v>7.9604993104838524</v>
      </c>
      <c r="CF35" s="67">
        <v>5.907649586400697</v>
      </c>
      <c r="CG35" s="67">
        <v>6.0739385545695388</v>
      </c>
      <c r="CH35" s="67">
        <v>6.3880937821439874</v>
      </c>
      <c r="CI35" s="67">
        <v>7.307684059617098</v>
      </c>
      <c r="CJ35" s="67">
        <v>6.5043564171161901</v>
      </c>
      <c r="CK35" s="67">
        <v>5.559712496697915</v>
      </c>
      <c r="CL35" s="67">
        <v>6.4877275158541163</v>
      </c>
      <c r="CM35" s="67">
        <v>6.0750490297147248</v>
      </c>
      <c r="CN35" s="67">
        <v>6.6737371786792723</v>
      </c>
      <c r="CO35" s="67">
        <v>7.8332450614138818</v>
      </c>
      <c r="CP35" s="67">
        <v>7.0575912006243513</v>
      </c>
      <c r="CQ35" s="67">
        <v>5.8406036131237657</v>
      </c>
      <c r="CR35" s="67">
        <v>5.9674791277514432</v>
      </c>
      <c r="CS35" s="67">
        <v>7.4851858357764307</v>
      </c>
      <c r="CT35" s="67">
        <v>3.3719154225292836</v>
      </c>
      <c r="CU35" s="67">
        <v>5.3634591722960785</v>
      </c>
      <c r="CV35" s="67">
        <v>8.6698667580794613</v>
      </c>
      <c r="CW35" s="67">
        <v>4.9466395415145588</v>
      </c>
    </row>
    <row r="36" spans="1:101" x14ac:dyDescent="0.25">
      <c r="B36" s="67">
        <v>12.449316071982727</v>
      </c>
      <c r="C36" s="67">
        <v>11.678928907561399</v>
      </c>
      <c r="D36" s="67">
        <v>11.970566332187598</v>
      </c>
      <c r="E36" s="67">
        <v>12.246400253205886</v>
      </c>
      <c r="F36" s="67">
        <v>12.232539150854238</v>
      </c>
      <c r="G36" s="67">
        <v>12.296504896661121</v>
      </c>
      <c r="H36" s="67">
        <v>12.270816138500532</v>
      </c>
      <c r="I36" s="67">
        <v>11.839091414440228</v>
      </c>
      <c r="J36" s="67">
        <v>12.254237869960239</v>
      </c>
      <c r="K36" s="67">
        <v>12.354064744291374</v>
      </c>
      <c r="L36" s="67">
        <v>12.000432458618794</v>
      </c>
      <c r="M36" s="67">
        <v>12.046508313110349</v>
      </c>
      <c r="N36" s="67">
        <v>12.180031009523431</v>
      </c>
      <c r="O36" s="67">
        <v>11.778333067892728</v>
      </c>
      <c r="P36" s="67">
        <v>11.757264305882723</v>
      </c>
      <c r="Q36" s="67">
        <v>11.873957488192257</v>
      </c>
      <c r="R36" s="67">
        <v>12.331041549460839</v>
      </c>
      <c r="S36" s="67">
        <v>12.080075093497257</v>
      </c>
      <c r="T36" s="67">
        <v>12.135324650019706</v>
      </c>
      <c r="U36" s="67">
        <v>12.06362985638934</v>
      </c>
      <c r="V36" s="67">
        <v>11.866952046638739</v>
      </c>
      <c r="W36" s="67">
        <v>12.188148827667543</v>
      </c>
      <c r="X36" s="67">
        <v>11.950356749787428</v>
      </c>
      <c r="Y36" s="67">
        <v>11.994796790595663</v>
      </c>
      <c r="Z36" s="67">
        <v>12.033161178379473</v>
      </c>
      <c r="AA36" s="67">
        <v>12.329797243960229</v>
      </c>
      <c r="AB36" s="67">
        <v>12.031874525187236</v>
      </c>
      <c r="AC36" s="67">
        <v>12.079394585274244</v>
      </c>
      <c r="AD36" s="67">
        <v>11.898270188927416</v>
      </c>
      <c r="AE36" s="67">
        <v>12.243123551992307</v>
      </c>
      <c r="AF36" s="67">
        <v>11.712768709255441</v>
      </c>
      <c r="AG36" s="67">
        <v>11.860682475147046</v>
      </c>
      <c r="AH36" s="67">
        <v>11.862223203693448</v>
      </c>
      <c r="AI36" s="67">
        <v>12.34381551853807</v>
      </c>
      <c r="AJ36" s="67">
        <v>11.986888118629313</v>
      </c>
      <c r="AK36" s="67">
        <v>11.953140846819203</v>
      </c>
      <c r="AL36" s="67">
        <v>11.660173448559357</v>
      </c>
      <c r="AM36" s="67">
        <v>12.055735287451226</v>
      </c>
      <c r="AN36" s="67">
        <v>12.25405789980659</v>
      </c>
      <c r="AO36" s="67">
        <v>12.120206656983699</v>
      </c>
      <c r="AP36" s="67">
        <v>12.195173170340597</v>
      </c>
      <c r="AQ36" s="67">
        <v>12.045504961828176</v>
      </c>
      <c r="AR36" s="67">
        <v>11.780914607675756</v>
      </c>
      <c r="AS36" s="67">
        <v>11.778742431831496</v>
      </c>
      <c r="AT36" s="67">
        <v>11.934822296978128</v>
      </c>
      <c r="AU36" s="67">
        <v>11.993425891102911</v>
      </c>
      <c r="AV36" s="67">
        <v>11.911009653206047</v>
      </c>
      <c r="AW36" s="67">
        <v>12.071851405653389</v>
      </c>
      <c r="AX36" s="67">
        <v>12.038360943361587</v>
      </c>
      <c r="AY36" s="67">
        <v>12.227780117121281</v>
      </c>
      <c r="AZ36" s="67">
        <v>12.029824416690239</v>
      </c>
      <c r="BA36" s="67">
        <v>12.126965036327384</v>
      </c>
      <c r="BB36" s="67">
        <v>12.370710489105244</v>
      </c>
      <c r="BC36" s="67">
        <v>11.674811752404505</v>
      </c>
      <c r="BD36" s="67">
        <v>11.861515009164195</v>
      </c>
      <c r="BE36" s="67">
        <v>11.89407509775112</v>
      </c>
      <c r="BF36" s="67">
        <v>12.179693586899635</v>
      </c>
      <c r="BG36" s="67">
        <v>11.952673538809348</v>
      </c>
      <c r="BH36" s="67">
        <v>12.264067370086245</v>
      </c>
      <c r="BI36" s="67">
        <v>12.329356705096147</v>
      </c>
      <c r="BJ36" s="67">
        <v>11.939419614645065</v>
      </c>
      <c r="BK36" s="67">
        <v>12.169389820640253</v>
      </c>
      <c r="BL36" s="67">
        <v>12.218156980203686</v>
      </c>
      <c r="BM36" s="67">
        <v>11.993779120005698</v>
      </c>
      <c r="BN36" s="67">
        <v>12.183973752427033</v>
      </c>
      <c r="BO36" s="67">
        <v>11.876548371900494</v>
      </c>
      <c r="BP36" s="67">
        <v>12.053056847549488</v>
      </c>
      <c r="BQ36" s="67">
        <v>12.520369278956395</v>
      </c>
      <c r="BR36" s="67">
        <v>11.470205705546171</v>
      </c>
      <c r="BS36" s="67">
        <v>11.901060206366331</v>
      </c>
      <c r="BT36" s="67">
        <v>11.991940933701226</v>
      </c>
      <c r="BU36" s="67">
        <v>12.029007205933576</v>
      </c>
      <c r="BV36" s="67">
        <v>12.007985811277976</v>
      </c>
      <c r="BW36" s="67">
        <v>11.874007546161053</v>
      </c>
      <c r="BX36" s="67">
        <v>11.880754163587483</v>
      </c>
      <c r="BY36" s="67">
        <v>12.372611929933566</v>
      </c>
      <c r="BZ36" s="67">
        <v>11.677722640230259</v>
      </c>
      <c r="CA36" s="67">
        <v>12.031288705608144</v>
      </c>
      <c r="CB36" s="67">
        <v>11.777634072283787</v>
      </c>
      <c r="CC36" s="67">
        <v>12.152672614713982</v>
      </c>
      <c r="CD36" s="67">
        <v>12.405285840782293</v>
      </c>
      <c r="CE36" s="67">
        <v>11.964553863760353</v>
      </c>
      <c r="CF36" s="67">
        <v>12.124770143159028</v>
      </c>
      <c r="CG36" s="67">
        <v>11.883008138943673</v>
      </c>
      <c r="CH36" s="67">
        <v>12.030009276712596</v>
      </c>
      <c r="CI36" s="67">
        <v>12.314388838447195</v>
      </c>
      <c r="CJ36" s="67">
        <v>11.897931169369473</v>
      </c>
      <c r="CK36" s="67">
        <v>12.219215412417167</v>
      </c>
      <c r="CL36" s="67">
        <v>12.073358326138328</v>
      </c>
      <c r="CM36" s="67">
        <v>11.797262919038532</v>
      </c>
      <c r="CN36" s="67">
        <v>11.920396173143496</v>
      </c>
      <c r="CO36" s="67">
        <v>11.664677719123526</v>
      </c>
      <c r="CP36" s="67">
        <v>11.87339390322802</v>
      </c>
      <c r="CQ36" s="67">
        <v>11.769240340695756</v>
      </c>
      <c r="CR36" s="67">
        <v>12.067862410075493</v>
      </c>
      <c r="CS36" s="67">
        <v>12.164993153998941</v>
      </c>
      <c r="CT36" s="67">
        <v>12.042465838521707</v>
      </c>
      <c r="CU36" s="67">
        <v>12.21477306434185</v>
      </c>
      <c r="CV36" s="67">
        <v>11.831950225161092</v>
      </c>
      <c r="CW36" s="67">
        <v>11.73816245566454</v>
      </c>
    </row>
    <row r="37" spans="1:101" x14ac:dyDescent="0.25">
      <c r="B37" s="67">
        <v>10.133874616929862</v>
      </c>
      <c r="C37" s="67">
        <v>10.491272203831727</v>
      </c>
      <c r="D37" s="67">
        <v>11.221654528142549</v>
      </c>
      <c r="E37" s="67">
        <v>10.742211266307315</v>
      </c>
      <c r="F37" s="67">
        <v>11.384616116070246</v>
      </c>
      <c r="G37" s="67">
        <v>10.455123060195183</v>
      </c>
      <c r="H37" s="67">
        <v>9.4721707953697099</v>
      </c>
      <c r="I37" s="67">
        <v>10.151810199763315</v>
      </c>
      <c r="J37" s="67">
        <v>11.038093053817059</v>
      </c>
      <c r="K37" s="67">
        <v>9.9354673985320208</v>
      </c>
      <c r="L37" s="67">
        <v>11.359359528093114</v>
      </c>
      <c r="M37" s="67">
        <v>11.934097269013209</v>
      </c>
      <c r="N37" s="67">
        <v>10.200610644259477</v>
      </c>
      <c r="O37" s="67">
        <v>11.780731090962155</v>
      </c>
      <c r="P37" s="67">
        <v>11.507057372355368</v>
      </c>
      <c r="Q37" s="67">
        <v>10.459157755167968</v>
      </c>
      <c r="R37" s="67">
        <v>10.581083043896617</v>
      </c>
      <c r="S37" s="67">
        <v>10.479574498575307</v>
      </c>
      <c r="T37" s="67">
        <v>10.447511767213346</v>
      </c>
      <c r="U37" s="67">
        <v>11.918007281351413</v>
      </c>
      <c r="V37" s="67">
        <v>12.712171310692973</v>
      </c>
      <c r="W37" s="67">
        <v>10.785445231629732</v>
      </c>
      <c r="X37" s="67">
        <v>11.049101561743612</v>
      </c>
      <c r="Y37" s="67">
        <v>10.920425588409294</v>
      </c>
      <c r="Z37" s="67">
        <v>11.550971326956141</v>
      </c>
      <c r="AA37" s="67">
        <v>10.45437176303321</v>
      </c>
      <c r="AB37" s="67">
        <v>11.922855980487025</v>
      </c>
      <c r="AC37" s="67">
        <v>11.714952568243401</v>
      </c>
      <c r="AD37" s="67">
        <v>11.899472247765576</v>
      </c>
      <c r="AE37" s="67">
        <v>11.717234475312903</v>
      </c>
      <c r="AF37" s="67">
        <v>10.345785547493335</v>
      </c>
      <c r="AG37" s="67">
        <v>9.7849196063736095</v>
      </c>
      <c r="AH37" s="67">
        <v>9.3590448257254444</v>
      </c>
      <c r="AI37" s="67">
        <v>11.984393898610913</v>
      </c>
      <c r="AJ37" s="67">
        <v>12.199478352580901</v>
      </c>
      <c r="AK37" s="67">
        <v>11.646132702449162</v>
      </c>
      <c r="AL37" s="67">
        <v>12.958199177166286</v>
      </c>
      <c r="AM37" s="67">
        <v>9.9638990780283905</v>
      </c>
      <c r="AN37" s="67">
        <v>13.400381413275584</v>
      </c>
      <c r="AO37" s="67">
        <v>10.615373966400631</v>
      </c>
      <c r="AP37" s="67">
        <v>12.037673008546699</v>
      </c>
      <c r="AQ37" s="67">
        <v>10.104830041495863</v>
      </c>
      <c r="AR37" s="67">
        <v>10.343060887497334</v>
      </c>
      <c r="AS37" s="67">
        <v>10.812499958150649</v>
      </c>
      <c r="AT37" s="67">
        <v>10.237136426792134</v>
      </c>
      <c r="AU37" s="67">
        <v>10.025540813802865</v>
      </c>
      <c r="AV37" s="67">
        <v>9.9609827250338405</v>
      </c>
      <c r="AW37" s="67">
        <v>9.9283774334854655</v>
      </c>
      <c r="AX37" s="67">
        <v>11.571774630052374</v>
      </c>
      <c r="AY37" s="67">
        <v>10.918943185836586</v>
      </c>
      <c r="AZ37" s="67">
        <v>10.112707201652901</v>
      </c>
      <c r="BA37" s="67">
        <v>10.523017219380712</v>
      </c>
      <c r="BB37" s="67">
        <v>11.775220263746434</v>
      </c>
      <c r="BC37" s="67">
        <v>10.761537072169448</v>
      </c>
      <c r="BD37" s="67">
        <v>10.9197013610566</v>
      </c>
      <c r="BE37" s="67">
        <v>9.1830099831752481</v>
      </c>
      <c r="BF37" s="67">
        <v>11.540606927249607</v>
      </c>
      <c r="BG37" s="67">
        <v>11.250570633417325</v>
      </c>
      <c r="BH37" s="67">
        <v>10.849455666040365</v>
      </c>
      <c r="BI37" s="67">
        <v>11.198029627317483</v>
      </c>
      <c r="BJ37" s="67">
        <v>10.113608123327111</v>
      </c>
      <c r="BK37" s="67">
        <v>11.354680713605822</v>
      </c>
      <c r="BL37" s="67">
        <v>11.884631504765082</v>
      </c>
      <c r="BM37" s="67">
        <v>10.470716873238448</v>
      </c>
      <c r="BN37" s="67">
        <v>11.222609883606703</v>
      </c>
      <c r="BO37" s="67">
        <v>10.987715156638838</v>
      </c>
      <c r="BP37" s="67">
        <v>8.9874623920284851</v>
      </c>
      <c r="BQ37" s="67">
        <v>11.160117071907276</v>
      </c>
      <c r="BR37" s="67">
        <v>9.6254515882979721</v>
      </c>
      <c r="BS37" s="67">
        <v>10.855402853808569</v>
      </c>
      <c r="BT37" s="67">
        <v>10.085351531994457</v>
      </c>
      <c r="BU37" s="67">
        <v>9.74414331649246</v>
      </c>
      <c r="BV37" s="67">
        <v>10.744588849176719</v>
      </c>
      <c r="BW37" s="67">
        <v>10.904579906790827</v>
      </c>
      <c r="BX37" s="67">
        <v>12.320190016730471</v>
      </c>
      <c r="BY37" s="67">
        <v>10.368483458698336</v>
      </c>
      <c r="BZ37" s="67">
        <v>11.361656936293464</v>
      </c>
      <c r="CA37" s="67">
        <v>12.068810755765352</v>
      </c>
      <c r="CB37" s="67">
        <v>9.8466714374308779</v>
      </c>
      <c r="CC37" s="67">
        <v>10.652357493078831</v>
      </c>
      <c r="CD37" s="67">
        <v>12.038927872658395</v>
      </c>
      <c r="CE37" s="67">
        <v>11.303811646846881</v>
      </c>
      <c r="CF37" s="67">
        <v>11.170322603851941</v>
      </c>
      <c r="CG37" s="67">
        <v>11.407844112134791</v>
      </c>
      <c r="CH37" s="67">
        <v>10.137182035608403</v>
      </c>
      <c r="CI37" s="67">
        <v>10.187890697500066</v>
      </c>
      <c r="CJ37" s="67">
        <v>12.413770432903533</v>
      </c>
      <c r="CK37" s="67">
        <v>10.648924493373162</v>
      </c>
      <c r="CL37" s="67">
        <v>10.815022102077183</v>
      </c>
      <c r="CM37" s="67">
        <v>11.293719214436324</v>
      </c>
      <c r="CN37" s="67">
        <v>10.726364248821524</v>
      </c>
      <c r="CO37" s="67">
        <v>9.6555245718647971</v>
      </c>
      <c r="CP37" s="67">
        <v>11.717097579089108</v>
      </c>
      <c r="CQ37" s="67">
        <v>10.401082372655614</v>
      </c>
      <c r="CR37" s="67">
        <v>11.18313047353136</v>
      </c>
      <c r="CS37" s="67">
        <v>9.4128837017062121</v>
      </c>
      <c r="CT37" s="67">
        <v>12.202670024196914</v>
      </c>
      <c r="CU37" s="67">
        <v>10.335525353672937</v>
      </c>
      <c r="CV37" s="67">
        <v>13.556811594629531</v>
      </c>
      <c r="CW37" s="67">
        <v>11.047906388508064</v>
      </c>
    </row>
    <row r="38" spans="1:101" x14ac:dyDescent="0.25">
      <c r="B38" s="67">
        <v>12.88254783624385</v>
      </c>
      <c r="C38" s="67">
        <v>11.594165808078191</v>
      </c>
      <c r="D38" s="67">
        <v>12.845607966465957</v>
      </c>
      <c r="E38" s="67">
        <v>13.604722954224242</v>
      </c>
      <c r="F38" s="67">
        <v>10.863939035236912</v>
      </c>
      <c r="G38" s="67">
        <v>11.201422640136837</v>
      </c>
      <c r="H38" s="67">
        <v>15.697634736113681</v>
      </c>
      <c r="I38" s="67">
        <v>10.814683257343324</v>
      </c>
      <c r="J38" s="67">
        <v>11.574643686942611</v>
      </c>
      <c r="K38" s="67">
        <v>14.924473486587239</v>
      </c>
      <c r="L38" s="67">
        <v>9.3283957835618541</v>
      </c>
      <c r="M38" s="67">
        <v>11.924388045871172</v>
      </c>
      <c r="N38" s="67">
        <v>11.193443662696952</v>
      </c>
      <c r="O38" s="67">
        <v>9.6605746392605347</v>
      </c>
      <c r="P38" s="67">
        <v>10.891658773384879</v>
      </c>
      <c r="Q38" s="67">
        <v>15.200696040641228</v>
      </c>
      <c r="R38" s="67">
        <v>12.219471969126367</v>
      </c>
      <c r="S38" s="67">
        <v>12.123844640203778</v>
      </c>
      <c r="T38" s="67">
        <v>12.540984489569439</v>
      </c>
      <c r="U38" s="67">
        <v>11.103525009940579</v>
      </c>
      <c r="V38" s="67">
        <v>12.55670397334524</v>
      </c>
      <c r="W38" s="67">
        <v>11.483171822519981</v>
      </c>
      <c r="X38" s="67">
        <v>13.718660566178308</v>
      </c>
      <c r="Y38" s="67">
        <v>11.28192392439836</v>
      </c>
      <c r="Z38" s="67">
        <v>14.728248660992985</v>
      </c>
      <c r="AA38" s="67">
        <v>11.384948157785882</v>
      </c>
      <c r="AB38" s="67">
        <v>11.936702106246804</v>
      </c>
      <c r="AC38" s="67">
        <v>11.198719250031671</v>
      </c>
      <c r="AD38" s="67">
        <v>11.868111858697045</v>
      </c>
      <c r="AE38" s="67">
        <v>11.046522334761933</v>
      </c>
      <c r="AF38" s="67">
        <v>11.462836913068861</v>
      </c>
      <c r="AG38" s="67">
        <v>13.365061279079185</v>
      </c>
      <c r="AH38" s="67">
        <v>9.1691898876671711</v>
      </c>
      <c r="AI38" s="67">
        <v>10.368341203882075</v>
      </c>
      <c r="AJ38" s="67">
        <v>12.24063797422326</v>
      </c>
      <c r="AK38" s="67">
        <v>14.694196412169124</v>
      </c>
      <c r="AL38" s="67">
        <v>11.651532101025156</v>
      </c>
      <c r="AM38" s="67">
        <v>11.510015662437654</v>
      </c>
      <c r="AN38" s="67">
        <v>10.87260891423716</v>
      </c>
      <c r="AO38" s="67">
        <v>12.853469102700483</v>
      </c>
      <c r="AP38" s="67">
        <v>11.009566056926321</v>
      </c>
      <c r="AQ38" s="67">
        <v>13.978708077050147</v>
      </c>
      <c r="AR38" s="67">
        <v>10.341896430672504</v>
      </c>
      <c r="AS38" s="67">
        <v>12.805250064977621</v>
      </c>
      <c r="AT38" s="67">
        <v>13.352941360466343</v>
      </c>
      <c r="AU38" s="67">
        <v>12.348959268385475</v>
      </c>
      <c r="AV38" s="67">
        <v>10.804583648949947</v>
      </c>
      <c r="AW38" s="67">
        <v>9.9716280662214665</v>
      </c>
      <c r="AX38" s="67">
        <v>10.55727281808587</v>
      </c>
      <c r="AY38" s="67">
        <v>12.051034261499325</v>
      </c>
      <c r="AZ38" s="67">
        <v>13.53890063104558</v>
      </c>
      <c r="BA38" s="67">
        <v>12.335772452625722</v>
      </c>
      <c r="BB38" s="67">
        <v>12.561558029490076</v>
      </c>
      <c r="BC38" s="67">
        <v>12.496708272177679</v>
      </c>
      <c r="BD38" s="67">
        <v>14.94163539712623</v>
      </c>
      <c r="BE38" s="67">
        <v>11.238247427088861</v>
      </c>
      <c r="BF38" s="67">
        <v>10.167699329997792</v>
      </c>
      <c r="BG38" s="67">
        <v>13.031529660312847</v>
      </c>
      <c r="BH38" s="67">
        <v>14.194743364664692</v>
      </c>
      <c r="BI38" s="67">
        <v>13.562869944894965</v>
      </c>
      <c r="BJ38" s="67">
        <v>12.425796356368938</v>
      </c>
      <c r="BK38" s="67">
        <v>11.533155927567151</v>
      </c>
      <c r="BL38" s="67">
        <v>11.277836769734726</v>
      </c>
      <c r="BM38" s="67">
        <v>13.95233306271056</v>
      </c>
      <c r="BN38" s="67">
        <v>12.804615446419055</v>
      </c>
      <c r="BO38" s="67">
        <v>12.64172003541629</v>
      </c>
      <c r="BP38" s="67">
        <v>13.544633146591931</v>
      </c>
      <c r="BQ38" s="67">
        <v>11.545007502246055</v>
      </c>
      <c r="BR38" s="67">
        <v>9.7628881843302047</v>
      </c>
      <c r="BS38" s="67">
        <v>10.30510707671035</v>
      </c>
      <c r="BT38" s="67">
        <v>11.551981562230004</v>
      </c>
      <c r="BU38" s="67">
        <v>12.928276775870028</v>
      </c>
      <c r="BV38" s="67">
        <v>12.215491712623813</v>
      </c>
      <c r="BW38" s="67">
        <v>13.0826030079159</v>
      </c>
      <c r="BX38" s="67">
        <v>12.708201604914551</v>
      </c>
      <c r="BY38" s="67">
        <v>11.282101006367688</v>
      </c>
      <c r="BZ38" s="67">
        <v>12.992371962496941</v>
      </c>
      <c r="CA38" s="67">
        <v>15.224426774225943</v>
      </c>
      <c r="CB38" s="67">
        <v>10.412911184145724</v>
      </c>
      <c r="CC38" s="67">
        <v>12.048224285769255</v>
      </c>
      <c r="CD38" s="67">
        <v>10.527565971056067</v>
      </c>
      <c r="CE38" s="67">
        <v>9.8101088066861486</v>
      </c>
      <c r="CF38" s="67">
        <v>12.905918821297021</v>
      </c>
      <c r="CG38" s="67">
        <v>11.978732548817133</v>
      </c>
      <c r="CH38" s="67">
        <v>13.646925929991344</v>
      </c>
      <c r="CI38" s="67">
        <v>11.820717626379921</v>
      </c>
      <c r="CJ38" s="67">
        <v>12.703020975681415</v>
      </c>
      <c r="CK38" s="67">
        <v>13.342751714503368</v>
      </c>
      <c r="CL38" s="67">
        <v>11.972339088881956</v>
      </c>
      <c r="CM38" s="67">
        <v>11.274457079912517</v>
      </c>
      <c r="CN38" s="67">
        <v>10.478607922800963</v>
      </c>
      <c r="CO38" s="67">
        <v>11.454984310630461</v>
      </c>
      <c r="CP38" s="67">
        <v>12.196922276423166</v>
      </c>
      <c r="CQ38" s="67">
        <v>13.339386107753874</v>
      </c>
      <c r="CR38" s="67">
        <v>13.314298807506681</v>
      </c>
      <c r="CS38" s="67">
        <v>11.154389137635984</v>
      </c>
      <c r="CT38" s="67">
        <v>10.870588750445435</v>
      </c>
      <c r="CU38" s="67">
        <v>11.394710551415923</v>
      </c>
      <c r="CV38" s="67">
        <v>14.907233834723366</v>
      </c>
      <c r="CW38" s="67">
        <v>12.939247416283839</v>
      </c>
    </row>
    <row r="39" spans="1:101" x14ac:dyDescent="0.25">
      <c r="B39" s="67">
        <v>8.3358860561170829</v>
      </c>
      <c r="C39" s="67">
        <v>7.6937492065564754</v>
      </c>
      <c r="D39" s="67">
        <v>8.6133289537919335</v>
      </c>
      <c r="E39" s="67">
        <v>8.3731518031801198</v>
      </c>
      <c r="F39" s="67">
        <v>9.1694614311471625</v>
      </c>
      <c r="G39" s="67">
        <v>7.9241432089492942</v>
      </c>
      <c r="H39" s="67">
        <v>9.4469996134107994</v>
      </c>
      <c r="I39" s="67">
        <v>12.42248730898474</v>
      </c>
      <c r="J39" s="67">
        <v>7.9287483319697838</v>
      </c>
      <c r="K39" s="67">
        <v>10.841343063192275</v>
      </c>
      <c r="L39" s="67">
        <v>12.433268918296918</v>
      </c>
      <c r="M39" s="67">
        <v>8.9154614999509576</v>
      </c>
      <c r="N39" s="67">
        <v>10.448205713894808</v>
      </c>
      <c r="O39" s="67">
        <v>9.7081718781081534</v>
      </c>
      <c r="P39" s="67">
        <v>9.5352935803074779</v>
      </c>
      <c r="Q39" s="67">
        <v>8.6888236709195734</v>
      </c>
      <c r="R39" s="67">
        <v>10.220635636313418</v>
      </c>
      <c r="S39" s="67">
        <v>12.268189207531762</v>
      </c>
      <c r="T39" s="67">
        <v>10.593984428028749</v>
      </c>
      <c r="U39" s="67">
        <v>9.3748915156128376</v>
      </c>
      <c r="V39" s="67">
        <v>10.637531877811274</v>
      </c>
      <c r="W39" s="67">
        <v>11.358124384633596</v>
      </c>
      <c r="X39" s="67">
        <v>11.209634890435698</v>
      </c>
      <c r="Y39" s="67">
        <v>10.967460878115451</v>
      </c>
      <c r="Z39" s="67">
        <v>9.6252226683961499</v>
      </c>
      <c r="AA39" s="67">
        <v>10.852372000786897</v>
      </c>
      <c r="AB39" s="67">
        <v>9.7624558933706567</v>
      </c>
      <c r="AC39" s="67">
        <v>6.7218793933760903</v>
      </c>
      <c r="AD39" s="67">
        <v>7.4962169214670462</v>
      </c>
      <c r="AE39" s="67">
        <v>10.084984489796584</v>
      </c>
      <c r="AF39" s="67">
        <v>9.5980800273581419</v>
      </c>
      <c r="AG39" s="67">
        <v>11.582766690096808</v>
      </c>
      <c r="AH39" s="67">
        <v>12.204677378666888</v>
      </c>
      <c r="AI39" s="67">
        <v>7.2280104133918783</v>
      </c>
      <c r="AJ39" s="67">
        <v>8.852940339934861</v>
      </c>
      <c r="AK39" s="67">
        <v>10.604090559847233</v>
      </c>
      <c r="AL39" s="67">
        <v>9.6763890723784947</v>
      </c>
      <c r="AM39" s="67">
        <v>8.6119244920183196</v>
      </c>
      <c r="AN39" s="67">
        <v>10.990405688570487</v>
      </c>
      <c r="AO39" s="67">
        <v>9.3519500214561297</v>
      </c>
      <c r="AP39" s="67">
        <v>9.4913491052573775</v>
      </c>
      <c r="AQ39" s="67">
        <v>9.0158884313151884</v>
      </c>
      <c r="AR39" s="67">
        <v>10.918657728492215</v>
      </c>
      <c r="AS39" s="67">
        <v>8.2456241008994269</v>
      </c>
      <c r="AT39" s="67">
        <v>9.7023520073095515</v>
      </c>
      <c r="AU39" s="67">
        <v>9.6271554844739669</v>
      </c>
      <c r="AV39" s="67">
        <v>8.210635570092121</v>
      </c>
      <c r="AW39" s="67">
        <v>10.341769621988142</v>
      </c>
      <c r="AX39" s="67">
        <v>9.1923368315336393</v>
      </c>
      <c r="AY39" s="67">
        <v>8.7562396643702343</v>
      </c>
      <c r="AZ39" s="67">
        <v>8.2534557472598511</v>
      </c>
      <c r="BA39" s="67">
        <v>8.0328253141021637</v>
      </c>
      <c r="BB39" s="67">
        <v>9.2758302283687364</v>
      </c>
      <c r="BC39" s="67">
        <v>9.2756717096826122</v>
      </c>
      <c r="BD39" s="67">
        <v>11.304287942539091</v>
      </c>
      <c r="BE39" s="67">
        <v>12.442887761130908</v>
      </c>
      <c r="BF39" s="67">
        <v>11.923284461803343</v>
      </c>
      <c r="BG39" s="67">
        <v>10.912741400599408</v>
      </c>
      <c r="BH39" s="67">
        <v>11.048716925103049</v>
      </c>
      <c r="BI39" s="67">
        <v>10.844204664841095</v>
      </c>
      <c r="BJ39" s="67">
        <v>9.8918403500506198</v>
      </c>
      <c r="BK39" s="67">
        <v>10.534153388088271</v>
      </c>
      <c r="BL39" s="67">
        <v>9.8944893473514508</v>
      </c>
      <c r="BM39" s="67">
        <v>9.3983556294846284</v>
      </c>
      <c r="BN39" s="67">
        <v>9.9462603431891363</v>
      </c>
      <c r="BO39" s="67">
        <v>9.8279693014136509</v>
      </c>
      <c r="BP39" s="67">
        <v>11.52032642136991</v>
      </c>
      <c r="BQ39" s="67">
        <v>8.8556185899844415</v>
      </c>
      <c r="BR39" s="67">
        <v>9.6875945760140088</v>
      </c>
      <c r="BS39" s="67">
        <v>7.8828665687399777</v>
      </c>
      <c r="BT39" s="67">
        <v>8.4664968953530177</v>
      </c>
      <c r="BU39" s="67">
        <v>9.1262779407209678</v>
      </c>
      <c r="BV39" s="67">
        <v>12.074310976234155</v>
      </c>
      <c r="BW39" s="67">
        <v>10.01024337785055</v>
      </c>
      <c r="BX39" s="67">
        <v>9.7399110038857302</v>
      </c>
      <c r="BY39" s="67">
        <v>8.3207799004341432</v>
      </c>
      <c r="BZ39" s="67">
        <v>12.477987632629308</v>
      </c>
      <c r="CA39" s="67">
        <v>10.407305055871973</v>
      </c>
      <c r="CB39" s="67">
        <v>12.220168205720073</v>
      </c>
      <c r="CC39" s="67">
        <v>8.7739203912919361</v>
      </c>
      <c r="CD39" s="67">
        <v>10.345655008355662</v>
      </c>
      <c r="CE39" s="67">
        <v>10.179488666855059</v>
      </c>
      <c r="CF39" s="67">
        <v>11.381762012572658</v>
      </c>
      <c r="CG39" s="67">
        <v>11.687316644866407</v>
      </c>
      <c r="CH39" s="67">
        <v>12.157361077092082</v>
      </c>
      <c r="CI39" s="67">
        <v>7.8742624602669462</v>
      </c>
      <c r="CJ39" s="67">
        <v>11.223499562012904</v>
      </c>
      <c r="CK39" s="67">
        <v>9.8267311660974492</v>
      </c>
      <c r="CL39" s="67">
        <v>11.621272681880813</v>
      </c>
      <c r="CM39" s="67">
        <v>11.144727061166773</v>
      </c>
      <c r="CN39" s="67">
        <v>8.0849240245342529</v>
      </c>
      <c r="CO39" s="67">
        <v>10.982601805726919</v>
      </c>
      <c r="CP39" s="67">
        <v>10.618945224634329</v>
      </c>
      <c r="CQ39" s="67">
        <v>11.357478363561306</v>
      </c>
      <c r="CR39" s="67">
        <v>10.038799696514578</v>
      </c>
      <c r="CS39" s="67">
        <v>9.0263329154141125</v>
      </c>
      <c r="CT39" s="67">
        <v>9.8014982425753985</v>
      </c>
      <c r="CU39" s="67">
        <v>12.136794248492919</v>
      </c>
      <c r="CV39" s="67">
        <v>8.7568359820308039</v>
      </c>
      <c r="CW39" s="67">
        <v>7.5899383376278884</v>
      </c>
    </row>
    <row r="40" spans="1:101" x14ac:dyDescent="0.25">
      <c r="B40" s="67">
        <v>8.7064290418735943</v>
      </c>
      <c r="C40" s="67">
        <v>9.608489397384675</v>
      </c>
      <c r="D40" s="67">
        <v>8.7976057599034991</v>
      </c>
      <c r="E40" s="67">
        <v>8.9390422316766998</v>
      </c>
      <c r="F40" s="67">
        <v>9.1028847276026443</v>
      </c>
      <c r="G40" s="67">
        <v>9.0358591616585517</v>
      </c>
      <c r="H40" s="67">
        <v>8.9462173944388113</v>
      </c>
      <c r="I40" s="67">
        <v>8.7579483854660918</v>
      </c>
      <c r="J40" s="67">
        <v>8.2677600876753665</v>
      </c>
      <c r="K40" s="67">
        <v>9.3555278540114504</v>
      </c>
      <c r="L40" s="67">
        <v>9.0061159806631359</v>
      </c>
      <c r="M40" s="67">
        <v>9.3295672703631887</v>
      </c>
      <c r="N40" s="67">
        <v>8.7986582860740885</v>
      </c>
      <c r="O40" s="67">
        <v>9.3511164448422672</v>
      </c>
      <c r="P40" s="67">
        <v>8.9451712242248274</v>
      </c>
      <c r="Q40" s="67">
        <v>8.9639105241895471</v>
      </c>
      <c r="R40" s="67">
        <v>8.8568009836916382</v>
      </c>
      <c r="S40" s="67">
        <v>8.6254177227636166</v>
      </c>
      <c r="T40" s="67">
        <v>9.2262588215114825</v>
      </c>
      <c r="U40" s="67">
        <v>8.7765635415908196</v>
      </c>
      <c r="V40" s="67">
        <v>8.8588731235635514</v>
      </c>
      <c r="W40" s="67">
        <v>8.9699020601532844</v>
      </c>
      <c r="X40" s="67">
        <v>8.9726993258150785</v>
      </c>
      <c r="Y40" s="67">
        <v>9.6120496938781752</v>
      </c>
      <c r="Z40" s="67">
        <v>8.9793950733615411</v>
      </c>
      <c r="AA40" s="67">
        <v>8.9440701623797505</v>
      </c>
      <c r="AB40" s="67">
        <v>8.7478549547530022</v>
      </c>
      <c r="AC40" s="67">
        <v>8.9291905824471201</v>
      </c>
      <c r="AD40" s="67">
        <v>9.5959639264854619</v>
      </c>
      <c r="AE40" s="67">
        <v>8.5325124278298023</v>
      </c>
      <c r="AF40" s="67">
        <v>9.0693772241380586</v>
      </c>
      <c r="AG40" s="67">
        <v>8.7808043222297112</v>
      </c>
      <c r="AH40" s="67">
        <v>8.9191161846823377</v>
      </c>
      <c r="AI40" s="67">
        <v>9.0431974325593512</v>
      </c>
      <c r="AJ40" s="67">
        <v>9.3845126218546753</v>
      </c>
      <c r="AK40" s="67">
        <v>8.9510579921389066</v>
      </c>
      <c r="AL40" s="67">
        <v>8.6596325024626246</v>
      </c>
      <c r="AM40" s="67">
        <v>8.9767027845501595</v>
      </c>
      <c r="AN40" s="67">
        <v>9.2184539727275983</v>
      </c>
      <c r="AO40" s="67">
        <v>8.7160322243080586</v>
      </c>
      <c r="AP40" s="67">
        <v>9.1665767572904073</v>
      </c>
      <c r="AQ40" s="67">
        <v>8.8389033289874561</v>
      </c>
      <c r="AR40" s="67">
        <v>8.5995799675623878</v>
      </c>
      <c r="AS40" s="67">
        <v>8.670069635483264</v>
      </c>
      <c r="AT40" s="67">
        <v>9.058884080305706</v>
      </c>
      <c r="AU40" s="67">
        <v>9.1655157720698721</v>
      </c>
      <c r="AV40" s="67">
        <v>8.8328321764478943</v>
      </c>
      <c r="AW40" s="67">
        <v>8.8183376973883352</v>
      </c>
      <c r="AX40" s="67">
        <v>9.3340400389357789</v>
      </c>
      <c r="AY40" s="67">
        <v>9.1492727779115199</v>
      </c>
      <c r="AZ40" s="67">
        <v>9.3521986653105174</v>
      </c>
      <c r="BA40" s="67">
        <v>8.9300993442298076</v>
      </c>
      <c r="BB40" s="67">
        <v>8.9231857589071009</v>
      </c>
      <c r="BC40" s="67">
        <v>9.3184898071043794</v>
      </c>
      <c r="BD40" s="67">
        <v>8.6864500321037834</v>
      </c>
      <c r="BE40" s="67">
        <v>8.7000152074243999</v>
      </c>
      <c r="BF40" s="67">
        <v>8.9501627548574572</v>
      </c>
      <c r="BG40" s="67">
        <v>9.1027005051183814</v>
      </c>
      <c r="BH40" s="67">
        <v>8.9882197660318095</v>
      </c>
      <c r="BI40" s="67">
        <v>8.7397953879953398</v>
      </c>
      <c r="BJ40" s="67">
        <v>9.3888983986865284</v>
      </c>
      <c r="BK40" s="67">
        <v>8.7117293083062748</v>
      </c>
      <c r="BL40" s="67">
        <v>9.0739947018377638</v>
      </c>
      <c r="BM40" s="67">
        <v>8.4157502077483208</v>
      </c>
      <c r="BN40" s="67">
        <v>9.0182193011863774</v>
      </c>
      <c r="BO40" s="67">
        <v>9.1892920142415147</v>
      </c>
      <c r="BP40" s="67">
        <v>8.9614383989254627</v>
      </c>
      <c r="BQ40" s="67">
        <v>8.8262197188456941</v>
      </c>
      <c r="BR40" s="67">
        <v>8.9842500372831413</v>
      </c>
      <c r="BS40" s="67">
        <v>9.1024107563018966</v>
      </c>
      <c r="BT40" s="67">
        <v>8.7804741858904993</v>
      </c>
      <c r="BU40" s="67">
        <v>8.7930020730367708</v>
      </c>
      <c r="BV40" s="67">
        <v>8.8877164533864459</v>
      </c>
      <c r="BW40" s="67">
        <v>9.6112943867348815</v>
      </c>
      <c r="BX40" s="67">
        <v>8.8099671928160816</v>
      </c>
      <c r="BY40" s="67">
        <v>9.7249403616134558</v>
      </c>
      <c r="BZ40" s="67">
        <v>8.457238505109375</v>
      </c>
      <c r="CA40" s="67">
        <v>8.4983925168625198</v>
      </c>
      <c r="CB40" s="67">
        <v>9.4345767738402131</v>
      </c>
      <c r="CC40" s="67">
        <v>8.5646298608976021</v>
      </c>
      <c r="CD40" s="67">
        <v>9.1485410076125078</v>
      </c>
      <c r="CE40" s="67">
        <v>8.785107245165575</v>
      </c>
      <c r="CF40" s="67">
        <v>9.1271692017992514</v>
      </c>
      <c r="CG40" s="67">
        <v>9.1805428520730281</v>
      </c>
      <c r="CH40" s="67">
        <v>9.0630152873213667</v>
      </c>
      <c r="CI40" s="67">
        <v>8.3894893179441095</v>
      </c>
      <c r="CJ40" s="67">
        <v>8.6052568637544642</v>
      </c>
      <c r="CK40" s="67">
        <v>9.3042235652677583</v>
      </c>
      <c r="CL40" s="67">
        <v>9.051089844358204</v>
      </c>
      <c r="CM40" s="67">
        <v>8.628457159951834</v>
      </c>
      <c r="CN40" s="67">
        <v>8.7960926115603968</v>
      </c>
      <c r="CO40" s="67">
        <v>9.0386385515610428</v>
      </c>
      <c r="CP40" s="67">
        <v>8.7579605655849466</v>
      </c>
      <c r="CQ40" s="67">
        <v>9.1082920403406291</v>
      </c>
      <c r="CR40" s="67">
        <v>9.2153162075775281</v>
      </c>
      <c r="CS40" s="67">
        <v>9.2497748010553185</v>
      </c>
      <c r="CT40" s="67">
        <v>9.096678233219853</v>
      </c>
      <c r="CU40" s="67">
        <v>8.6692536660455151</v>
      </c>
      <c r="CV40" s="67">
        <v>9.015877343586256</v>
      </c>
      <c r="CW40" s="67">
        <v>8.925810499104891</v>
      </c>
    </row>
    <row r="41" spans="1:101" x14ac:dyDescent="0.25">
      <c r="B41" s="67">
        <v>15.808580709437095</v>
      </c>
      <c r="C41" s="67">
        <v>16.220926857917803</v>
      </c>
      <c r="D41" s="67">
        <v>15.081236938126871</v>
      </c>
      <c r="E41" s="67">
        <v>15.100453230981785</v>
      </c>
      <c r="F41" s="67">
        <v>15.22633910491715</v>
      </c>
      <c r="G41" s="67">
        <v>15.691270900502566</v>
      </c>
      <c r="H41" s="67">
        <v>15.133231002548106</v>
      </c>
      <c r="I41" s="67">
        <v>15.291336323453857</v>
      </c>
      <c r="J41" s="67">
        <v>15.05709092940144</v>
      </c>
      <c r="K41" s="67">
        <v>15.628206350332229</v>
      </c>
      <c r="L41" s="67">
        <v>13.730714641351321</v>
      </c>
      <c r="M41" s="67">
        <v>15.8285038221529</v>
      </c>
      <c r="N41" s="67">
        <v>15.540214558052106</v>
      </c>
      <c r="O41" s="67">
        <v>15.32097719611809</v>
      </c>
      <c r="P41" s="67">
        <v>15.131759629885229</v>
      </c>
      <c r="Q41" s="67">
        <v>15.405491759084741</v>
      </c>
      <c r="R41" s="67">
        <v>15.442877798718811</v>
      </c>
      <c r="S41" s="67">
        <v>15.576268807646073</v>
      </c>
      <c r="T41" s="67">
        <v>14.596071752049074</v>
      </c>
      <c r="U41" s="67">
        <v>16.070428737355005</v>
      </c>
      <c r="V41" s="67">
        <v>15.389721609561819</v>
      </c>
      <c r="W41" s="67">
        <v>15.17767804467225</v>
      </c>
      <c r="X41" s="67">
        <v>15.621755750559354</v>
      </c>
      <c r="Y41" s="67">
        <v>15.231897499580779</v>
      </c>
      <c r="Z41" s="67">
        <v>14.97701690389319</v>
      </c>
      <c r="AA41" s="67">
        <v>14.2107507097511</v>
      </c>
      <c r="AB41" s="67">
        <v>15.419400127509714</v>
      </c>
      <c r="AC41" s="67">
        <v>14.78916320051748</v>
      </c>
      <c r="AD41" s="67">
        <v>15.725962942374288</v>
      </c>
      <c r="AE41" s="67">
        <v>15.232622590942663</v>
      </c>
      <c r="AF41" s="67">
        <v>13.707454447986807</v>
      </c>
      <c r="AG41" s="67">
        <v>15.289324126556</v>
      </c>
      <c r="AH41" s="67">
        <v>14.331553924998412</v>
      </c>
      <c r="AI41" s="67">
        <v>12.69353380915779</v>
      </c>
      <c r="AJ41" s="67">
        <v>14.398741369078312</v>
      </c>
      <c r="AK41" s="67">
        <v>13.845385541349897</v>
      </c>
      <c r="AL41" s="67">
        <v>14.892516457425151</v>
      </c>
      <c r="AM41" s="67">
        <v>15.914883800300476</v>
      </c>
      <c r="AN41" s="67">
        <v>16.388965025189783</v>
      </c>
      <c r="AO41" s="67">
        <v>16.119942484332633</v>
      </c>
      <c r="AP41" s="67">
        <v>13.713196558843428</v>
      </c>
      <c r="AQ41" s="67">
        <v>14.797530541574133</v>
      </c>
      <c r="AR41" s="67">
        <v>16.093096126088323</v>
      </c>
      <c r="AS41" s="67">
        <v>16.03948503071949</v>
      </c>
      <c r="AT41" s="67">
        <v>14.815115231656245</v>
      </c>
      <c r="AU41" s="67">
        <v>14.468421695418696</v>
      </c>
      <c r="AV41" s="67">
        <v>14.230310162648498</v>
      </c>
      <c r="AW41" s="67">
        <v>14.04648155467876</v>
      </c>
      <c r="AX41" s="67">
        <v>14.415804600277651</v>
      </c>
      <c r="AY41" s="67">
        <v>16.206879585183387</v>
      </c>
      <c r="AZ41" s="67">
        <v>14.312450305127365</v>
      </c>
      <c r="BA41" s="67">
        <v>14.228053535053833</v>
      </c>
      <c r="BB41" s="67">
        <v>14.812451525501885</v>
      </c>
      <c r="BC41" s="67">
        <v>15.802069066847876</v>
      </c>
      <c r="BD41" s="67">
        <v>16.011473083446923</v>
      </c>
      <c r="BE41" s="67">
        <v>14.115996933784334</v>
      </c>
      <c r="BF41" s="67">
        <v>13.96398277748593</v>
      </c>
      <c r="BG41" s="67">
        <v>14.330693808816743</v>
      </c>
      <c r="BH41" s="67">
        <v>15.318613123949053</v>
      </c>
      <c r="BI41" s="67">
        <v>13.877932337759574</v>
      </c>
      <c r="BJ41" s="67">
        <v>14.201888247624399</v>
      </c>
      <c r="BK41" s="67">
        <v>15.968547557058969</v>
      </c>
      <c r="BL41" s="67">
        <v>15.725002375159935</v>
      </c>
      <c r="BM41" s="67">
        <v>14.714424686621978</v>
      </c>
      <c r="BN41" s="67">
        <v>14.696869975652158</v>
      </c>
      <c r="BO41" s="67">
        <v>17.482197903586272</v>
      </c>
      <c r="BP41" s="67">
        <v>14.966430766902281</v>
      </c>
      <c r="BQ41" s="67">
        <v>15.49761110058056</v>
      </c>
      <c r="BR41" s="67">
        <v>14.100622989296349</v>
      </c>
      <c r="BS41" s="67">
        <v>15.261394085824803</v>
      </c>
      <c r="BT41" s="67">
        <v>15.964182868441775</v>
      </c>
      <c r="BU41" s="67">
        <v>15.689384111400875</v>
      </c>
      <c r="BV41" s="67">
        <v>14.818378581766673</v>
      </c>
      <c r="BW41" s="67">
        <v>14.717629558692357</v>
      </c>
      <c r="BX41" s="67">
        <v>14.794546994529634</v>
      </c>
      <c r="BY41" s="67">
        <v>15.292903142082229</v>
      </c>
      <c r="BZ41" s="67">
        <v>14.619549376554529</v>
      </c>
      <c r="CA41" s="67">
        <v>15.807051487318423</v>
      </c>
      <c r="CB41" s="67">
        <v>14.938727427798714</v>
      </c>
      <c r="CC41" s="67">
        <v>14.958559740878044</v>
      </c>
      <c r="CD41" s="67">
        <v>14.469812141548697</v>
      </c>
      <c r="CE41" s="67">
        <v>14.838677507904588</v>
      </c>
      <c r="CF41" s="67">
        <v>15.301150769746293</v>
      </c>
      <c r="CG41" s="67">
        <v>14.471111652836397</v>
      </c>
      <c r="CH41" s="67">
        <v>14.488732257284292</v>
      </c>
      <c r="CI41" s="67">
        <v>14.490499734952746</v>
      </c>
      <c r="CJ41" s="67">
        <v>14.71699805514139</v>
      </c>
      <c r="CK41" s="67">
        <v>15.323926185114241</v>
      </c>
      <c r="CL41" s="67">
        <v>16.032587025547627</v>
      </c>
      <c r="CM41" s="67">
        <v>15.079395563339578</v>
      </c>
      <c r="CN41" s="67">
        <v>14.22447662099426</v>
      </c>
      <c r="CO41" s="67">
        <v>14.748805163824468</v>
      </c>
      <c r="CP41" s="67">
        <v>15.226752191521436</v>
      </c>
      <c r="CQ41" s="67">
        <v>13.927265158318773</v>
      </c>
      <c r="CR41" s="67">
        <v>15.53717848082176</v>
      </c>
      <c r="CS41" s="67">
        <v>15.382405952403817</v>
      </c>
      <c r="CT41" s="67">
        <v>15.221375014454408</v>
      </c>
      <c r="CU41" s="67">
        <v>14.908290628321867</v>
      </c>
      <c r="CV41" s="67">
        <v>14.766229731854693</v>
      </c>
      <c r="CW41" s="67">
        <v>14.83287507105662</v>
      </c>
    </row>
    <row r="42" spans="1:101" x14ac:dyDescent="0.25">
      <c r="B42" s="67">
        <v>6.8860712744346291</v>
      </c>
      <c r="C42" s="67">
        <v>7.2416353572314307</v>
      </c>
      <c r="D42" s="67">
        <v>7.4434827052959029</v>
      </c>
      <c r="E42" s="67">
        <v>9.0808707389395931</v>
      </c>
      <c r="F42" s="67">
        <v>8.3525616989868254</v>
      </c>
      <c r="G42" s="67">
        <v>9.1611860917815857</v>
      </c>
      <c r="H42" s="67">
        <v>10.135966392126193</v>
      </c>
      <c r="I42" s="67">
        <v>8.0773811856390036</v>
      </c>
      <c r="J42" s="67">
        <v>9.2173952035881861</v>
      </c>
      <c r="K42" s="67">
        <v>7.5252860401152217</v>
      </c>
      <c r="L42" s="67">
        <v>9.1346281912767946</v>
      </c>
      <c r="M42" s="67">
        <v>9.5088222737250216</v>
      </c>
      <c r="N42" s="67">
        <v>7.6149568376811718</v>
      </c>
      <c r="O42" s="67">
        <v>8.6683214298609528</v>
      </c>
      <c r="P42" s="67">
        <v>10.399362975140733</v>
      </c>
      <c r="Q42" s="67">
        <v>8.1793484377008898</v>
      </c>
      <c r="R42" s="67">
        <v>8.2454745397571561</v>
      </c>
      <c r="S42" s="67">
        <v>8.0193054644018105</v>
      </c>
      <c r="T42" s="67">
        <v>8.4792746279701312</v>
      </c>
      <c r="U42" s="67">
        <v>8.1723624354043185</v>
      </c>
      <c r="V42" s="67">
        <v>7.5430761229524776</v>
      </c>
      <c r="W42" s="67">
        <v>8.5864897983093869</v>
      </c>
      <c r="X42" s="67">
        <v>7.7598861696395138</v>
      </c>
      <c r="Y42" s="67">
        <v>9.6660735353002565</v>
      </c>
      <c r="Z42" s="67">
        <v>6.0716788742342729</v>
      </c>
      <c r="AA42" s="67">
        <v>10.176358720510441</v>
      </c>
      <c r="AB42" s="67">
        <v>8.0535833416354947</v>
      </c>
      <c r="AC42" s="67">
        <v>8.450470799378909</v>
      </c>
      <c r="AD42" s="67">
        <v>8.58782833529607</v>
      </c>
      <c r="AE42" s="67">
        <v>7.9573385242505452</v>
      </c>
      <c r="AF42" s="67">
        <v>7.7927775167925457</v>
      </c>
      <c r="AG42" s="67">
        <v>8.1958173298052994</v>
      </c>
      <c r="AH42" s="67">
        <v>7.8685431975900695</v>
      </c>
      <c r="AI42" s="67">
        <v>6.5327194185405491</v>
      </c>
      <c r="AJ42" s="67">
        <v>6.1961667280103789</v>
      </c>
      <c r="AK42" s="67">
        <v>7.5336995576635797</v>
      </c>
      <c r="AL42" s="67">
        <v>5.7805427912201566</v>
      </c>
      <c r="AM42" s="67">
        <v>7.9503161510030731</v>
      </c>
      <c r="AN42" s="67">
        <v>8.3385102556591324</v>
      </c>
      <c r="AO42" s="67">
        <v>7.6472769483366383</v>
      </c>
      <c r="AP42" s="67">
        <v>7.6326706602437309</v>
      </c>
      <c r="AQ42" s="67">
        <v>5.421491963944324</v>
      </c>
      <c r="AR42" s="67">
        <v>7.5182085898635505</v>
      </c>
      <c r="AS42" s="67">
        <v>8.8900605874373202</v>
      </c>
      <c r="AT42" s="67">
        <v>7.2963137979135011</v>
      </c>
      <c r="AU42" s="67">
        <v>6.6153281496051424</v>
      </c>
      <c r="AV42" s="67">
        <v>8.2698463398574695</v>
      </c>
      <c r="AW42" s="67">
        <v>6.6889258114960057</v>
      </c>
      <c r="AX42" s="67">
        <v>8.3426160202476076</v>
      </c>
      <c r="AY42" s="67">
        <v>6.8924611886077676</v>
      </c>
      <c r="AZ42" s="67">
        <v>8.0305343045885333</v>
      </c>
      <c r="BA42" s="67">
        <v>8.053424729060902</v>
      </c>
      <c r="BB42" s="67">
        <v>7.331330467937363</v>
      </c>
      <c r="BC42" s="67">
        <v>8.349831070261855</v>
      </c>
      <c r="BD42" s="67">
        <v>6.6374917259019348</v>
      </c>
      <c r="BE42" s="67">
        <v>9.4068822116397772</v>
      </c>
      <c r="BF42" s="67">
        <v>7.6766789029278151</v>
      </c>
      <c r="BG42" s="67">
        <v>7.0676115186415913</v>
      </c>
      <c r="BH42" s="67">
        <v>9.1594865696390144</v>
      </c>
      <c r="BI42" s="67">
        <v>7.0243752359758211</v>
      </c>
      <c r="BJ42" s="67">
        <v>7.1460817868253628</v>
      </c>
      <c r="BK42" s="67">
        <v>9.419320003830995</v>
      </c>
      <c r="BL42" s="67">
        <v>7.3953527324471837</v>
      </c>
      <c r="BM42" s="67">
        <v>7.0859346516982411</v>
      </c>
      <c r="BN42" s="67">
        <v>7.0920725058728706</v>
      </c>
      <c r="BO42" s="67">
        <v>8.1343723710949067</v>
      </c>
      <c r="BP42" s="67">
        <v>7.9837510681972681</v>
      </c>
      <c r="BQ42" s="67">
        <v>9.0194378400473063</v>
      </c>
      <c r="BR42" s="67">
        <v>6.6980174918298996</v>
      </c>
      <c r="BS42" s="67">
        <v>8.3511027915449798</v>
      </c>
      <c r="BT42" s="67">
        <v>5.0130590886915369</v>
      </c>
      <c r="BU42" s="67">
        <v>8.500828335723277</v>
      </c>
      <c r="BV42" s="67">
        <v>7.4388563784381372</v>
      </c>
      <c r="BW42" s="67">
        <v>7.7534977737383937</v>
      </c>
      <c r="BX42" s="67">
        <v>8.5547322273682855</v>
      </c>
      <c r="BY42" s="67">
        <v>7.4616242659454182</v>
      </c>
      <c r="BZ42" s="67">
        <v>8.5978477578699746</v>
      </c>
      <c r="CA42" s="67">
        <v>8.2616347774018912</v>
      </c>
      <c r="CB42" s="67">
        <v>8.6582059406125538</v>
      </c>
      <c r="CC42" s="67">
        <v>6.7500142683458311</v>
      </c>
      <c r="CD42" s="67">
        <v>8.595589238448035</v>
      </c>
      <c r="CE42" s="67">
        <v>8.517098579386321</v>
      </c>
      <c r="CF42" s="67">
        <v>7.128187070638841</v>
      </c>
      <c r="CG42" s="67">
        <v>8.0779998931394807</v>
      </c>
      <c r="CH42" s="67">
        <v>5.5528007173009897</v>
      </c>
      <c r="CI42" s="67">
        <v>8.1473369221820455</v>
      </c>
      <c r="CJ42" s="67">
        <v>8.6174951666638897</v>
      </c>
      <c r="CK42" s="67">
        <v>7.5556046799365184</v>
      </c>
      <c r="CL42" s="67">
        <v>7.5919388544718416</v>
      </c>
      <c r="CM42" s="67">
        <v>9.2670676233906697</v>
      </c>
      <c r="CN42" s="67">
        <v>8.8226199577001907</v>
      </c>
      <c r="CO42" s="67">
        <v>9.4964384014842338</v>
      </c>
      <c r="CP42" s="67">
        <v>7.3334547791359483</v>
      </c>
      <c r="CQ42" s="67">
        <v>9.9040234024389573</v>
      </c>
      <c r="CR42" s="67">
        <v>8.3556713843482626</v>
      </c>
      <c r="CS42" s="67">
        <v>8.7460115037820234</v>
      </c>
      <c r="CT42" s="67">
        <v>8.1168088130050986</v>
      </c>
      <c r="CU42" s="67">
        <v>9.5468496734211161</v>
      </c>
      <c r="CV42" s="67">
        <v>7.699016433421253</v>
      </c>
      <c r="CW42" s="67">
        <v>9.0758922836202167</v>
      </c>
    </row>
    <row r="43" spans="1:101" x14ac:dyDescent="0.25">
      <c r="B43" s="67">
        <v>13.322536073941595</v>
      </c>
      <c r="C43" s="67">
        <v>13.814321373665265</v>
      </c>
      <c r="D43" s="67">
        <v>11.969880247367094</v>
      </c>
      <c r="E43" s="67">
        <v>12.515341640713604</v>
      </c>
      <c r="F43" s="67">
        <v>14.224571960573972</v>
      </c>
      <c r="G43" s="67">
        <v>11.85447100415549</v>
      </c>
      <c r="H43" s="67">
        <v>13.305878685124</v>
      </c>
      <c r="I43" s="67">
        <v>12.565882182903463</v>
      </c>
      <c r="J43" s="67">
        <v>12.091914693235907</v>
      </c>
      <c r="K43" s="67">
        <v>14.919773896731449</v>
      </c>
      <c r="L43" s="67">
        <v>13.146749539953586</v>
      </c>
      <c r="M43" s="67">
        <v>14.434326347528238</v>
      </c>
      <c r="N43" s="67">
        <v>13.979886616071607</v>
      </c>
      <c r="O43" s="67">
        <v>15.67459282751771</v>
      </c>
      <c r="P43" s="67">
        <v>14.527036457374484</v>
      </c>
      <c r="Q43" s="67">
        <v>11.809175411468686</v>
      </c>
      <c r="R43" s="67">
        <v>13.646875272725486</v>
      </c>
      <c r="S43" s="67">
        <v>12.611977449664595</v>
      </c>
      <c r="T43" s="67">
        <v>13.714811094668436</v>
      </c>
      <c r="U43" s="67">
        <v>12.875380310658256</v>
      </c>
      <c r="V43" s="67">
        <v>13.323264659149793</v>
      </c>
      <c r="W43" s="67">
        <v>14.070900408982885</v>
      </c>
      <c r="X43" s="67">
        <v>13.115705266553459</v>
      </c>
      <c r="Y43" s="67">
        <v>12.791126698484613</v>
      </c>
      <c r="Z43" s="67">
        <v>12.233244486623251</v>
      </c>
      <c r="AA43" s="67">
        <v>14.097857624395289</v>
      </c>
      <c r="AB43" s="67">
        <v>12.949905091926151</v>
      </c>
      <c r="AC43" s="67">
        <v>12.221343515429835</v>
      </c>
      <c r="AD43" s="67">
        <v>13.890200028919343</v>
      </c>
      <c r="AE43" s="67">
        <v>13.737275419888352</v>
      </c>
      <c r="AF43" s="67">
        <v>11.574643092859285</v>
      </c>
      <c r="AG43" s="67">
        <v>14.472745717796377</v>
      </c>
      <c r="AH43" s="67">
        <v>12.275080691717063</v>
      </c>
      <c r="AI43" s="67">
        <v>11.603824820646263</v>
      </c>
      <c r="AJ43" s="67">
        <v>14.826589504329634</v>
      </c>
      <c r="AK43" s="67">
        <v>13.903397100185952</v>
      </c>
      <c r="AL43" s="67">
        <v>13.093778528139806</v>
      </c>
      <c r="AM43" s="67">
        <v>12.641029476053472</v>
      </c>
      <c r="AN43" s="67">
        <v>13.719411155036763</v>
      </c>
      <c r="AO43" s="67">
        <v>12.401161670101351</v>
      </c>
      <c r="AP43" s="67">
        <v>12.397002470597672</v>
      </c>
      <c r="AQ43" s="67">
        <v>13.354940433028183</v>
      </c>
      <c r="AR43" s="67">
        <v>13.57885813391426</v>
      </c>
      <c r="AS43" s="67">
        <v>12.867306421813771</v>
      </c>
      <c r="AT43" s="67">
        <v>14.115345874681553</v>
      </c>
      <c r="AU43" s="67">
        <v>14.805146537919136</v>
      </c>
      <c r="AV43" s="67">
        <v>12.721870606194507</v>
      </c>
      <c r="AW43" s="67">
        <v>13.958554345311628</v>
      </c>
      <c r="AX43" s="67">
        <v>12.112200136903908</v>
      </c>
      <c r="AY43" s="67">
        <v>13.79391640110404</v>
      </c>
      <c r="AZ43" s="67">
        <v>12.821185461048609</v>
      </c>
      <c r="BA43" s="67">
        <v>13.358655738120941</v>
      </c>
      <c r="BB43" s="67">
        <v>14.626747558061435</v>
      </c>
      <c r="BC43" s="67">
        <v>14.56147757579285</v>
      </c>
      <c r="BD43" s="67">
        <v>13.879667443598791</v>
      </c>
      <c r="BE43" s="67">
        <v>13.936830642850069</v>
      </c>
      <c r="BF43" s="67">
        <v>12.668696953085531</v>
      </c>
      <c r="BG43" s="67">
        <v>13.059935037623692</v>
      </c>
      <c r="BH43" s="67">
        <v>13.538383639662909</v>
      </c>
      <c r="BI43" s="67">
        <v>11.716679654803192</v>
      </c>
      <c r="BJ43" s="67">
        <v>12.639542903878267</v>
      </c>
      <c r="BK43" s="67">
        <v>12.897965778581327</v>
      </c>
      <c r="BL43" s="67">
        <v>10.697396214203676</v>
      </c>
      <c r="BM43" s="67">
        <v>13.227233457805664</v>
      </c>
      <c r="BN43" s="67">
        <v>13.123281002305305</v>
      </c>
      <c r="BO43" s="67">
        <v>13.499132364747897</v>
      </c>
      <c r="BP43" s="67">
        <v>12.78929706054069</v>
      </c>
      <c r="BQ43" s="67">
        <v>11.879825148934529</v>
      </c>
      <c r="BR43" s="67">
        <v>13.478505094503516</v>
      </c>
      <c r="BS43" s="67">
        <v>13.979635220125896</v>
      </c>
      <c r="BT43" s="67">
        <v>11.858977617196327</v>
      </c>
      <c r="BU43" s="67">
        <v>12.829912880637169</v>
      </c>
      <c r="BV43" s="67">
        <v>12.721336906065609</v>
      </c>
      <c r="BW43" s="67">
        <v>13.763931953817645</v>
      </c>
      <c r="BX43" s="67">
        <v>13.916701190260166</v>
      </c>
      <c r="BY43" s="67">
        <v>12.584549303143659</v>
      </c>
      <c r="BZ43" s="67">
        <v>14.406573968303174</v>
      </c>
      <c r="CA43" s="67">
        <v>13.746388708454662</v>
      </c>
      <c r="CB43" s="67">
        <v>12.582445076987366</v>
      </c>
      <c r="CC43" s="67">
        <v>12.53648770675067</v>
      </c>
      <c r="CD43" s="67">
        <v>13.57509182350846</v>
      </c>
      <c r="CE43" s="67">
        <v>13.441758575531075</v>
      </c>
      <c r="CF43" s="67">
        <v>13.486824677909686</v>
      </c>
      <c r="CG43" s="67">
        <v>12.908694885824231</v>
      </c>
      <c r="CH43" s="67">
        <v>12.680240780931836</v>
      </c>
      <c r="CI43" s="67">
        <v>13.558940528974011</v>
      </c>
      <c r="CJ43" s="67">
        <v>12.003714288835928</v>
      </c>
      <c r="CK43" s="67">
        <v>13.193448860005454</v>
      </c>
      <c r="CL43" s="67">
        <v>14.240741651561594</v>
      </c>
      <c r="CM43" s="67">
        <v>13.19286802724471</v>
      </c>
      <c r="CN43" s="67">
        <v>11.62954234149581</v>
      </c>
      <c r="CO43" s="67">
        <v>12.145898877642322</v>
      </c>
      <c r="CP43" s="67">
        <v>12.411937125173885</v>
      </c>
      <c r="CQ43" s="67">
        <v>13.51280665009004</v>
      </c>
      <c r="CR43" s="67">
        <v>12.238382322254957</v>
      </c>
      <c r="CS43" s="67">
        <v>13.365978453083358</v>
      </c>
      <c r="CT43" s="67">
        <v>12.212943420100498</v>
      </c>
      <c r="CU43" s="67">
        <v>12.873146879781675</v>
      </c>
      <c r="CV43" s="67">
        <v>13.211122382777935</v>
      </c>
      <c r="CW43" s="67">
        <v>13.11722320760513</v>
      </c>
    </row>
    <row r="44" spans="1:101" x14ac:dyDescent="0.25">
      <c r="B44" s="67">
        <v>14.07337966529629</v>
      </c>
      <c r="C44" s="67">
        <v>14.151638758613018</v>
      </c>
      <c r="D44" s="67">
        <v>14.357524806024585</v>
      </c>
      <c r="E44" s="67">
        <v>13.352159358288681</v>
      </c>
      <c r="F44" s="67">
        <v>13.649953221274203</v>
      </c>
      <c r="G44" s="67">
        <v>13.855856923283268</v>
      </c>
      <c r="H44" s="67">
        <v>14.069510198746165</v>
      </c>
      <c r="I44" s="67">
        <v>13.067604925329691</v>
      </c>
      <c r="J44" s="67">
        <v>14.05520307639787</v>
      </c>
      <c r="K44" s="67">
        <v>13.884491257154544</v>
      </c>
      <c r="L44" s="67">
        <v>13.49447029758875</v>
      </c>
      <c r="M44" s="67">
        <v>14.470400187535914</v>
      </c>
      <c r="N44" s="67">
        <v>14.122852043365084</v>
      </c>
      <c r="O44" s="67">
        <v>13.488983667895411</v>
      </c>
      <c r="P44" s="67">
        <v>14.783829890114163</v>
      </c>
      <c r="Q44" s="67">
        <v>13.123580245508144</v>
      </c>
      <c r="R44" s="67">
        <v>13.742039121915528</v>
      </c>
      <c r="S44" s="67">
        <v>12.952034374444565</v>
      </c>
      <c r="T44" s="67">
        <v>12.502551892447949</v>
      </c>
      <c r="U44" s="67">
        <v>14.305256585192746</v>
      </c>
      <c r="V44" s="67">
        <v>14.25987124871193</v>
      </c>
      <c r="W44" s="67">
        <v>13.861120903487663</v>
      </c>
      <c r="X44" s="67">
        <v>13.907903772553503</v>
      </c>
      <c r="Y44" s="67">
        <v>14.453836736983712</v>
      </c>
      <c r="Z44" s="67">
        <v>13.658500737235887</v>
      </c>
      <c r="AA44" s="67">
        <v>12.310550218964842</v>
      </c>
      <c r="AB44" s="67">
        <v>13.854635125489605</v>
      </c>
      <c r="AC44" s="67">
        <v>14.100227999250293</v>
      </c>
      <c r="AD44" s="67">
        <v>14.314545742812825</v>
      </c>
      <c r="AE44" s="67">
        <v>14.537578677927359</v>
      </c>
      <c r="AF44" s="67">
        <v>14.176300537267011</v>
      </c>
      <c r="AG44" s="67">
        <v>14.176842731849254</v>
      </c>
      <c r="AH44" s="67">
        <v>13.867192187523395</v>
      </c>
      <c r="AI44" s="67">
        <v>14.926354699611048</v>
      </c>
      <c r="AJ44" s="67">
        <v>13.370797608196989</v>
      </c>
      <c r="AK44" s="67">
        <v>14.525431909831166</v>
      </c>
      <c r="AL44" s="67">
        <v>14.860307921720658</v>
      </c>
      <c r="AM44" s="67">
        <v>12.517475369363083</v>
      </c>
      <c r="AN44" s="67">
        <v>13.426420981010059</v>
      </c>
      <c r="AO44" s="67">
        <v>13.670402980265807</v>
      </c>
      <c r="AP44" s="67">
        <v>14.68405291166202</v>
      </c>
      <c r="AQ44" s="67">
        <v>14.363833136018396</v>
      </c>
      <c r="AR44" s="67">
        <v>13.616002022363332</v>
      </c>
      <c r="AS44" s="67">
        <v>13.77292089067512</v>
      </c>
      <c r="AT44" s="67">
        <v>13.347908094829171</v>
      </c>
      <c r="AU44" s="67">
        <v>12.431027317500067</v>
      </c>
      <c r="AV44" s="67">
        <v>13.706736272500605</v>
      </c>
      <c r="AW44" s="67">
        <v>13.463716618706169</v>
      </c>
      <c r="AX44" s="67">
        <v>13.994667657955718</v>
      </c>
      <c r="AY44" s="67">
        <v>14.891946904781179</v>
      </c>
      <c r="AZ44" s="67">
        <v>13.533745748875823</v>
      </c>
      <c r="BA44" s="67">
        <v>13.476530961535397</v>
      </c>
      <c r="BB44" s="67">
        <v>13.322621632003989</v>
      </c>
      <c r="BC44" s="67">
        <v>12.67472850099276</v>
      </c>
      <c r="BD44" s="67">
        <v>14.183743557573475</v>
      </c>
      <c r="BE44" s="67">
        <v>13.356512304333808</v>
      </c>
      <c r="BF44" s="67">
        <v>14.214333008300493</v>
      </c>
      <c r="BG44" s="67">
        <v>14.228834433278189</v>
      </c>
      <c r="BH44" s="67">
        <v>15.122890631265959</v>
      </c>
      <c r="BI44" s="67">
        <v>13.494925715251563</v>
      </c>
      <c r="BJ44" s="67">
        <v>13.894495233521535</v>
      </c>
      <c r="BK44" s="67">
        <v>13.363530051228047</v>
      </c>
      <c r="BL44" s="67">
        <v>14.504155194283896</v>
      </c>
      <c r="BM44" s="67">
        <v>13.573738710998379</v>
      </c>
      <c r="BN44" s="67">
        <v>13.649927272839932</v>
      </c>
      <c r="BO44" s="67">
        <v>13.335768172928336</v>
      </c>
      <c r="BP44" s="67">
        <v>14.153511774636115</v>
      </c>
      <c r="BQ44" s="67">
        <v>14.696295466213627</v>
      </c>
      <c r="BR44" s="67">
        <v>13.97069586572561</v>
      </c>
      <c r="BS44" s="67">
        <v>13.824424493859354</v>
      </c>
      <c r="BT44" s="67">
        <v>15.098984824511474</v>
      </c>
      <c r="BU44" s="67">
        <v>14.568025390206387</v>
      </c>
      <c r="BV44" s="67">
        <v>14.432921096091174</v>
      </c>
      <c r="BW44" s="67">
        <v>14.569108065045899</v>
      </c>
      <c r="BX44" s="67">
        <v>13.966053847571867</v>
      </c>
      <c r="BY44" s="67">
        <v>13.229249026072244</v>
      </c>
      <c r="BZ44" s="67">
        <v>14.719200677142705</v>
      </c>
      <c r="CA44" s="67">
        <v>14.516468005437584</v>
      </c>
      <c r="CB44" s="67">
        <v>13.343091245748429</v>
      </c>
      <c r="CC44" s="67">
        <v>13.613919939649156</v>
      </c>
      <c r="CD44" s="67">
        <v>14.226793471198034</v>
      </c>
      <c r="CE44" s="67">
        <v>12.991180112855197</v>
      </c>
      <c r="CF44" s="67">
        <v>14.11087776057165</v>
      </c>
      <c r="CG44" s="67">
        <v>14.484708805818348</v>
      </c>
      <c r="CH44" s="67">
        <v>14.234624674711169</v>
      </c>
      <c r="CI44" s="67">
        <v>14.350306808207222</v>
      </c>
      <c r="CJ44" s="67">
        <v>13.180777351889599</v>
      </c>
      <c r="CK44" s="67">
        <v>13.895828518652257</v>
      </c>
      <c r="CL44" s="67">
        <v>13.596659142061808</v>
      </c>
      <c r="CM44" s="67">
        <v>14.665285960636217</v>
      </c>
      <c r="CN44" s="67">
        <v>13.775607777664572</v>
      </c>
      <c r="CO44" s="67">
        <v>13.581423864742064</v>
      </c>
      <c r="CP44" s="67">
        <v>13.170955608893626</v>
      </c>
      <c r="CQ44" s="67">
        <v>13.659701921694692</v>
      </c>
      <c r="CR44" s="67">
        <v>13.557554450377607</v>
      </c>
      <c r="CS44" s="67">
        <v>13.550481862910658</v>
      </c>
      <c r="CT44" s="67">
        <v>13.612699111814029</v>
      </c>
      <c r="CU44" s="67">
        <v>13.625883712514772</v>
      </c>
      <c r="CV44" s="67">
        <v>13.156445188736532</v>
      </c>
      <c r="CW44" s="67">
        <v>13.408503403715031</v>
      </c>
    </row>
    <row r="45" spans="1:101" x14ac:dyDescent="0.25">
      <c r="A45" t="s">
        <v>70</v>
      </c>
      <c r="B45" s="68">
        <v>4.0281821927896626E-3</v>
      </c>
      <c r="C45" s="68">
        <v>6.2018099067309403E-3</v>
      </c>
      <c r="D45" s="68">
        <v>6.608829015700108E-3</v>
      </c>
      <c r="E45" s="68">
        <v>6.8473895552837163E-3</v>
      </c>
      <c r="F45" s="68">
        <v>7.1935048909184292E-3</v>
      </c>
      <c r="G45" s="68">
        <v>6.5391984089481119E-3</v>
      </c>
      <c r="H45" s="68">
        <v>7.4342543465319667E-3</v>
      </c>
      <c r="I45" s="68">
        <v>7.398233389959096E-3</v>
      </c>
      <c r="J45" s="68">
        <v>6.2424223687940258E-3</v>
      </c>
      <c r="K45" s="68">
        <v>6.6522520097867461E-3</v>
      </c>
      <c r="L45" s="68">
        <v>7.4647190389637358E-3</v>
      </c>
      <c r="M45" s="68">
        <v>4.5111421677480543E-3</v>
      </c>
      <c r="N45" s="68">
        <v>6.8363813179868511E-3</v>
      </c>
      <c r="O45" s="68">
        <v>4.4875297168834819E-3</v>
      </c>
      <c r="P45" s="68">
        <v>5.8312633062621152E-3</v>
      </c>
      <c r="Q45" s="68">
        <v>6.856351337904942E-3</v>
      </c>
      <c r="R45" s="68">
        <v>5.7491696176126808E-3</v>
      </c>
      <c r="S45" s="68">
        <v>6.2965041617259196E-3</v>
      </c>
      <c r="T45" s="68">
        <v>6.6084341568724923E-3</v>
      </c>
      <c r="U45" s="68">
        <v>4.2931867910030869E-3</v>
      </c>
      <c r="V45" s="68">
        <v>5.6661986204484304E-3</v>
      </c>
      <c r="W45" s="68">
        <v>6.2574374310305448E-3</v>
      </c>
      <c r="X45" s="68">
        <v>4.6077621981372163E-3</v>
      </c>
      <c r="Y45" s="68">
        <v>5.4934526431190695E-3</v>
      </c>
      <c r="Z45" s="68">
        <v>4.6829534634107604E-3</v>
      </c>
      <c r="AA45" s="68">
        <v>3.864536276118919E-3</v>
      </c>
      <c r="AB45" s="68">
        <v>5.837467212610946E-3</v>
      </c>
      <c r="AC45" s="68">
        <v>5.5367107526503511E-3</v>
      </c>
      <c r="AD45" s="68">
        <v>5.4074335169221584E-3</v>
      </c>
      <c r="AE45" s="68">
        <v>6.3866755848949221E-3</v>
      </c>
      <c r="AF45" s="68">
        <v>6.5826012823167E-3</v>
      </c>
      <c r="AG45" s="68">
        <v>2.9929773262094236E-3</v>
      </c>
      <c r="AH45" s="68">
        <v>7.1432521244629548E-3</v>
      </c>
      <c r="AI45" s="68">
        <v>4.2718175436657589E-3</v>
      </c>
      <c r="AJ45" s="68">
        <v>5.8339540717537129E-3</v>
      </c>
      <c r="AK45" s="68">
        <v>4.855384950407042E-3</v>
      </c>
      <c r="AL45" s="68">
        <v>5.5274381434016213E-3</v>
      </c>
      <c r="AM45" s="68">
        <v>6.6823102237845503E-3</v>
      </c>
      <c r="AN45" s="68">
        <v>6.384929992975857E-3</v>
      </c>
      <c r="AO45" s="68">
        <v>7.193076787544217E-3</v>
      </c>
      <c r="AP45" s="68">
        <v>6.8015528379693681E-3</v>
      </c>
      <c r="AQ45" s="68">
        <v>5.8236299476890378E-3</v>
      </c>
      <c r="AR45" s="68">
        <v>6.3300016982236031E-3</v>
      </c>
      <c r="AS45" s="68">
        <v>5.6567074148561863E-3</v>
      </c>
      <c r="AT45" s="68">
        <v>6.7000028673593528E-3</v>
      </c>
      <c r="AU45" s="68">
        <v>7.1169180777657017E-3</v>
      </c>
      <c r="AV45" s="68">
        <v>7.3642529872521177E-3</v>
      </c>
      <c r="AW45" s="68">
        <v>4.7999086116720007E-3</v>
      </c>
      <c r="AX45" s="68">
        <v>5.7255447002519657E-3</v>
      </c>
      <c r="AY45" s="68">
        <v>5.4172759712052872E-3</v>
      </c>
      <c r="AZ45" s="68">
        <v>6.1430274941309745E-3</v>
      </c>
      <c r="BA45" s="68">
        <v>5.571356873306948E-3</v>
      </c>
      <c r="BB45" s="68">
        <v>6.766589420100849E-3</v>
      </c>
      <c r="BC45" s="68">
        <v>4.7437938624801676E-3</v>
      </c>
      <c r="BD45" s="68">
        <v>6.8267470277607583E-3</v>
      </c>
      <c r="BE45" s="68">
        <v>5.764476587517383E-3</v>
      </c>
      <c r="BF45" s="68">
        <v>8.1001933451065686E-3</v>
      </c>
      <c r="BG45" s="68">
        <v>5.6792284159313507E-3</v>
      </c>
      <c r="BH45" s="68">
        <v>5.4607230450291443E-3</v>
      </c>
      <c r="BI45" s="68">
        <v>3.9696283080725633E-3</v>
      </c>
      <c r="BJ45" s="68">
        <v>3.9694811510530958E-3</v>
      </c>
      <c r="BK45" s="68">
        <v>5.1104736674834877E-3</v>
      </c>
      <c r="BL45" s="68">
        <v>5.7671259797065213E-3</v>
      </c>
      <c r="BM45" s="68">
        <v>9.9235902004113832E-3</v>
      </c>
      <c r="BN45" s="68">
        <v>5.3045715333544128E-3</v>
      </c>
      <c r="BO45" s="68">
        <v>6.8564230621271753E-3</v>
      </c>
      <c r="BP45" s="68">
        <v>5.5545171695414756E-3</v>
      </c>
      <c r="BQ45" s="68">
        <v>7.0272641835964645E-3</v>
      </c>
      <c r="BR45" s="68">
        <v>7.3594184983085597E-3</v>
      </c>
      <c r="BS45" s="68">
        <v>7.1742034087678395E-3</v>
      </c>
      <c r="BT45" s="68">
        <v>5.4022784135495218E-3</v>
      </c>
      <c r="BU45" s="68">
        <v>7.3075104139009219E-3</v>
      </c>
      <c r="BV45" s="68">
        <v>7.4865426259489833E-3</v>
      </c>
      <c r="BW45" s="68">
        <v>5.5855891972731303E-3</v>
      </c>
      <c r="BX45" s="68">
        <v>4.0188462990294396E-3</v>
      </c>
      <c r="BY45" s="68">
        <v>5.592501844223695E-3</v>
      </c>
      <c r="BZ45" s="68">
        <v>5.7043091867206722E-3</v>
      </c>
      <c r="CA45" s="68">
        <v>5.8220412638596728E-3</v>
      </c>
      <c r="CB45" s="68">
        <v>5.9252509310533941E-3</v>
      </c>
      <c r="CC45" s="68">
        <v>4.1376948915624644E-3</v>
      </c>
      <c r="CD45" s="68">
        <v>5.4534312667478841E-3</v>
      </c>
      <c r="CE45" s="68">
        <v>4.8558567694835754E-3</v>
      </c>
      <c r="CF45" s="68">
        <v>6.7914392666723888E-3</v>
      </c>
      <c r="CG45" s="68">
        <v>8.499964770342228E-3</v>
      </c>
      <c r="CH45" s="68">
        <v>5.0855886662043923E-3</v>
      </c>
      <c r="CI45" s="68">
        <v>4.4032532702592414E-3</v>
      </c>
      <c r="CJ45" s="68">
        <v>5.3487563319656022E-3</v>
      </c>
      <c r="CK45" s="68">
        <v>6.211470028331772E-3</v>
      </c>
      <c r="CL45" s="68">
        <v>5.1126801216623613E-3</v>
      </c>
      <c r="CM45" s="68">
        <v>6.8756256231983486E-3</v>
      </c>
      <c r="CN45" s="68">
        <v>5.2669274789865295E-3</v>
      </c>
      <c r="CO45" s="68">
        <v>6.1879729757135975E-3</v>
      </c>
      <c r="CP45" s="68">
        <v>5.9342445318121854E-3</v>
      </c>
      <c r="CQ45" s="68">
        <v>5.6117617860418625E-3</v>
      </c>
      <c r="CR45" s="68">
        <v>3.9868966711339516E-3</v>
      </c>
      <c r="CS45" s="68">
        <v>5.6518227174326488E-3</v>
      </c>
      <c r="CT45" s="68">
        <v>4.9035331555568988E-3</v>
      </c>
      <c r="CU45" s="68">
        <v>6.4672035154230718E-3</v>
      </c>
      <c r="CV45" s="68">
        <v>8.2044000116572643E-3</v>
      </c>
      <c r="CW45" s="68">
        <v>4.8104987220537552E-3</v>
      </c>
    </row>
    <row r="46" spans="1:101" x14ac:dyDescent="0.25">
      <c r="B46" s="68">
        <v>1.4565845227691701E-2</v>
      </c>
      <c r="C46" s="68">
        <v>1.2727135204830676E-2</v>
      </c>
      <c r="D46" s="68">
        <v>1.3989497319987478E-2</v>
      </c>
      <c r="E46" s="68">
        <v>1.3530571808984303E-2</v>
      </c>
      <c r="F46" s="68">
        <v>1.3751543544589993E-2</v>
      </c>
      <c r="G46" s="68">
        <v>1.3207306075235804E-2</v>
      </c>
      <c r="H46" s="68">
        <v>1.4906712662653367E-2</v>
      </c>
      <c r="I46" s="68">
        <v>1.4119457371654568E-2</v>
      </c>
      <c r="J46" s="68">
        <v>1.3572235568308963E-2</v>
      </c>
      <c r="K46" s="68">
        <v>1.3062174193751101E-2</v>
      </c>
      <c r="L46" s="68">
        <v>1.2876062192071902E-2</v>
      </c>
      <c r="M46" s="68">
        <v>1.3413778180228568E-2</v>
      </c>
      <c r="N46" s="68">
        <v>1.3272565925431103E-2</v>
      </c>
      <c r="O46" s="68">
        <v>1.4045820532274109E-2</v>
      </c>
      <c r="P46" s="68">
        <v>1.3971753110988038E-2</v>
      </c>
      <c r="Q46" s="68">
        <v>1.4596875623201213E-2</v>
      </c>
      <c r="R46" s="68">
        <v>1.4699454522552322E-2</v>
      </c>
      <c r="S46" s="68">
        <v>1.3538353264622429E-2</v>
      </c>
      <c r="T46" s="68">
        <v>1.3342280110932813E-2</v>
      </c>
      <c r="U46" s="68">
        <v>1.3864625387738843E-2</v>
      </c>
      <c r="V46" s="68">
        <v>1.2420922298423486E-2</v>
      </c>
      <c r="W46" s="68">
        <v>1.4526171145135412E-2</v>
      </c>
      <c r="X46" s="68">
        <v>1.4535915784753417E-2</v>
      </c>
      <c r="Y46" s="68">
        <v>1.4566339894230429E-2</v>
      </c>
      <c r="Z46" s="68">
        <v>1.4599496154191271E-2</v>
      </c>
      <c r="AA46" s="68">
        <v>1.4132464739295629E-2</v>
      </c>
      <c r="AB46" s="68">
        <v>1.3445448121095473E-2</v>
      </c>
      <c r="AC46" s="68">
        <v>1.3901398978466878E-2</v>
      </c>
      <c r="AD46" s="68">
        <v>1.4093321647145699E-2</v>
      </c>
      <c r="AE46" s="68">
        <v>1.3984284452577414E-2</v>
      </c>
      <c r="AF46" s="68">
        <v>1.2968075554470656E-2</v>
      </c>
      <c r="AG46" s="68">
        <v>1.5526617580998606E-2</v>
      </c>
      <c r="AH46" s="68">
        <v>1.3566208263912954E-2</v>
      </c>
      <c r="AI46" s="68">
        <v>1.3444924383891749E-2</v>
      </c>
      <c r="AJ46" s="68">
        <v>1.4360490070373624E-2</v>
      </c>
      <c r="AK46" s="68">
        <v>1.305267340869763E-2</v>
      </c>
      <c r="AL46" s="68">
        <v>1.3755122712725361E-2</v>
      </c>
      <c r="AM46" s="68">
        <v>1.5118718376354392E-2</v>
      </c>
      <c r="AN46" s="68">
        <v>1.3713668765117265E-2</v>
      </c>
      <c r="AO46" s="68">
        <v>1.3149566589739365E-2</v>
      </c>
      <c r="AP46" s="68">
        <v>1.3930240017067488E-2</v>
      </c>
      <c r="AQ46" s="68">
        <v>1.5598580824648453E-2</v>
      </c>
      <c r="AR46" s="68">
        <v>1.4701360883640151E-2</v>
      </c>
      <c r="AS46" s="68">
        <v>1.4161810321512425E-2</v>
      </c>
      <c r="AT46" s="68">
        <v>1.3587314484111705E-2</v>
      </c>
      <c r="AU46" s="68">
        <v>1.4445602487610211E-2</v>
      </c>
      <c r="AV46" s="68">
        <v>1.2440853501498298E-2</v>
      </c>
      <c r="AW46" s="68">
        <v>1.4209301425439091E-2</v>
      </c>
      <c r="AX46" s="68">
        <v>1.4767818644401739E-2</v>
      </c>
      <c r="AY46" s="68">
        <v>1.3059589514418095E-2</v>
      </c>
      <c r="AZ46" s="68">
        <v>1.4155749170144279E-2</v>
      </c>
      <c r="BA46" s="68">
        <v>1.3571931099225699E-2</v>
      </c>
      <c r="BB46" s="68">
        <v>1.1768754113175033E-2</v>
      </c>
      <c r="BC46" s="68">
        <v>1.3841871941437019E-2</v>
      </c>
      <c r="BD46" s="68">
        <v>1.3731721121282589E-2</v>
      </c>
      <c r="BE46" s="68">
        <v>1.3137814379813036E-2</v>
      </c>
      <c r="BF46" s="68">
        <v>1.4220500400561669E-2</v>
      </c>
      <c r="BG46" s="68">
        <v>1.3431098946969847E-2</v>
      </c>
      <c r="BH46" s="68">
        <v>1.3139272785793139E-2</v>
      </c>
      <c r="BI46" s="68">
        <v>1.4242757278356822E-2</v>
      </c>
      <c r="BJ46" s="68">
        <v>1.3879111022980667E-2</v>
      </c>
      <c r="BK46" s="68">
        <v>1.4937259568733334E-2</v>
      </c>
      <c r="BL46" s="68">
        <v>1.3494343168976358E-2</v>
      </c>
      <c r="BM46" s="68">
        <v>1.4079603104433458E-2</v>
      </c>
      <c r="BN46" s="68">
        <v>1.4481943398972429E-2</v>
      </c>
      <c r="BO46" s="68">
        <v>1.3059650915469262E-2</v>
      </c>
      <c r="BP46" s="68">
        <v>1.6636339147857671E-2</v>
      </c>
      <c r="BQ46" s="68">
        <v>1.5623296273552426E-2</v>
      </c>
      <c r="BR46" s="68">
        <v>1.3884450287502261E-2</v>
      </c>
      <c r="BS46" s="68">
        <v>1.338410880857633E-2</v>
      </c>
      <c r="BT46" s="68">
        <v>1.4271724429748658E-2</v>
      </c>
      <c r="BU46" s="68">
        <v>1.4556815009910195E-2</v>
      </c>
      <c r="BV46" s="68">
        <v>1.3627013704627541E-2</v>
      </c>
      <c r="BW46" s="68">
        <v>1.3820899649620147E-2</v>
      </c>
      <c r="BX46" s="68">
        <v>1.4600093704469047E-2</v>
      </c>
      <c r="BY46" s="68">
        <v>1.4169575308041896E-2</v>
      </c>
      <c r="BZ46" s="68">
        <v>1.2532721259174238E-2</v>
      </c>
      <c r="CA46" s="68">
        <v>1.5377408406839344E-2</v>
      </c>
      <c r="CB46" s="68">
        <v>1.3525077869558198E-2</v>
      </c>
      <c r="CC46" s="68">
        <v>1.4268629944060871E-2</v>
      </c>
      <c r="CD46" s="68">
        <v>1.3086523755562704E-2</v>
      </c>
      <c r="CE46" s="68">
        <v>1.3048786390730701E-2</v>
      </c>
      <c r="CF46" s="68">
        <v>1.3994027461620191E-2</v>
      </c>
      <c r="CG46" s="68">
        <v>1.3649818040003344E-2</v>
      </c>
      <c r="CH46" s="68">
        <v>1.3723556710299439E-2</v>
      </c>
      <c r="CI46" s="68">
        <v>1.4845940622931195E-2</v>
      </c>
      <c r="CJ46" s="68">
        <v>1.3791050832016833E-2</v>
      </c>
      <c r="CK46" s="68">
        <v>1.4816203996712032E-2</v>
      </c>
      <c r="CL46" s="68">
        <v>1.3723535881535839E-2</v>
      </c>
      <c r="CM46" s="68">
        <v>1.3748189526716409E-2</v>
      </c>
      <c r="CN46" s="68">
        <v>1.415130730022858E-2</v>
      </c>
      <c r="CO46" s="68">
        <v>1.5559932724855364E-2</v>
      </c>
      <c r="CP46" s="68">
        <v>1.461990021020773E-2</v>
      </c>
      <c r="CQ46" s="68">
        <v>1.3632519887919409E-2</v>
      </c>
      <c r="CR46" s="68">
        <v>1.2856624661250907E-2</v>
      </c>
      <c r="CS46" s="68">
        <v>1.2383445490169509E-2</v>
      </c>
      <c r="CT46" s="68">
        <v>1.5765436725923461E-2</v>
      </c>
      <c r="CU46" s="68">
        <v>1.4350132528851969E-2</v>
      </c>
      <c r="CV46" s="68">
        <v>1.2185712211574461E-2</v>
      </c>
      <c r="CW46" s="68">
        <v>1.3856866548441982E-2</v>
      </c>
    </row>
    <row r="47" spans="1:101" x14ac:dyDescent="0.25">
      <c r="B47" s="68">
        <v>7.6967842399162214E-3</v>
      </c>
      <c r="C47" s="68">
        <v>7.316468809741199E-3</v>
      </c>
      <c r="D47" s="68">
        <v>1.2092344241009457E-2</v>
      </c>
      <c r="E47" s="68">
        <v>8.3528722865439508E-3</v>
      </c>
      <c r="F47" s="68">
        <v>7.5975364573034688E-3</v>
      </c>
      <c r="G47" s="68">
        <v>4.1238269946179172E-3</v>
      </c>
      <c r="H47" s="68">
        <v>1.1104723669111463E-2</v>
      </c>
      <c r="I47" s="68">
        <v>8.4317001472066604E-3</v>
      </c>
      <c r="J47" s="68">
        <v>1.2539557020814723E-2</v>
      </c>
      <c r="K47" s="68">
        <v>1.1583807604572912E-2</v>
      </c>
      <c r="L47" s="68">
        <v>9.5991973960263387E-3</v>
      </c>
      <c r="M47" s="68">
        <v>1.3419494549589505E-2</v>
      </c>
      <c r="N47" s="68">
        <v>9.5518380133307774E-3</v>
      </c>
      <c r="O47" s="68">
        <v>1.083341984923054E-2</v>
      </c>
      <c r="P47" s="68">
        <v>9.3956512635923455E-3</v>
      </c>
      <c r="Q47" s="68">
        <v>8.1744440082538415E-3</v>
      </c>
      <c r="R47" s="68">
        <v>1.004690975472094E-2</v>
      </c>
      <c r="S47" s="68">
        <v>7.475426126218588E-3</v>
      </c>
      <c r="T47" s="68">
        <v>6.3955145557358199E-3</v>
      </c>
      <c r="U47" s="68">
        <v>9.9479426831005358E-3</v>
      </c>
      <c r="V47" s="68">
        <v>8.9371213006605044E-3</v>
      </c>
      <c r="W47" s="68">
        <v>6.5560409094852015E-3</v>
      </c>
      <c r="X47" s="68">
        <v>1.029996741715653E-2</v>
      </c>
      <c r="Y47" s="68">
        <v>1.4902543104170737E-2</v>
      </c>
      <c r="Z47" s="68">
        <v>7.6731252668258369E-3</v>
      </c>
      <c r="AA47" s="68">
        <v>1.3500526941914105E-2</v>
      </c>
      <c r="AB47" s="68">
        <v>1.0698616929808002E-2</v>
      </c>
      <c r="AC47" s="68">
        <v>1.389558710278058E-2</v>
      </c>
      <c r="AD47" s="68">
        <v>8.870709038395928E-3</v>
      </c>
      <c r="AE47" s="68">
        <v>7.2733245920032705E-3</v>
      </c>
      <c r="AF47" s="68">
        <v>8.5831256780647923E-3</v>
      </c>
      <c r="AG47" s="68">
        <v>7.4254156660683822E-3</v>
      </c>
      <c r="AH47" s="68">
        <v>6.3466885449392774E-3</v>
      </c>
      <c r="AI47" s="68">
        <v>1.1749494870759365E-2</v>
      </c>
      <c r="AJ47" s="68">
        <v>7.3323042367960875E-3</v>
      </c>
      <c r="AK47" s="68">
        <v>1.3607257810877217E-2</v>
      </c>
      <c r="AL47" s="68">
        <v>1.2899281128541157E-2</v>
      </c>
      <c r="AM47" s="68">
        <v>1.2071631942292764E-2</v>
      </c>
      <c r="AN47" s="68">
        <v>1.0444671870189813E-2</v>
      </c>
      <c r="AO47" s="68">
        <v>1.2132222095242203E-2</v>
      </c>
      <c r="AP47" s="68">
        <v>9.654058781413127E-3</v>
      </c>
      <c r="AQ47" s="68">
        <v>8.2482701289282746E-3</v>
      </c>
      <c r="AR47" s="68">
        <v>1.2581701523357362E-2</v>
      </c>
      <c r="AS47" s="68">
        <v>9.508946188917386E-3</v>
      </c>
      <c r="AT47" s="68">
        <v>1.2227373391976824E-2</v>
      </c>
      <c r="AU47" s="68">
        <v>8.423947121989267E-3</v>
      </c>
      <c r="AV47" s="68">
        <v>9.8949944867972889E-3</v>
      </c>
      <c r="AW47" s="68">
        <v>1.0771269758979407E-2</v>
      </c>
      <c r="AX47" s="68">
        <v>8.593046613445763E-3</v>
      </c>
      <c r="AY47" s="68">
        <v>1.2698611474736001E-2</v>
      </c>
      <c r="AZ47" s="68">
        <v>1.0081413037459215E-2</v>
      </c>
      <c r="BA47" s="68">
        <v>6.3880827785887011E-3</v>
      </c>
      <c r="BB47" s="68">
        <v>7.3027003643127975E-3</v>
      </c>
      <c r="BC47" s="68">
        <v>7.6828713758306574E-3</v>
      </c>
      <c r="BD47" s="68">
        <v>1.0600947499706297E-2</v>
      </c>
      <c r="BE47" s="68">
        <v>9.4359777433804179E-3</v>
      </c>
      <c r="BF47" s="68">
        <v>8.8142723641956664E-3</v>
      </c>
      <c r="BG47" s="68">
        <v>8.1426127885822069E-3</v>
      </c>
      <c r="BH47" s="68">
        <v>1.1074260506698741E-2</v>
      </c>
      <c r="BI47" s="68">
        <v>7.3107419140836932E-3</v>
      </c>
      <c r="BJ47" s="68">
        <v>1.01751748051725E-2</v>
      </c>
      <c r="BK47" s="68">
        <v>6.1362207135478835E-3</v>
      </c>
      <c r="BL47" s="68">
        <v>1.2458377494814094E-2</v>
      </c>
      <c r="BM47" s="68">
        <v>1.029783458668136E-2</v>
      </c>
      <c r="BN47" s="68">
        <v>9.1569495125674374E-3</v>
      </c>
      <c r="BO47" s="68">
        <v>1.0623659064304935E-2</v>
      </c>
      <c r="BP47" s="68">
        <v>1.0280136684102818E-2</v>
      </c>
      <c r="BQ47" s="68">
        <v>1.0732664388314729E-2</v>
      </c>
      <c r="BR47" s="68">
        <v>1.0517097313967343E-2</v>
      </c>
      <c r="BS47" s="68">
        <v>1.1287801847956755E-2</v>
      </c>
      <c r="BT47" s="68">
        <v>1.4281176390107474E-2</v>
      </c>
      <c r="BU47" s="68">
        <v>4.9721721854844893E-3</v>
      </c>
      <c r="BV47" s="68">
        <v>9.8008582125726461E-3</v>
      </c>
      <c r="BW47" s="68">
        <v>8.3034001257521039E-3</v>
      </c>
      <c r="BX47" s="68">
        <v>9.7548488091218771E-3</v>
      </c>
      <c r="BY47" s="68">
        <v>1.2892455879232715E-2</v>
      </c>
      <c r="BZ47" s="68">
        <v>1.3349247436944376E-2</v>
      </c>
      <c r="CA47" s="68">
        <v>1.2310035273807505E-2</v>
      </c>
      <c r="CB47" s="68">
        <v>6.6859778033545149E-3</v>
      </c>
      <c r="CC47" s="68">
        <v>1.0355350275616647E-2</v>
      </c>
      <c r="CD47" s="68">
        <v>1.0825918687155312E-2</v>
      </c>
      <c r="CE47" s="68">
        <v>9.8684627001858032E-3</v>
      </c>
      <c r="CF47" s="68">
        <v>8.7236617051699682E-3</v>
      </c>
      <c r="CG47" s="68">
        <v>1.0602083822082418E-2</v>
      </c>
      <c r="CH47" s="68">
        <v>7.6086885596964209E-3</v>
      </c>
      <c r="CI47" s="68">
        <v>9.3487849501810334E-3</v>
      </c>
      <c r="CJ47" s="68">
        <v>7.8964696932258271E-3</v>
      </c>
      <c r="CK47" s="68">
        <v>6.6509570370021243E-3</v>
      </c>
      <c r="CL47" s="68">
        <v>1.0960347693184425E-2</v>
      </c>
      <c r="CM47" s="68">
        <v>6.4719661566965117E-3</v>
      </c>
      <c r="CN47" s="68">
        <v>5.2389351590729945E-3</v>
      </c>
      <c r="CO47" s="68">
        <v>9.743430875152918E-3</v>
      </c>
      <c r="CP47" s="68">
        <v>1.041788653318909E-2</v>
      </c>
      <c r="CQ47" s="68">
        <v>9.9182518840459383E-3</v>
      </c>
      <c r="CR47" s="68">
        <v>7.8671035007839979E-3</v>
      </c>
      <c r="CS47" s="68">
        <v>9.8752497881075558E-3</v>
      </c>
      <c r="CT47" s="68">
        <v>7.5878681708791643E-3</v>
      </c>
      <c r="CU47" s="68">
        <v>7.4052572803859264E-3</v>
      </c>
      <c r="CV47" s="68">
        <v>5.2377373187995823E-3</v>
      </c>
      <c r="CW47" s="68">
        <v>7.8900021765695508E-3</v>
      </c>
    </row>
    <row r="48" spans="1:101" x14ac:dyDescent="0.25">
      <c r="B48" s="68">
        <v>1.0279498873108863E-2</v>
      </c>
      <c r="C48" s="68">
        <v>1.1912156690626327E-2</v>
      </c>
      <c r="D48" s="68">
        <v>1.1112063042107262E-2</v>
      </c>
      <c r="E48" s="68">
        <v>8.6409877026117875E-3</v>
      </c>
      <c r="F48" s="68">
        <v>1.1772758926332134E-2</v>
      </c>
      <c r="G48" s="68">
        <v>1.1777719414209147E-2</v>
      </c>
      <c r="H48" s="68">
        <v>7.6463855846862997E-3</v>
      </c>
      <c r="I48" s="68">
        <v>1.2038047219612906E-2</v>
      </c>
      <c r="J48" s="68">
        <v>8.3537530194705296E-3</v>
      </c>
      <c r="K48" s="68">
        <v>9.2411869524702903E-3</v>
      </c>
      <c r="L48" s="68">
        <v>7.8564586525628356E-3</v>
      </c>
      <c r="M48" s="68">
        <v>8.4032929967344308E-3</v>
      </c>
      <c r="N48" s="68">
        <v>9.1632033222995152E-3</v>
      </c>
      <c r="O48" s="68">
        <v>9.7153042976553129E-3</v>
      </c>
      <c r="P48" s="68">
        <v>1.256705075418618E-2</v>
      </c>
      <c r="Q48" s="68">
        <v>9.0952784768448206E-3</v>
      </c>
      <c r="R48" s="68">
        <v>1.1457379124729813E-2</v>
      </c>
      <c r="S48" s="68">
        <v>1.0097094683248436E-2</v>
      </c>
      <c r="T48" s="68">
        <v>7.2965461283230129E-3</v>
      </c>
      <c r="U48" s="68">
        <v>8.8906518578301258E-3</v>
      </c>
      <c r="V48" s="68">
        <v>1.2635699491684679E-2</v>
      </c>
      <c r="W48" s="68">
        <v>1.2032848904426258E-2</v>
      </c>
      <c r="X48" s="68">
        <v>1.0664653228977521E-2</v>
      </c>
      <c r="Y48" s="68">
        <v>1.1135667483291763E-2</v>
      </c>
      <c r="Z48" s="68">
        <v>1.0747447256153663E-2</v>
      </c>
      <c r="AA48" s="68">
        <v>1.0652099657264337E-2</v>
      </c>
      <c r="AB48" s="68">
        <v>1.1554493684717353E-2</v>
      </c>
      <c r="AC48" s="68">
        <v>9.904140717408234E-3</v>
      </c>
      <c r="AD48" s="68">
        <v>1.0210040932856736E-2</v>
      </c>
      <c r="AE48" s="68">
        <v>1.1775672636979526E-2</v>
      </c>
      <c r="AF48" s="68">
        <v>1.1653258096600033E-2</v>
      </c>
      <c r="AG48" s="68">
        <v>1.0397916151471514E-2</v>
      </c>
      <c r="AH48" s="68">
        <v>8.9106452782492171E-3</v>
      </c>
      <c r="AI48" s="68">
        <v>8.5003449984940322E-3</v>
      </c>
      <c r="AJ48" s="68">
        <v>1.0344579331133167E-2</v>
      </c>
      <c r="AK48" s="68">
        <v>8.7180439158109253E-3</v>
      </c>
      <c r="AL48" s="68">
        <v>9.0235529263635889E-3</v>
      </c>
      <c r="AM48" s="68">
        <v>1.1250357911393257E-2</v>
      </c>
      <c r="AN48" s="68">
        <v>1.2944692780031686E-2</v>
      </c>
      <c r="AO48" s="68">
        <v>9.4818827058340098E-3</v>
      </c>
      <c r="AP48" s="68">
        <v>9.098255247509561E-3</v>
      </c>
      <c r="AQ48" s="68">
        <v>7.1380416275686649E-3</v>
      </c>
      <c r="AR48" s="68">
        <v>8.7047903764337353E-3</v>
      </c>
      <c r="AS48" s="68">
        <v>1.2310413918468141E-2</v>
      </c>
      <c r="AT48" s="68">
        <v>9.1341923565126E-3</v>
      </c>
      <c r="AU48" s="68">
        <v>9.2075424167559899E-3</v>
      </c>
      <c r="AV48" s="68">
        <v>9.225158981162742E-3</v>
      </c>
      <c r="AW48" s="68">
        <v>1.0571698615869278E-2</v>
      </c>
      <c r="AX48" s="68">
        <v>8.3051074603808835E-3</v>
      </c>
      <c r="AY48" s="68">
        <v>1.1786492062434146E-2</v>
      </c>
      <c r="AZ48" s="68">
        <v>1.0617029988382208E-2</v>
      </c>
      <c r="BA48" s="68">
        <v>1.3062498698495361E-2</v>
      </c>
      <c r="BB48" s="68">
        <v>1.3405744653859923E-2</v>
      </c>
      <c r="BC48" s="68">
        <v>1.2974948483878992E-2</v>
      </c>
      <c r="BD48" s="68">
        <v>1.0500772733266193E-2</v>
      </c>
      <c r="BE48" s="68">
        <v>1.1867142628396853E-2</v>
      </c>
      <c r="BF48" s="68">
        <v>1.1864040936434048E-2</v>
      </c>
      <c r="BG48" s="68">
        <v>1.1263102788159509E-2</v>
      </c>
      <c r="BH48" s="68">
        <v>8.5103421582750308E-3</v>
      </c>
      <c r="BI48" s="68">
        <v>1.2313120948988933E-2</v>
      </c>
      <c r="BJ48" s="68">
        <v>9.7247673140778389E-3</v>
      </c>
      <c r="BK48" s="68">
        <v>1.0573512459685208E-2</v>
      </c>
      <c r="BL48" s="68">
        <v>9.7482004060372787E-3</v>
      </c>
      <c r="BM48" s="68">
        <v>1.2297898193476865E-2</v>
      </c>
      <c r="BN48" s="68">
        <v>1.0508952903298239E-2</v>
      </c>
      <c r="BO48" s="68">
        <v>8.6560308463302666E-3</v>
      </c>
      <c r="BP48" s="68">
        <v>1.0620785431384368E-2</v>
      </c>
      <c r="BQ48" s="68">
        <v>1.228806725274161E-2</v>
      </c>
      <c r="BR48" s="68">
        <v>7.0909771548951714E-3</v>
      </c>
      <c r="BS48" s="68">
        <v>1.0885476738556393E-2</v>
      </c>
      <c r="BT48" s="68">
        <v>1.4094524698836333E-2</v>
      </c>
      <c r="BU48" s="68">
        <v>7.6805772544639864E-3</v>
      </c>
      <c r="BV48" s="68">
        <v>1.0179909233036138E-2</v>
      </c>
      <c r="BW48" s="68">
        <v>1.0177813605568301E-2</v>
      </c>
      <c r="BX48" s="68">
        <v>7.4672863728884337E-3</v>
      </c>
      <c r="BY48" s="68">
        <v>1.1636582212731303E-2</v>
      </c>
      <c r="BZ48" s="68">
        <v>1.0395935968692732E-2</v>
      </c>
      <c r="CA48" s="68">
        <v>1.2888847555825332E-2</v>
      </c>
      <c r="CB48" s="68">
        <v>1.4199802349029907E-2</v>
      </c>
      <c r="CC48" s="68">
        <v>5.8350051603912921E-3</v>
      </c>
      <c r="CD48" s="68">
        <v>1.2988408658870987E-2</v>
      </c>
      <c r="CE48" s="68">
        <v>8.4711732502346544E-3</v>
      </c>
      <c r="CF48" s="68">
        <v>8.9550499820307758E-3</v>
      </c>
      <c r="CG48" s="68">
        <v>8.9077213680396269E-3</v>
      </c>
      <c r="CH48" s="68">
        <v>8.2224865521230914E-3</v>
      </c>
      <c r="CI48" s="68">
        <v>1.0553567164302946E-2</v>
      </c>
      <c r="CJ48" s="68">
        <v>8.3074542928229678E-3</v>
      </c>
      <c r="CK48" s="68">
        <v>1.0905102588711647E-2</v>
      </c>
      <c r="CL48" s="68">
        <v>9.6233732401066023E-3</v>
      </c>
      <c r="CM48" s="68">
        <v>9.218382870250735E-3</v>
      </c>
      <c r="CN48" s="68">
        <v>7.6026178447262229E-3</v>
      </c>
      <c r="CO48" s="68">
        <v>1.1902210746452204E-2</v>
      </c>
      <c r="CP48" s="68">
        <v>1.1278129226284288E-2</v>
      </c>
      <c r="CQ48" s="68">
        <v>1.061176072600422E-2</v>
      </c>
      <c r="CR48" s="68">
        <v>9.9593942639659046E-3</v>
      </c>
      <c r="CS48" s="68">
        <v>8.9195215523644178E-3</v>
      </c>
      <c r="CT48" s="68">
        <v>1.2440613223456878E-2</v>
      </c>
      <c r="CU48" s="68">
        <v>6.7517310000567606E-3</v>
      </c>
      <c r="CV48" s="68">
        <v>9.3615864625819986E-3</v>
      </c>
      <c r="CW48" s="68">
        <v>1.1397111751809068E-2</v>
      </c>
    </row>
    <row r="49" spans="1:101" x14ac:dyDescent="0.25">
      <c r="B49" s="68">
        <v>7.1540789526614501E-3</v>
      </c>
      <c r="C49" s="68">
        <v>8.7633966355479317E-3</v>
      </c>
      <c r="D49" s="68">
        <v>8.2632390616739233E-3</v>
      </c>
      <c r="E49" s="68">
        <v>6.5068538166386854E-3</v>
      </c>
      <c r="F49" s="68">
        <v>7.3477208134566279E-3</v>
      </c>
      <c r="G49" s="68">
        <v>5.9285516112021139E-3</v>
      </c>
      <c r="H49" s="68">
        <v>5.4013559161882607E-3</v>
      </c>
      <c r="I49" s="68">
        <v>5.4488006026822966E-3</v>
      </c>
      <c r="J49" s="68">
        <v>9.1926466916257624E-3</v>
      </c>
      <c r="K49" s="68">
        <v>8.7534965944068704E-3</v>
      </c>
      <c r="L49" s="68">
        <v>5.4187479092251238E-3</v>
      </c>
      <c r="M49" s="68">
        <v>8.0955423040317831E-3</v>
      </c>
      <c r="N49" s="68">
        <v>7.7879192500216292E-3</v>
      </c>
      <c r="O49" s="68">
        <v>6.0176410130531634E-3</v>
      </c>
      <c r="P49" s="68">
        <v>9.3564127555086484E-3</v>
      </c>
      <c r="Q49" s="68">
        <v>8.5934482789158384E-3</v>
      </c>
      <c r="R49" s="68">
        <v>7.7998445371209781E-3</v>
      </c>
      <c r="S49" s="68">
        <v>8.9772738407494744E-3</v>
      </c>
      <c r="T49" s="68">
        <v>6.2255330709516049E-3</v>
      </c>
      <c r="U49" s="68">
        <v>6.3917129460768331E-3</v>
      </c>
      <c r="V49" s="68">
        <v>7.1492525148599169E-3</v>
      </c>
      <c r="W49" s="68">
        <v>6.3628931670263525E-3</v>
      </c>
      <c r="X49" s="68">
        <v>7.7589906309374675E-3</v>
      </c>
      <c r="Y49" s="68">
        <v>7.677592939733557E-3</v>
      </c>
      <c r="Z49" s="68">
        <v>5.2144508058097443E-3</v>
      </c>
      <c r="AA49" s="68">
        <v>9.4564116143409007E-3</v>
      </c>
      <c r="AB49" s="68">
        <v>1.0487937818384368E-2</v>
      </c>
      <c r="AC49" s="68">
        <v>7.0132118554741612E-3</v>
      </c>
      <c r="AD49" s="68">
        <v>7.5410834523138215E-3</v>
      </c>
      <c r="AE49" s="68">
        <v>6.1492787542656328E-3</v>
      </c>
      <c r="AF49" s="68">
        <v>6.412599761648049E-3</v>
      </c>
      <c r="AG49" s="68">
        <v>3.5346713296706207E-3</v>
      </c>
      <c r="AH49" s="68">
        <v>9.1103796545670187E-3</v>
      </c>
      <c r="AI49" s="68">
        <v>5.9941340706721798E-3</v>
      </c>
      <c r="AJ49" s="68">
        <v>7.8271498670347169E-3</v>
      </c>
      <c r="AK49" s="68">
        <v>6.6397733539108805E-3</v>
      </c>
      <c r="AL49" s="68">
        <v>7.9802549189327398E-3</v>
      </c>
      <c r="AM49" s="68">
        <v>5.5197553350015138E-3</v>
      </c>
      <c r="AN49" s="68">
        <v>5.7975740116929814E-3</v>
      </c>
      <c r="AO49" s="68">
        <v>9.0830304284193232E-3</v>
      </c>
      <c r="AP49" s="68">
        <v>6.9862918324120936E-3</v>
      </c>
      <c r="AQ49" s="68">
        <v>6.4946251910116192E-3</v>
      </c>
      <c r="AR49" s="68">
        <v>6.8670193518807574E-3</v>
      </c>
      <c r="AS49" s="68">
        <v>3.6523013282374378E-3</v>
      </c>
      <c r="AT49" s="68">
        <v>8.6985114055535533E-3</v>
      </c>
      <c r="AU49" s="68">
        <v>7.2861615861649553E-3</v>
      </c>
      <c r="AV49" s="68">
        <v>8.2922559640751896E-3</v>
      </c>
      <c r="AW49" s="68">
        <v>8.8178738766152755E-3</v>
      </c>
      <c r="AX49" s="68">
        <v>7.1440702104212757E-3</v>
      </c>
      <c r="AY49" s="68">
        <v>6.5014537919350053E-3</v>
      </c>
      <c r="AZ49" s="68">
        <v>8.1060006623547166E-3</v>
      </c>
      <c r="BA49" s="68">
        <v>7.9477352053996652E-3</v>
      </c>
      <c r="BB49" s="68">
        <v>5.5466544543878622E-3</v>
      </c>
      <c r="BC49" s="68">
        <v>7.5303493763978612E-3</v>
      </c>
      <c r="BD49" s="68">
        <v>7.1393650497783316E-3</v>
      </c>
      <c r="BE49" s="68">
        <v>9.2280118727512891E-3</v>
      </c>
      <c r="BF49" s="68">
        <v>7.6071298656851648E-3</v>
      </c>
      <c r="BG49" s="68">
        <v>6.8757179271972E-3</v>
      </c>
      <c r="BH49" s="68">
        <v>8.3916770737724918E-3</v>
      </c>
      <c r="BI49" s="68">
        <v>6.5380669128544087E-3</v>
      </c>
      <c r="BJ49" s="68">
        <v>6.6332107224292419E-3</v>
      </c>
      <c r="BK49" s="68">
        <v>7.2329999450532244E-3</v>
      </c>
      <c r="BL49" s="68">
        <v>6.8927946466515733E-3</v>
      </c>
      <c r="BM49" s="68">
        <v>6.7933666465742849E-3</v>
      </c>
      <c r="BN49" s="68">
        <v>5.9696734650911193E-3</v>
      </c>
      <c r="BO49" s="68">
        <v>6.144019105795962E-3</v>
      </c>
      <c r="BP49" s="68">
        <v>5.5153220296592486E-3</v>
      </c>
      <c r="BQ49" s="68">
        <v>6.6916820077001548E-3</v>
      </c>
      <c r="BR49" s="68">
        <v>5.0997492684446422E-3</v>
      </c>
      <c r="BS49" s="68">
        <v>9.4062023760132923E-3</v>
      </c>
      <c r="BT49" s="68">
        <v>7.5461449566097448E-3</v>
      </c>
      <c r="BU49" s="68">
        <v>7.1028237532520071E-3</v>
      </c>
      <c r="BV49" s="68">
        <v>7.0581646698412819E-3</v>
      </c>
      <c r="BW49" s="68">
        <v>7.652305196102013E-3</v>
      </c>
      <c r="BX49" s="68">
        <v>8.7094499266581922E-3</v>
      </c>
      <c r="BY49" s="68">
        <v>7.181785172092725E-3</v>
      </c>
      <c r="BZ49" s="68">
        <v>9.0364462409938413E-3</v>
      </c>
      <c r="CA49" s="68">
        <v>9.0017852894459967E-3</v>
      </c>
      <c r="CB49" s="68">
        <v>7.7346137236856405E-3</v>
      </c>
      <c r="CC49" s="68">
        <v>7.3053467657426359E-3</v>
      </c>
      <c r="CD49" s="68">
        <v>6.1829458307574555E-3</v>
      </c>
      <c r="CE49" s="68">
        <v>5.9695001556317505E-3</v>
      </c>
      <c r="CF49" s="68">
        <v>6.7442906524245927E-3</v>
      </c>
      <c r="CG49" s="68">
        <v>4.7632546772970047E-3</v>
      </c>
      <c r="CH49" s="68">
        <v>8.9399981960134097E-3</v>
      </c>
      <c r="CI49" s="68">
        <v>5.8263341583101045E-3</v>
      </c>
      <c r="CJ49" s="68">
        <v>6.5430108975075554E-3</v>
      </c>
      <c r="CK49" s="68">
        <v>6.0690705803127555E-3</v>
      </c>
      <c r="CL49" s="68">
        <v>7.0347571481733477E-3</v>
      </c>
      <c r="CM49" s="68">
        <v>7.6376327424627919E-3</v>
      </c>
      <c r="CN49" s="68">
        <v>7.6844067956840382E-3</v>
      </c>
      <c r="CO49" s="68">
        <v>6.3661291095781372E-3</v>
      </c>
      <c r="CP49" s="68">
        <v>7.2089485622914484E-3</v>
      </c>
      <c r="CQ49" s="68">
        <v>6.7115141281844761E-3</v>
      </c>
      <c r="CR49" s="68">
        <v>6.1581935200068442E-3</v>
      </c>
      <c r="CS49" s="68">
        <v>6.7954072874828386E-3</v>
      </c>
      <c r="CT49" s="68">
        <v>6.0040905957430158E-3</v>
      </c>
      <c r="CU49" s="68">
        <v>7.3059917409592674E-3</v>
      </c>
      <c r="CV49" s="68">
        <v>7.6208677791291786E-3</v>
      </c>
      <c r="CW49" s="68">
        <v>9.04686268979734E-3</v>
      </c>
    </row>
    <row r="50" spans="1:101" x14ac:dyDescent="0.25">
      <c r="B50" s="68">
        <v>6.9244576262405986E-3</v>
      </c>
      <c r="C50" s="68">
        <v>5.3893131059396309E-3</v>
      </c>
      <c r="D50" s="68">
        <v>7.759487625095365E-3</v>
      </c>
      <c r="E50" s="68">
        <v>8.4269152880280078E-3</v>
      </c>
      <c r="F50" s="68">
        <v>5.629515338419596E-3</v>
      </c>
      <c r="G50" s="68">
        <v>7.8915157418251187E-3</v>
      </c>
      <c r="H50" s="68">
        <v>8.2018038851463075E-3</v>
      </c>
      <c r="I50" s="68">
        <v>8.9525797557135287E-3</v>
      </c>
      <c r="J50" s="68">
        <v>7.2069758737279615E-3</v>
      </c>
      <c r="K50" s="68">
        <v>8.8028683671532576E-3</v>
      </c>
      <c r="L50" s="68">
        <v>5.8800466184125754E-3</v>
      </c>
      <c r="M50" s="68">
        <v>6.3480588713699729E-3</v>
      </c>
      <c r="N50" s="68">
        <v>7.5918450863320056E-3</v>
      </c>
      <c r="O50" s="68">
        <v>6.2686567413372408E-3</v>
      </c>
      <c r="P50" s="68">
        <v>5.2994856686829437E-3</v>
      </c>
      <c r="Q50" s="68">
        <v>6.9852699252037171E-3</v>
      </c>
      <c r="R50" s="68">
        <v>7.8465995796143124E-3</v>
      </c>
      <c r="S50" s="68">
        <v>6.0475097675279175E-3</v>
      </c>
      <c r="T50" s="68">
        <v>7.1557318537188892E-3</v>
      </c>
      <c r="U50" s="68">
        <v>6.8454228289404383E-3</v>
      </c>
      <c r="V50" s="68">
        <v>7.0157840478974175E-3</v>
      </c>
      <c r="W50" s="68">
        <v>9.0242406056062711E-3</v>
      </c>
      <c r="X50" s="68">
        <v>6.4931815898880149E-3</v>
      </c>
      <c r="Y50" s="68">
        <v>6.3465455784341282E-3</v>
      </c>
      <c r="Z50" s="68">
        <v>5.8099125268000961E-3</v>
      </c>
      <c r="AA50" s="68">
        <v>9.1971351387199508E-3</v>
      </c>
      <c r="AB50" s="68">
        <v>7.0019902768791104E-3</v>
      </c>
      <c r="AC50" s="68">
        <v>7.2543851288285315E-3</v>
      </c>
      <c r="AD50" s="68">
        <v>7.743489893772661E-3</v>
      </c>
      <c r="AE50" s="68">
        <v>5.4144628166323105E-3</v>
      </c>
      <c r="AF50" s="68">
        <v>7.6724964145132198E-3</v>
      </c>
      <c r="AG50" s="68">
        <v>6.5548243857342604E-3</v>
      </c>
      <c r="AH50" s="68">
        <v>7.1510228502292637E-3</v>
      </c>
      <c r="AI50" s="68">
        <v>7.7276505807109012E-3</v>
      </c>
      <c r="AJ50" s="68">
        <v>6.1331205619744172E-3</v>
      </c>
      <c r="AK50" s="68">
        <v>6.3986590128145759E-3</v>
      </c>
      <c r="AL50" s="68">
        <v>7.3703476731893144E-3</v>
      </c>
      <c r="AM50" s="68">
        <v>8.0772811594572603E-3</v>
      </c>
      <c r="AN50" s="68">
        <v>8.7211885510385303E-3</v>
      </c>
      <c r="AO50" s="68">
        <v>6.157036112020918E-3</v>
      </c>
      <c r="AP50" s="68">
        <v>7.1860838904737713E-3</v>
      </c>
      <c r="AQ50" s="68">
        <v>7.2026728627209973E-3</v>
      </c>
      <c r="AR50" s="68">
        <v>7.1814697619880874E-3</v>
      </c>
      <c r="AS50" s="68">
        <v>8.3407835508938488E-3</v>
      </c>
      <c r="AT50" s="68">
        <v>6.0542969576085079E-3</v>
      </c>
      <c r="AU50" s="68">
        <v>6.9691359983383707E-3</v>
      </c>
      <c r="AV50" s="68">
        <v>7.526218655300009E-3</v>
      </c>
      <c r="AW50" s="68">
        <v>7.4467208883265829E-3</v>
      </c>
      <c r="AX50" s="68">
        <v>5.3561097774006928E-3</v>
      </c>
      <c r="AY50" s="68">
        <v>7.095558407295673E-3</v>
      </c>
      <c r="AZ50" s="68">
        <v>6.9722764231064148E-3</v>
      </c>
      <c r="BA50" s="68">
        <v>6.9107143901937828E-3</v>
      </c>
      <c r="BB50" s="68">
        <v>7.2835893758871209E-3</v>
      </c>
      <c r="BC50" s="68">
        <v>7.7610184196750392E-3</v>
      </c>
      <c r="BD50" s="68">
        <v>6.460356680070921E-3</v>
      </c>
      <c r="BE50" s="68">
        <v>7.1406524745805935E-3</v>
      </c>
      <c r="BF50" s="68">
        <v>7.7518881580187701E-3</v>
      </c>
      <c r="BG50" s="68">
        <v>6.4890668236858694E-3</v>
      </c>
      <c r="BH50" s="68">
        <v>6.9924273760431921E-3</v>
      </c>
      <c r="BI50" s="68">
        <v>7.1714094618115258E-3</v>
      </c>
      <c r="BJ50" s="68">
        <v>6.8850023482300128E-3</v>
      </c>
      <c r="BK50" s="68">
        <v>7.227076966729762E-3</v>
      </c>
      <c r="BL50" s="68">
        <v>7.2266766378309326E-3</v>
      </c>
      <c r="BM50" s="68">
        <v>6.1882058845813184E-3</v>
      </c>
      <c r="BN50" s="68">
        <v>6.0569082343862168E-3</v>
      </c>
      <c r="BO50" s="68">
        <v>7.4448517959431106E-3</v>
      </c>
      <c r="BP50" s="68">
        <v>5.37418381699352E-3</v>
      </c>
      <c r="BQ50" s="68">
        <v>6.4529811517215693E-3</v>
      </c>
      <c r="BR50" s="68">
        <v>7.8596369399595821E-3</v>
      </c>
      <c r="BS50" s="68">
        <v>6.8871730980226732E-3</v>
      </c>
      <c r="BT50" s="68">
        <v>6.5100503266599151E-3</v>
      </c>
      <c r="BU50" s="68">
        <v>8.2774509692773897E-3</v>
      </c>
      <c r="BV50" s="68">
        <v>8.3209000012078021E-3</v>
      </c>
      <c r="BW50" s="68">
        <v>7.704760787452504E-3</v>
      </c>
      <c r="BX50" s="68">
        <v>7.2091191726583138E-3</v>
      </c>
      <c r="BY50" s="68">
        <v>8.0310402769801087E-3</v>
      </c>
      <c r="BZ50" s="68">
        <v>7.382598990798751E-3</v>
      </c>
      <c r="CA50" s="68">
        <v>6.4010666065164321E-3</v>
      </c>
      <c r="CB50" s="68">
        <v>6.7749489641380804E-3</v>
      </c>
      <c r="CC50" s="68">
        <v>6.2711626806055158E-3</v>
      </c>
      <c r="CD50" s="68">
        <v>7.1190084281879968E-3</v>
      </c>
      <c r="CE50" s="68">
        <v>8.2715533698966941E-3</v>
      </c>
      <c r="CF50" s="68">
        <v>7.1707447727928936E-3</v>
      </c>
      <c r="CG50" s="68">
        <v>6.4407080128650899E-3</v>
      </c>
      <c r="CH50" s="68">
        <v>6.6336950222949066E-3</v>
      </c>
      <c r="CI50" s="68">
        <v>6.1651735446576379E-3</v>
      </c>
      <c r="CJ50" s="68">
        <v>6.9799626885487919E-3</v>
      </c>
      <c r="CK50" s="68">
        <v>8.8707153256772052E-3</v>
      </c>
      <c r="CL50" s="68">
        <v>8.035507356580901E-3</v>
      </c>
      <c r="CM50" s="68">
        <v>7.2472067600360384E-3</v>
      </c>
      <c r="CN50" s="68">
        <v>6.0855865194917548E-3</v>
      </c>
      <c r="CO50" s="68">
        <v>7.5267223607354706E-3</v>
      </c>
      <c r="CP50" s="68">
        <v>6.729446086274635E-3</v>
      </c>
      <c r="CQ50" s="68">
        <v>7.013810777555203E-3</v>
      </c>
      <c r="CR50" s="68">
        <v>5.9546053156527253E-3</v>
      </c>
      <c r="CS50" s="68">
        <v>5.3484478424227168E-3</v>
      </c>
      <c r="CT50" s="68">
        <v>7.1120137586705347E-3</v>
      </c>
      <c r="CU50" s="68">
        <v>6.2563910171543136E-3</v>
      </c>
      <c r="CV50" s="68">
        <v>8.4544285958855197E-3</v>
      </c>
      <c r="CW50" s="68">
        <v>6.6073341784492253E-3</v>
      </c>
    </row>
    <row r="51" spans="1:101" x14ac:dyDescent="0.25">
      <c r="B51" s="68">
        <v>1.5511814987505352E-2</v>
      </c>
      <c r="C51" s="68">
        <v>1.122849220821941E-2</v>
      </c>
      <c r="D51" s="68">
        <v>1.6851840358833806E-2</v>
      </c>
      <c r="E51" s="68">
        <v>1.3378796105804941E-2</v>
      </c>
      <c r="F51" s="68">
        <v>1.2534286401934457E-2</v>
      </c>
      <c r="G51" s="68">
        <v>1.3717456179409528E-2</v>
      </c>
      <c r="H51" s="68">
        <v>1.1121956525003949E-2</v>
      </c>
      <c r="I51" s="68">
        <v>1.3791082633329385E-2</v>
      </c>
      <c r="J51" s="68">
        <v>1.458915942436898E-2</v>
      </c>
      <c r="K51" s="68">
        <v>1.2153069532837115E-2</v>
      </c>
      <c r="L51" s="68">
        <v>1.0514470975097582E-2</v>
      </c>
      <c r="M51" s="68">
        <v>1.3874885601477208E-2</v>
      </c>
      <c r="N51" s="68">
        <v>1.3555231988606075E-2</v>
      </c>
      <c r="O51" s="68">
        <v>1.2539544153202815E-2</v>
      </c>
      <c r="P51" s="68">
        <v>1.1959928930111875E-2</v>
      </c>
      <c r="Q51" s="68">
        <v>1.2760346229159022E-2</v>
      </c>
      <c r="R51" s="68">
        <v>1.2869105700254182E-2</v>
      </c>
      <c r="S51" s="68">
        <v>1.3000226506634663E-2</v>
      </c>
      <c r="T51" s="68">
        <v>1.4670414790407768E-2</v>
      </c>
      <c r="U51" s="68">
        <v>1.5381094805125809E-2</v>
      </c>
      <c r="V51" s="68">
        <v>1.4262310040911929E-2</v>
      </c>
      <c r="W51" s="68">
        <v>1.3878765371394064E-2</v>
      </c>
      <c r="X51" s="68">
        <v>1.4713356961279987E-2</v>
      </c>
      <c r="Y51" s="68">
        <v>1.2995008356713657E-2</v>
      </c>
      <c r="Z51" s="68">
        <v>1.3721100702726793E-2</v>
      </c>
      <c r="AA51" s="68">
        <v>1.7236797005120999E-2</v>
      </c>
      <c r="AB51" s="68">
        <v>1.3020697699996689E-2</v>
      </c>
      <c r="AC51" s="68">
        <v>1.3726780093000835E-2</v>
      </c>
      <c r="AD51" s="68">
        <v>1.33895938586121E-2</v>
      </c>
      <c r="AE51" s="68">
        <v>1.3594932710919974E-2</v>
      </c>
      <c r="AF51" s="68">
        <v>1.204536585857364E-2</v>
      </c>
      <c r="AG51" s="68">
        <v>1.3054030535479672E-2</v>
      </c>
      <c r="AH51" s="68">
        <v>1.5949917842419618E-2</v>
      </c>
      <c r="AI51" s="68">
        <v>1.4737949836895707E-2</v>
      </c>
      <c r="AJ51" s="68">
        <v>1.1237053747933448E-2</v>
      </c>
      <c r="AK51" s="68">
        <v>1.1441522301439581E-2</v>
      </c>
      <c r="AL51" s="68">
        <v>1.5346935016582448E-2</v>
      </c>
      <c r="AM51" s="68">
        <v>1.1602585513923503E-2</v>
      </c>
      <c r="AN51" s="68">
        <v>1.3262846681721145E-2</v>
      </c>
      <c r="AO51" s="68">
        <v>1.8096729653259314E-2</v>
      </c>
      <c r="AP51" s="68">
        <v>1.2419695256228285E-2</v>
      </c>
      <c r="AQ51" s="68">
        <v>1.1137672359904644E-2</v>
      </c>
      <c r="AR51" s="68">
        <v>1.421128422041818E-2</v>
      </c>
      <c r="AS51" s="68">
        <v>1.115516553674803E-2</v>
      </c>
      <c r="AT51" s="68">
        <v>1.0683364422863837E-2</v>
      </c>
      <c r="AU51" s="68">
        <v>1.3655358128285059E-2</v>
      </c>
      <c r="AV51" s="68">
        <v>1.149000073609246E-2</v>
      </c>
      <c r="AW51" s="68">
        <v>1.2628875254631472E-2</v>
      </c>
      <c r="AX51" s="68">
        <v>1.0693723605446176E-2</v>
      </c>
      <c r="AY51" s="68">
        <v>1.3228193211226254E-2</v>
      </c>
      <c r="AZ51" s="68">
        <v>1.3994587018536554E-2</v>
      </c>
      <c r="BA51" s="68">
        <v>1.2000939219581033E-2</v>
      </c>
      <c r="BB51" s="68">
        <v>1.3907665940422568E-2</v>
      </c>
      <c r="BC51" s="68">
        <v>1.306632784555274E-2</v>
      </c>
      <c r="BD51" s="68">
        <v>1.2372687916173483E-2</v>
      </c>
      <c r="BE51" s="68">
        <v>1.1949883523319592E-2</v>
      </c>
      <c r="BF51" s="68">
        <v>1.3639739015426068E-2</v>
      </c>
      <c r="BG51" s="68">
        <v>1.5232843488427149E-2</v>
      </c>
      <c r="BH51" s="68">
        <v>1.3258507653319733E-2</v>
      </c>
      <c r="BI51" s="68">
        <v>1.673254999807023E-2</v>
      </c>
      <c r="BJ51" s="68">
        <v>1.0541604095073613E-2</v>
      </c>
      <c r="BK51" s="68">
        <v>1.1179463757600743E-2</v>
      </c>
      <c r="BL51" s="68">
        <v>1.6376899901811567E-2</v>
      </c>
      <c r="BM51" s="68">
        <v>1.7849618423170108E-2</v>
      </c>
      <c r="BN51" s="68">
        <v>1.7051453603941003E-2</v>
      </c>
      <c r="BO51" s="68">
        <v>1.4057630271697142E-2</v>
      </c>
      <c r="BP51" s="68">
        <v>1.1511350768791801E-2</v>
      </c>
      <c r="BQ51" s="68">
        <v>1.2540229884692998E-2</v>
      </c>
      <c r="BR51" s="68">
        <v>1.577545334674451E-2</v>
      </c>
      <c r="BS51" s="68">
        <v>1.5604536912023459E-2</v>
      </c>
      <c r="BT51" s="68">
        <v>1.2591626738254804E-2</v>
      </c>
      <c r="BU51" s="68">
        <v>1.1494184473281431E-2</v>
      </c>
      <c r="BV51" s="68">
        <v>9.7682469193528833E-3</v>
      </c>
      <c r="BW51" s="68">
        <v>1.4073258248492487E-2</v>
      </c>
      <c r="BX51" s="68">
        <v>1.5461621098895709E-2</v>
      </c>
      <c r="BY51" s="68">
        <v>1.4157112874172945E-2</v>
      </c>
      <c r="BZ51" s="68">
        <v>1.4408760476373678E-2</v>
      </c>
      <c r="CA51" s="68">
        <v>1.5770006902701156E-2</v>
      </c>
      <c r="CB51" s="68">
        <v>1.7776062860352621E-2</v>
      </c>
      <c r="CC51" s="68">
        <v>1.3371658118207785E-2</v>
      </c>
      <c r="CD51" s="68">
        <v>1.6627051044927926E-2</v>
      </c>
      <c r="CE51" s="68">
        <v>1.396581863865576E-2</v>
      </c>
      <c r="CF51" s="68">
        <v>1.1427959086522015E-2</v>
      </c>
      <c r="CG51" s="68">
        <v>1.2531973300995817E-2</v>
      </c>
      <c r="CH51" s="68">
        <v>9.6436226656114385E-3</v>
      </c>
      <c r="CI51" s="68">
        <v>1.5318865117423934E-2</v>
      </c>
      <c r="CJ51" s="68">
        <v>1.6602060001303112E-2</v>
      </c>
      <c r="CK51" s="68">
        <v>1.5742260086826623E-2</v>
      </c>
      <c r="CL51" s="68">
        <v>1.3922963336028675E-2</v>
      </c>
      <c r="CM51" s="68">
        <v>1.463736443963286E-2</v>
      </c>
      <c r="CN51" s="68">
        <v>1.5167722479355069E-2</v>
      </c>
      <c r="CO51" s="68">
        <v>1.4702539841656363E-2</v>
      </c>
      <c r="CP51" s="68">
        <v>1.1833267351622635E-2</v>
      </c>
      <c r="CQ51" s="68">
        <v>9.6338725929665733E-3</v>
      </c>
      <c r="CR51" s="68">
        <v>1.1882647578634494E-2</v>
      </c>
      <c r="CS51" s="68">
        <v>1.3335901337533172E-2</v>
      </c>
      <c r="CT51" s="68">
        <v>1.2263492164800518E-2</v>
      </c>
      <c r="CU51" s="68">
        <v>1.2937496305747051E-2</v>
      </c>
      <c r="CV51" s="68">
        <v>1.2468013516004042E-2</v>
      </c>
      <c r="CW51" s="68">
        <v>9.9970679944654615E-3</v>
      </c>
    </row>
    <row r="52" spans="1:101" x14ac:dyDescent="0.25">
      <c r="B52" s="68">
        <v>1.0922076096667437E-2</v>
      </c>
      <c r="C52" s="68">
        <v>1.1583364602143459E-2</v>
      </c>
      <c r="D52" s="68">
        <v>8.3769777874222774E-3</v>
      </c>
      <c r="E52" s="68">
        <v>1.2687581913148812E-2</v>
      </c>
      <c r="F52" s="68">
        <v>1.1640227449357533E-2</v>
      </c>
      <c r="G52" s="68">
        <v>1.0768975115639031E-2</v>
      </c>
      <c r="H52" s="68">
        <v>1.1196038762981515E-2</v>
      </c>
      <c r="I52" s="68">
        <v>1.1188439135935091E-2</v>
      </c>
      <c r="J52" s="68">
        <v>9.6312708510685411E-3</v>
      </c>
      <c r="K52" s="68">
        <v>1.121013164458219E-2</v>
      </c>
      <c r="L52" s="68">
        <v>1.0075380489256913E-2</v>
      </c>
      <c r="M52" s="68">
        <v>1.1405350177181363E-2</v>
      </c>
      <c r="N52" s="68">
        <v>1.0340763626441162E-2</v>
      </c>
      <c r="O52" s="68">
        <v>1.1974270442630688E-2</v>
      </c>
      <c r="P52" s="68">
        <v>1.2785674105942639E-2</v>
      </c>
      <c r="Q52" s="68">
        <v>1.000959051418495E-2</v>
      </c>
      <c r="R52" s="68">
        <v>1.2707757505455157E-2</v>
      </c>
      <c r="S52" s="68">
        <v>1.2659938690034327E-2</v>
      </c>
      <c r="T52" s="68">
        <v>9.9507437727473086E-3</v>
      </c>
      <c r="U52" s="68">
        <v>1.1254556386805628E-2</v>
      </c>
      <c r="V52" s="68">
        <v>1.1032494500988121E-2</v>
      </c>
      <c r="W52" s="68">
        <v>1.1100413624283436E-2</v>
      </c>
      <c r="X52" s="68">
        <v>8.4967040762409449E-3</v>
      </c>
      <c r="Y52" s="68">
        <v>1.3110454124416412E-2</v>
      </c>
      <c r="Z52" s="68">
        <v>1.0799479438916532E-2</v>
      </c>
      <c r="AA52" s="68">
        <v>1.1660677387698012E-2</v>
      </c>
      <c r="AB52" s="68">
        <v>9.9594921370154705E-3</v>
      </c>
      <c r="AC52" s="68">
        <v>8.631891929589075E-3</v>
      </c>
      <c r="AD52" s="68">
        <v>1.0537404838544134E-2</v>
      </c>
      <c r="AE52" s="68">
        <v>1.09823942661716E-2</v>
      </c>
      <c r="AF52" s="68">
        <v>1.1833443818359435E-2</v>
      </c>
      <c r="AG52" s="68">
        <v>9.8634995812044036E-3</v>
      </c>
      <c r="AH52" s="68">
        <v>1.2440788572065231E-2</v>
      </c>
      <c r="AI52" s="68">
        <v>9.0594703576774745E-3</v>
      </c>
      <c r="AJ52" s="68">
        <v>1.0328026310565862E-2</v>
      </c>
      <c r="AK52" s="68">
        <v>9.0701247394301791E-3</v>
      </c>
      <c r="AL52" s="68">
        <v>1.3811538265515436E-2</v>
      </c>
      <c r="AM52" s="68">
        <v>1.097328026859413E-2</v>
      </c>
      <c r="AN52" s="68">
        <v>1.1775826914031652E-2</v>
      </c>
      <c r="AO52" s="68">
        <v>1.0160944530051912E-2</v>
      </c>
      <c r="AP52" s="68">
        <v>1.0855529123472239E-2</v>
      </c>
      <c r="AQ52" s="68">
        <v>1.088034945779444E-2</v>
      </c>
      <c r="AR52" s="68">
        <v>1.1744413306522076E-2</v>
      </c>
      <c r="AS52" s="68">
        <v>1.0497524633682599E-2</v>
      </c>
      <c r="AT52" s="68">
        <v>1.0838604458926265E-2</v>
      </c>
      <c r="AU52" s="68">
        <v>1.0978666601792636E-2</v>
      </c>
      <c r="AV52" s="68">
        <v>1.2861074118289259E-2</v>
      </c>
      <c r="AW52" s="68">
        <v>9.9949438485235475E-3</v>
      </c>
      <c r="AX52" s="68">
        <v>9.9963109882393163E-3</v>
      </c>
      <c r="AY52" s="68">
        <v>1.0133421226746717E-2</v>
      </c>
      <c r="AZ52" s="68">
        <v>1.2084165743781638E-2</v>
      </c>
      <c r="BA52" s="68">
        <v>1.2028706183959074E-2</v>
      </c>
      <c r="BB52" s="68">
        <v>9.8934104234980058E-3</v>
      </c>
      <c r="BC52" s="68">
        <v>1.0176181529106636E-2</v>
      </c>
      <c r="BD52" s="68">
        <v>1.1783157415262143E-2</v>
      </c>
      <c r="BE52" s="68">
        <v>1.042983309611446E-2</v>
      </c>
      <c r="BF52" s="68">
        <v>1.0647069193439749E-2</v>
      </c>
      <c r="BG52" s="68">
        <v>9.6835186742782655E-3</v>
      </c>
      <c r="BH52" s="68">
        <v>1.0760551293803931E-2</v>
      </c>
      <c r="BI52" s="68">
        <v>1.2598774469525193E-2</v>
      </c>
      <c r="BJ52" s="68">
        <v>1.0163989184069586E-2</v>
      </c>
      <c r="BK52" s="68">
        <v>1.0807377786557874E-2</v>
      </c>
      <c r="BL52" s="68">
        <v>1.008075157425053E-2</v>
      </c>
      <c r="BM52" s="68">
        <v>1.1483607354847413E-2</v>
      </c>
      <c r="BN52" s="68">
        <v>1.1921495441177817E-2</v>
      </c>
      <c r="BO52" s="68">
        <v>9.6207506173774E-3</v>
      </c>
      <c r="BP52" s="68">
        <v>1.08645632787911E-2</v>
      </c>
      <c r="BQ52" s="68">
        <v>9.9652203458486643E-3</v>
      </c>
      <c r="BR52" s="68">
        <v>1.1476703508064717E-2</v>
      </c>
      <c r="BS52" s="68">
        <v>1.120843473192944E-2</v>
      </c>
      <c r="BT52" s="68">
        <v>9.9640152757101558E-3</v>
      </c>
      <c r="BU52" s="68">
        <v>1.1004173189888115E-2</v>
      </c>
      <c r="BV52" s="68">
        <v>1.0603624173081323E-2</v>
      </c>
      <c r="BW52" s="68">
        <v>1.2478868413305221E-2</v>
      </c>
      <c r="BX52" s="68">
        <v>1.0077283591634002E-2</v>
      </c>
      <c r="BY52" s="68">
        <v>9.4992521953194253E-3</v>
      </c>
      <c r="BZ52" s="68">
        <v>8.3858919315073222E-3</v>
      </c>
      <c r="CA52" s="68">
        <v>9.3487016624566512E-3</v>
      </c>
      <c r="CB52" s="68">
        <v>9.4548438853068913E-3</v>
      </c>
      <c r="CC52" s="68">
        <v>1.0320950582825918E-2</v>
      </c>
      <c r="CD52" s="68">
        <v>1.3256737023118229E-2</v>
      </c>
      <c r="CE52" s="68">
        <v>9.9635334761908837E-3</v>
      </c>
      <c r="CF52" s="68">
        <v>1.1958626638053447E-2</v>
      </c>
      <c r="CG52" s="68">
        <v>1.1795553332341021E-2</v>
      </c>
      <c r="CH52" s="68">
        <v>1.066363274129117E-2</v>
      </c>
      <c r="CI52" s="68">
        <v>9.0246935887420311E-3</v>
      </c>
      <c r="CJ52" s="68">
        <v>1.0892639025549046E-2</v>
      </c>
      <c r="CK52" s="68">
        <v>1.343050551825271E-2</v>
      </c>
      <c r="CL52" s="68">
        <v>1.0749519526057166E-2</v>
      </c>
      <c r="CM52" s="68">
        <v>1.2260353419875254E-2</v>
      </c>
      <c r="CN52" s="68">
        <v>1.1562512677896559E-2</v>
      </c>
      <c r="CO52" s="68">
        <v>1.2487421648647733E-2</v>
      </c>
      <c r="CP52" s="68">
        <v>1.2316717242123649E-2</v>
      </c>
      <c r="CQ52" s="68">
        <v>1.0988406416605088E-2</v>
      </c>
      <c r="CR52" s="68">
        <v>9.7312212711870676E-3</v>
      </c>
      <c r="CS52" s="68">
        <v>1.0512126424586916E-2</v>
      </c>
      <c r="CT52" s="68">
        <v>1.3719888762072916E-2</v>
      </c>
      <c r="CU52" s="68">
        <v>1.012987771674027E-2</v>
      </c>
      <c r="CV52" s="68">
        <v>1.3108946977146568E-2</v>
      </c>
      <c r="CW52" s="68">
        <v>9.5367468971376303E-3</v>
      </c>
    </row>
    <row r="53" spans="1:101" x14ac:dyDescent="0.25">
      <c r="B53" s="68">
        <v>1.2028022869979556E-2</v>
      </c>
      <c r="C53" s="68">
        <v>1.5284322145219673E-2</v>
      </c>
      <c r="D53" s="68">
        <v>1.3271755268083498E-2</v>
      </c>
      <c r="E53" s="68">
        <v>1.4384463463646349E-2</v>
      </c>
      <c r="F53" s="68">
        <v>1.3408313677906266E-2</v>
      </c>
      <c r="G53" s="68">
        <v>1.0838127742069366E-2</v>
      </c>
      <c r="H53" s="68">
        <v>1.1268016397577059E-2</v>
      </c>
      <c r="I53" s="68">
        <v>1.4847096446140294E-2</v>
      </c>
      <c r="J53" s="68">
        <v>1.0564000293647525E-2</v>
      </c>
      <c r="K53" s="68">
        <v>1.4047295458081336E-2</v>
      </c>
      <c r="L53" s="68">
        <v>1.3227319527902976E-2</v>
      </c>
      <c r="M53" s="68">
        <v>1.3617697440164587E-2</v>
      </c>
      <c r="N53" s="68">
        <v>1.3782808712504811E-2</v>
      </c>
      <c r="O53" s="68">
        <v>1.5410539664460283E-2</v>
      </c>
      <c r="P53" s="68">
        <v>1.2988658743269797E-2</v>
      </c>
      <c r="Q53" s="68">
        <v>1.0814347202209376E-2</v>
      </c>
      <c r="R53" s="68">
        <v>1.5611016623332197E-2</v>
      </c>
      <c r="S53" s="68">
        <v>1.4342344805242057E-2</v>
      </c>
      <c r="T53" s="68">
        <v>1.2120057180213998E-2</v>
      </c>
      <c r="U53" s="68">
        <v>1.4317772431335226E-2</v>
      </c>
      <c r="V53" s="68">
        <v>1.2927553202239537E-2</v>
      </c>
      <c r="W53" s="68">
        <v>1.2526957100206489E-2</v>
      </c>
      <c r="X53" s="68">
        <v>1.3442221109997991E-2</v>
      </c>
      <c r="Y53" s="68">
        <v>1.1701478472670938E-2</v>
      </c>
      <c r="Z53" s="68">
        <v>1.2105214617950151E-2</v>
      </c>
      <c r="AA53" s="68">
        <v>1.2624565679191728E-2</v>
      </c>
      <c r="AB53" s="68">
        <v>8.9824056075273294E-3</v>
      </c>
      <c r="AC53" s="68">
        <v>1.5006114474654888E-2</v>
      </c>
      <c r="AD53" s="68">
        <v>1.0785387127029216E-2</v>
      </c>
      <c r="AE53" s="68">
        <v>1.1300749568589123E-2</v>
      </c>
      <c r="AF53" s="68">
        <v>1.2284013342648321E-2</v>
      </c>
      <c r="AG53" s="68">
        <v>1.4907555557507932E-2</v>
      </c>
      <c r="AH53" s="68">
        <v>1.2624505954533207E-2</v>
      </c>
      <c r="AI53" s="68">
        <v>9.9889422617874066E-3</v>
      </c>
      <c r="AJ53" s="68">
        <v>1.0241469123869616E-2</v>
      </c>
      <c r="AK53" s="68">
        <v>1.7239691131430097E-2</v>
      </c>
      <c r="AL53" s="68">
        <v>1.2308387512963537E-2</v>
      </c>
      <c r="AM53" s="68">
        <v>1.2335292183695123E-2</v>
      </c>
      <c r="AN53" s="68">
        <v>1.271541196072226E-2</v>
      </c>
      <c r="AO53" s="68">
        <v>1.3449576036028548E-2</v>
      </c>
      <c r="AP53" s="68">
        <v>1.1301269049500903E-2</v>
      </c>
      <c r="AQ53" s="68">
        <v>1.4961915786243117E-2</v>
      </c>
      <c r="AR53" s="68">
        <v>1.2550567736648392E-2</v>
      </c>
      <c r="AS53" s="68">
        <v>1.5090458053467841E-2</v>
      </c>
      <c r="AT53" s="68">
        <v>1.2833148782039068E-2</v>
      </c>
      <c r="AU53" s="68">
        <v>1.5548455432218004E-2</v>
      </c>
      <c r="AV53" s="68">
        <v>9.5006825974093788E-3</v>
      </c>
      <c r="AW53" s="68">
        <v>1.2637124843281685E-2</v>
      </c>
      <c r="AX53" s="68">
        <v>1.3539749525604744E-2</v>
      </c>
      <c r="AY53" s="68">
        <v>1.3949647593933044E-2</v>
      </c>
      <c r="AZ53" s="68">
        <v>1.4130211002581545E-2</v>
      </c>
      <c r="BA53" s="68">
        <v>1.3182063621448361E-2</v>
      </c>
      <c r="BB53" s="68">
        <v>1.689248334542777E-2</v>
      </c>
      <c r="BC53" s="68">
        <v>1.1393298308825022E-2</v>
      </c>
      <c r="BD53" s="68">
        <v>1.1351158408638021E-2</v>
      </c>
      <c r="BE53" s="68">
        <v>1.3286696461406119E-2</v>
      </c>
      <c r="BF53" s="68">
        <v>1.532204811031181E-2</v>
      </c>
      <c r="BG53" s="68">
        <v>1.3782023627778344E-2</v>
      </c>
      <c r="BH53" s="68">
        <v>1.2042764365719143E-2</v>
      </c>
      <c r="BI53" s="68">
        <v>1.2321946391152142E-2</v>
      </c>
      <c r="BJ53" s="68">
        <v>1.3386893571582294E-2</v>
      </c>
      <c r="BK53" s="68">
        <v>1.2680830787895381E-2</v>
      </c>
      <c r="BL53" s="68">
        <v>1.1440022293229124E-2</v>
      </c>
      <c r="BM53" s="68">
        <v>1.3004040220022241E-2</v>
      </c>
      <c r="BN53" s="68">
        <v>1.2887892225529673E-2</v>
      </c>
      <c r="BO53" s="68">
        <v>1.5394465702883671E-2</v>
      </c>
      <c r="BP53" s="68">
        <v>9.1743952977315236E-3</v>
      </c>
      <c r="BQ53" s="68">
        <v>1.4647124982179838E-2</v>
      </c>
      <c r="BR53" s="68">
        <v>1.0857048688857332E-2</v>
      </c>
      <c r="BS53" s="68">
        <v>1.4413093437493436E-2</v>
      </c>
      <c r="BT53" s="68">
        <v>1.1164114740366396E-2</v>
      </c>
      <c r="BU53" s="68">
        <v>1.0397113570142001E-2</v>
      </c>
      <c r="BV53" s="68">
        <v>1.2187778209995727E-2</v>
      </c>
      <c r="BW53" s="68">
        <v>1.0676557722779246E-2</v>
      </c>
      <c r="BX53" s="68">
        <v>1.4224482938741656E-2</v>
      </c>
      <c r="BY53" s="68">
        <v>1.3129619682195389E-2</v>
      </c>
      <c r="BZ53" s="68">
        <v>1.4341041804061486E-2</v>
      </c>
      <c r="CA53" s="68">
        <v>1.2103727653953606E-2</v>
      </c>
      <c r="CB53" s="68">
        <v>1.4617526967894265E-2</v>
      </c>
      <c r="CC53" s="68">
        <v>1.3890165040589594E-2</v>
      </c>
      <c r="CD53" s="68">
        <v>1.2686107228185341E-2</v>
      </c>
      <c r="CE53" s="68">
        <v>1.1872419865648959E-2</v>
      </c>
      <c r="CF53" s="68">
        <v>1.2705656726452866E-2</v>
      </c>
      <c r="CG53" s="68">
        <v>1.474097220705165E-2</v>
      </c>
      <c r="CH53" s="68">
        <v>1.2054432471078652E-2</v>
      </c>
      <c r="CI53" s="68">
        <v>1.2633385680686464E-2</v>
      </c>
      <c r="CJ53" s="68">
        <v>1.1637100355286893E-2</v>
      </c>
      <c r="CK53" s="68">
        <v>1.1446292187894542E-2</v>
      </c>
      <c r="CL53" s="68">
        <v>1.1727273814560119E-2</v>
      </c>
      <c r="CM53" s="68">
        <v>1.1672090182508279E-2</v>
      </c>
      <c r="CN53" s="68">
        <v>1.2464564030069226E-2</v>
      </c>
      <c r="CO53" s="68">
        <v>1.0481499817206733E-2</v>
      </c>
      <c r="CP53" s="68">
        <v>1.3960879645294038E-2</v>
      </c>
      <c r="CQ53" s="68">
        <v>1.3084106483054398E-2</v>
      </c>
      <c r="CR53" s="68">
        <v>1.2994738591235934E-2</v>
      </c>
      <c r="CS53" s="68">
        <v>1.2636910044523251E-2</v>
      </c>
      <c r="CT53" s="68">
        <v>1.2716478411948208E-2</v>
      </c>
      <c r="CU53" s="68">
        <v>1.4025148044028959E-2</v>
      </c>
      <c r="CV53" s="68">
        <v>9.3037081938523811E-3</v>
      </c>
      <c r="CW53" s="68">
        <v>1.1515722369544764E-2</v>
      </c>
    </row>
    <row r="54" spans="1:101" x14ac:dyDescent="0.25">
      <c r="B54" s="68">
        <v>1.3629984659274246E-2</v>
      </c>
      <c r="C54" s="68">
        <v>1.3797646366444828E-2</v>
      </c>
      <c r="D54" s="68">
        <v>1.3796196962211234E-2</v>
      </c>
      <c r="E54" s="68">
        <v>1.4286291731171611E-2</v>
      </c>
      <c r="F54" s="68">
        <v>1.0332233740970431E-2</v>
      </c>
      <c r="G54" s="68">
        <v>1.4238558998511241E-2</v>
      </c>
      <c r="H54" s="68">
        <v>1.3428050800852884E-2</v>
      </c>
      <c r="I54" s="68">
        <v>1.1258487371852624E-2</v>
      </c>
      <c r="J54" s="68">
        <v>1.5779312413357727E-2</v>
      </c>
      <c r="K54" s="68">
        <v>1.0826722706853736E-2</v>
      </c>
      <c r="L54" s="68">
        <v>1.6408221159107332E-2</v>
      </c>
      <c r="M54" s="68">
        <v>1.2946283772138252E-2</v>
      </c>
      <c r="N54" s="68">
        <v>1.324443388734825E-2</v>
      </c>
      <c r="O54" s="68">
        <v>1.0871469225120334E-2</v>
      </c>
      <c r="P54" s="68">
        <v>1.366897503585246E-2</v>
      </c>
      <c r="Q54" s="68">
        <v>1.3068659106568247E-2</v>
      </c>
      <c r="R54" s="68">
        <v>1.2010448389630078E-2</v>
      </c>
      <c r="S54" s="68">
        <v>1.5661828051988746E-2</v>
      </c>
      <c r="T54" s="68">
        <v>8.7531767440997277E-3</v>
      </c>
      <c r="U54" s="68">
        <v>1.4581294932352674E-2</v>
      </c>
      <c r="V54" s="68">
        <v>1.3460418620682126E-2</v>
      </c>
      <c r="W54" s="68">
        <v>1.3579521937811291E-2</v>
      </c>
      <c r="X54" s="68">
        <v>1.467975171858772E-2</v>
      </c>
      <c r="Y54" s="68">
        <v>1.1244372900666608E-2</v>
      </c>
      <c r="Z54" s="68">
        <v>1.4120746453202288E-2</v>
      </c>
      <c r="AA54" s="68">
        <v>1.1850710538661526E-2</v>
      </c>
      <c r="AB54" s="68">
        <v>1.2212204355142439E-2</v>
      </c>
      <c r="AC54" s="68">
        <v>1.4207033255355805E-2</v>
      </c>
      <c r="AD54" s="68">
        <v>1.50661066332513E-2</v>
      </c>
      <c r="AE54" s="68">
        <v>1.1192397510803757E-2</v>
      </c>
      <c r="AF54" s="68">
        <v>1.2212900256893955E-2</v>
      </c>
      <c r="AG54" s="68">
        <v>1.4472039573766901E-2</v>
      </c>
      <c r="AH54" s="68">
        <v>1.1950835892177018E-2</v>
      </c>
      <c r="AI54" s="68">
        <v>1.1886344655048824E-2</v>
      </c>
      <c r="AJ54" s="68">
        <v>1.2656610979716317E-2</v>
      </c>
      <c r="AK54" s="68">
        <v>1.348218101164079E-2</v>
      </c>
      <c r="AL54" s="68">
        <v>1.3356688059956217E-2</v>
      </c>
      <c r="AM54" s="68">
        <v>1.4424225134338026E-2</v>
      </c>
      <c r="AN54" s="68">
        <v>1.3873192189531997E-2</v>
      </c>
      <c r="AO54" s="68">
        <v>1.2834239670535801E-2</v>
      </c>
      <c r="AP54" s="68">
        <v>1.0826901426335007E-2</v>
      </c>
      <c r="AQ54" s="68">
        <v>1.3766105407052417E-2</v>
      </c>
      <c r="AR54" s="68">
        <v>1.1999843721803485E-2</v>
      </c>
      <c r="AS54" s="68">
        <v>1.3685735647748654E-2</v>
      </c>
      <c r="AT54" s="68">
        <v>9.9852091414431368E-3</v>
      </c>
      <c r="AU54" s="68">
        <v>1.0289695082065085E-2</v>
      </c>
      <c r="AV54" s="68">
        <v>1.2235022988525759E-2</v>
      </c>
      <c r="AW54" s="68">
        <v>1.4410139224787363E-2</v>
      </c>
      <c r="AX54" s="68">
        <v>1.37502367992926E-2</v>
      </c>
      <c r="AY54" s="68">
        <v>1.2664087605855755E-2</v>
      </c>
      <c r="AZ54" s="68">
        <v>1.3143774754541896E-2</v>
      </c>
      <c r="BA54" s="68">
        <v>1.3304220046185594E-2</v>
      </c>
      <c r="BB54" s="68">
        <v>1.2626935655215934E-2</v>
      </c>
      <c r="BC54" s="68">
        <v>1.3474160266617045E-2</v>
      </c>
      <c r="BD54" s="68">
        <v>1.3096100442596298E-2</v>
      </c>
      <c r="BE54" s="68">
        <v>1.193154467172931E-2</v>
      </c>
      <c r="BF54" s="68">
        <v>1.4910302024725729E-2</v>
      </c>
      <c r="BG54" s="68">
        <v>1.2771003917810936E-2</v>
      </c>
      <c r="BH54" s="68">
        <v>1.3650442373953997E-2</v>
      </c>
      <c r="BI54" s="68">
        <v>1.3299561085548242E-2</v>
      </c>
      <c r="BJ54" s="68">
        <v>1.2708535650879867E-2</v>
      </c>
      <c r="BK54" s="68">
        <v>1.2869726479359392E-2</v>
      </c>
      <c r="BL54" s="68">
        <v>1.2569603898929371E-2</v>
      </c>
      <c r="BM54" s="68">
        <v>1.4834140293777106E-2</v>
      </c>
      <c r="BN54" s="68">
        <v>1.1941466079117447E-2</v>
      </c>
      <c r="BO54" s="68">
        <v>1.278756390646096E-2</v>
      </c>
      <c r="BP54" s="68">
        <v>1.2983359155885806E-2</v>
      </c>
      <c r="BQ54" s="68">
        <v>1.4641572116499576E-2</v>
      </c>
      <c r="BR54" s="68">
        <v>1.4361251205640895E-2</v>
      </c>
      <c r="BS54" s="68">
        <v>1.0668530194207288E-2</v>
      </c>
      <c r="BT54" s="68">
        <v>1.2553900483450408E-2</v>
      </c>
      <c r="BU54" s="68">
        <v>1.2921078539486545E-2</v>
      </c>
      <c r="BV54" s="68">
        <v>1.2050477527263811E-2</v>
      </c>
      <c r="BW54" s="68">
        <v>1.2486883422151561E-2</v>
      </c>
      <c r="BX54" s="68">
        <v>1.3614723970152459E-2</v>
      </c>
      <c r="BY54" s="68">
        <v>1.1802666504955258E-2</v>
      </c>
      <c r="BZ54" s="68">
        <v>1.1138702231592695E-2</v>
      </c>
      <c r="CA54" s="68">
        <v>1.0973718477029238E-2</v>
      </c>
      <c r="CB54" s="68">
        <v>9.6204644621911799E-3</v>
      </c>
      <c r="CC54" s="68">
        <v>1.3448270991172594E-2</v>
      </c>
      <c r="CD54" s="68">
        <v>1.5678306354905726E-2</v>
      </c>
      <c r="CE54" s="68">
        <v>1.409496214128734E-2</v>
      </c>
      <c r="CF54" s="68">
        <v>1.3366703277030077E-2</v>
      </c>
      <c r="CG54" s="68">
        <v>1.0628877350658301E-2</v>
      </c>
      <c r="CH54" s="68">
        <v>1.1344487252332143E-2</v>
      </c>
      <c r="CI54" s="68">
        <v>1.2611061371743126E-2</v>
      </c>
      <c r="CJ54" s="68">
        <v>1.4520137852889983E-2</v>
      </c>
      <c r="CK54" s="68">
        <v>1.2086911755294135E-2</v>
      </c>
      <c r="CL54" s="68">
        <v>1.3158210622742503E-2</v>
      </c>
      <c r="CM54" s="68">
        <v>1.0486518910755308E-2</v>
      </c>
      <c r="CN54" s="68">
        <v>1.0569153644592832E-2</v>
      </c>
      <c r="CO54" s="68">
        <v>1.4148111481709606E-2</v>
      </c>
      <c r="CP54" s="68">
        <v>1.2317096722943918E-2</v>
      </c>
      <c r="CQ54" s="68">
        <v>1.1265554917733702E-2</v>
      </c>
      <c r="CR54" s="68">
        <v>1.7506609724193871E-2</v>
      </c>
      <c r="CS54" s="68">
        <v>1.2722352890084646E-2</v>
      </c>
      <c r="CT54" s="68">
        <v>1.418942741031271E-2</v>
      </c>
      <c r="CU54" s="68">
        <v>1.1073126438813551E-2</v>
      </c>
      <c r="CV54" s="68">
        <v>1.3736987676043536E-2</v>
      </c>
      <c r="CW54" s="68">
        <v>1.2949151152296438E-2</v>
      </c>
    </row>
    <row r="55" spans="1:101" x14ac:dyDescent="0.25">
      <c r="B55" s="68">
        <v>5.3674862841394692E-3</v>
      </c>
      <c r="C55" s="68">
        <v>6.0522655755306945E-3</v>
      </c>
      <c r="D55" s="68">
        <v>4.2530023635089127E-3</v>
      </c>
      <c r="E55" s="68">
        <v>4.5480248328086713E-3</v>
      </c>
      <c r="F55" s="68">
        <v>4.8668967733707788E-3</v>
      </c>
      <c r="G55" s="68">
        <v>5.3539584356957189E-3</v>
      </c>
      <c r="H55" s="68">
        <v>4.1322238117851512E-3</v>
      </c>
      <c r="I55" s="68">
        <v>5.0024978681157935E-3</v>
      </c>
      <c r="J55" s="68">
        <v>5.8026493697909253E-3</v>
      </c>
      <c r="K55" s="68">
        <v>4.8465300136934569E-3</v>
      </c>
      <c r="L55" s="68">
        <v>4.1929902965922548E-3</v>
      </c>
      <c r="M55" s="68">
        <v>4.8213049463650343E-3</v>
      </c>
      <c r="N55" s="68">
        <v>4.5547278706723404E-3</v>
      </c>
      <c r="O55" s="68">
        <v>5.8680181350699275E-3</v>
      </c>
      <c r="P55" s="68">
        <v>4.1295961110514251E-3</v>
      </c>
      <c r="Q55" s="68">
        <v>4.5918183915858351E-3</v>
      </c>
      <c r="R55" s="68">
        <v>4.9375339642536709E-3</v>
      </c>
      <c r="S55" s="68">
        <v>4.4361676671859649E-3</v>
      </c>
      <c r="T55" s="68">
        <v>4.5401689257684348E-3</v>
      </c>
      <c r="U55" s="68">
        <v>5.3377076362873784E-3</v>
      </c>
      <c r="V55" s="68">
        <v>5.2381644891320803E-3</v>
      </c>
      <c r="W55" s="68">
        <v>5.8436811358975353E-3</v>
      </c>
      <c r="X55" s="68">
        <v>4.6637657282468624E-3</v>
      </c>
      <c r="Y55" s="68">
        <v>5.5220040996933608E-3</v>
      </c>
      <c r="Z55" s="68">
        <v>4.2925269352892571E-3</v>
      </c>
      <c r="AA55" s="68">
        <v>5.0851853730815083E-3</v>
      </c>
      <c r="AB55" s="68">
        <v>5.718944478250821E-3</v>
      </c>
      <c r="AC55" s="68">
        <v>6.0960881112117112E-3</v>
      </c>
      <c r="AD55" s="68">
        <v>5.2144746771661098E-3</v>
      </c>
      <c r="AE55" s="68">
        <v>4.2979307448736109E-3</v>
      </c>
      <c r="AF55" s="68">
        <v>5.3928391755879938E-3</v>
      </c>
      <c r="AG55" s="68">
        <v>3.9933281896687095E-3</v>
      </c>
      <c r="AH55" s="68">
        <v>5.8114622881464658E-3</v>
      </c>
      <c r="AI55" s="68">
        <v>5.4211365504474793E-3</v>
      </c>
      <c r="AJ55" s="68">
        <v>5.6468246878559041E-3</v>
      </c>
      <c r="AK55" s="68">
        <v>5.8937060704666025E-3</v>
      </c>
      <c r="AL55" s="68">
        <v>5.3637257106204329E-3</v>
      </c>
      <c r="AM55" s="68">
        <v>5.7232918620379386E-3</v>
      </c>
      <c r="AN55" s="68">
        <v>4.6982830636277222E-3</v>
      </c>
      <c r="AO55" s="68">
        <v>4.6885608281425004E-3</v>
      </c>
      <c r="AP55" s="68">
        <v>4.7844705367843261E-3</v>
      </c>
      <c r="AQ55" s="68">
        <v>5.8926598293935874E-3</v>
      </c>
      <c r="AR55" s="68">
        <v>5.8152844017096078E-3</v>
      </c>
      <c r="AS55" s="68">
        <v>4.4450457821535684E-3</v>
      </c>
      <c r="AT55" s="68">
        <v>4.6721640158834286E-3</v>
      </c>
      <c r="AU55" s="68">
        <v>4.2891987164374061E-3</v>
      </c>
      <c r="AV55" s="68">
        <v>5.0185127725230136E-3</v>
      </c>
      <c r="AW55" s="68">
        <v>5.151999329953744E-3</v>
      </c>
      <c r="AX55" s="68">
        <v>4.6484086182664785E-3</v>
      </c>
      <c r="AY55" s="68">
        <v>4.1890401717046893E-3</v>
      </c>
      <c r="AZ55" s="68">
        <v>4.3682100374999077E-3</v>
      </c>
      <c r="BA55" s="68">
        <v>4.4928522546835688E-3</v>
      </c>
      <c r="BB55" s="68">
        <v>5.2241896029812055E-3</v>
      </c>
      <c r="BC55" s="68">
        <v>4.7584421129227691E-3</v>
      </c>
      <c r="BD55" s="68">
        <v>4.635748311938478E-3</v>
      </c>
      <c r="BE55" s="68">
        <v>4.8372089990029281E-3</v>
      </c>
      <c r="BF55" s="68">
        <v>4.8526232229059206E-3</v>
      </c>
      <c r="BG55" s="68">
        <v>4.1287091602652381E-3</v>
      </c>
      <c r="BH55" s="68">
        <v>5.3877656408082035E-3</v>
      </c>
      <c r="BI55" s="68">
        <v>4.9948887891420324E-3</v>
      </c>
      <c r="BJ55" s="68">
        <v>4.8924063415378832E-3</v>
      </c>
      <c r="BK55" s="68">
        <v>5.4925371207067029E-3</v>
      </c>
      <c r="BL55" s="68">
        <v>5.6309156071593282E-3</v>
      </c>
      <c r="BM55" s="68">
        <v>3.6506022192658661E-3</v>
      </c>
      <c r="BN55" s="68">
        <v>5.6647520341216416E-3</v>
      </c>
      <c r="BO55" s="68">
        <v>4.4104456427179074E-3</v>
      </c>
      <c r="BP55" s="68">
        <v>4.6304253290910743E-3</v>
      </c>
      <c r="BQ55" s="68">
        <v>5.4311615848035219E-3</v>
      </c>
      <c r="BR55" s="68">
        <v>5.0919864417012222E-3</v>
      </c>
      <c r="BS55" s="68">
        <v>5.3570975760055461E-3</v>
      </c>
      <c r="BT55" s="68">
        <v>5.9658969546675274E-3</v>
      </c>
      <c r="BU55" s="68">
        <v>6.2315069269120935E-3</v>
      </c>
      <c r="BV55" s="68">
        <v>5.2513564084981958E-3</v>
      </c>
      <c r="BW55" s="68">
        <v>4.6804851209167686E-3</v>
      </c>
      <c r="BX55" s="68">
        <v>5.4965865260123243E-3</v>
      </c>
      <c r="BY55" s="68">
        <v>4.8710385093061826E-3</v>
      </c>
      <c r="BZ55" s="68">
        <v>4.2236644175252464E-3</v>
      </c>
      <c r="CA55" s="68">
        <v>4.3740512440494511E-3</v>
      </c>
      <c r="CB55" s="68">
        <v>4.70321361236593E-3</v>
      </c>
      <c r="CC55" s="68">
        <v>4.4770940121778768E-3</v>
      </c>
      <c r="CD55" s="68">
        <v>6.7510862775134626E-3</v>
      </c>
      <c r="CE55" s="68">
        <v>4.2252697293825017E-3</v>
      </c>
      <c r="CF55" s="68">
        <v>5.4772071000239696E-3</v>
      </c>
      <c r="CG55" s="68">
        <v>4.9925474402899494E-3</v>
      </c>
      <c r="CH55" s="68">
        <v>5.7613999576086065E-3</v>
      </c>
      <c r="CI55" s="68">
        <v>5.5319565882698428E-3</v>
      </c>
      <c r="CJ55" s="68">
        <v>4.9608216071708334E-3</v>
      </c>
      <c r="CK55" s="68">
        <v>4.7093751430010719E-3</v>
      </c>
      <c r="CL55" s="68">
        <v>4.5685279593364507E-3</v>
      </c>
      <c r="CM55" s="68">
        <v>5.0892522620562064E-3</v>
      </c>
      <c r="CN55" s="68">
        <v>5.246314662429869E-3</v>
      </c>
      <c r="CO55" s="68">
        <v>6.4380249191285169E-3</v>
      </c>
      <c r="CP55" s="68">
        <v>5.3032366295564567E-3</v>
      </c>
      <c r="CQ55" s="68">
        <v>4.3454837609278648E-3</v>
      </c>
      <c r="CR55" s="68">
        <v>4.8423205365669382E-3</v>
      </c>
      <c r="CS55" s="68">
        <v>5.6059981993024088E-3</v>
      </c>
      <c r="CT55" s="68">
        <v>4.7108179101185534E-3</v>
      </c>
      <c r="CU55" s="68">
        <v>4.5954415520810116E-3</v>
      </c>
      <c r="CV55" s="68">
        <v>4.574937151664845E-3</v>
      </c>
      <c r="CW55" s="68">
        <v>5.5149430140451882E-3</v>
      </c>
    </row>
    <row r="56" spans="1:101" x14ac:dyDescent="0.25">
      <c r="A56" t="s">
        <v>71</v>
      </c>
      <c r="B56" s="67">
        <v>2.2989909823467078</v>
      </c>
      <c r="C56" s="67">
        <v>2.3630243324813662</v>
      </c>
      <c r="D56" s="67">
        <v>3.5744306310157206</v>
      </c>
      <c r="E56" s="67">
        <v>3.0163509978530425</v>
      </c>
      <c r="F56" s="67">
        <v>2.2700764519158274</v>
      </c>
      <c r="G56" s="67">
        <v>3.8125682261848004</v>
      </c>
      <c r="H56" s="67">
        <v>3.2333985419350704</v>
      </c>
      <c r="I56" s="67">
        <v>2.7752198140702551</v>
      </c>
      <c r="J56" s="67">
        <v>2.8271148692849355</v>
      </c>
      <c r="K56" s="67">
        <v>3.0130305174335552</v>
      </c>
      <c r="L56" s="67">
        <v>3.419953568219162</v>
      </c>
      <c r="M56" s="67">
        <v>2.7587010368667606</v>
      </c>
      <c r="N56" s="67">
        <v>4.0098350086324928</v>
      </c>
      <c r="O56" s="67">
        <v>3.2834622532676452</v>
      </c>
      <c r="P56" s="67">
        <v>4.0483949763023137</v>
      </c>
      <c r="Q56" s="67">
        <v>2.9931357598405453</v>
      </c>
      <c r="R56" s="67">
        <v>4.2736585882767155</v>
      </c>
      <c r="S56" s="67">
        <v>4.2412803752534751</v>
      </c>
      <c r="T56" s="67">
        <v>3.6702241578498476</v>
      </c>
      <c r="U56" s="67">
        <v>3.2337093580859828</v>
      </c>
      <c r="V56" s="67">
        <v>1.8580622920537744</v>
      </c>
      <c r="W56" s="67">
        <v>3.2435484117394524</v>
      </c>
      <c r="X56" s="67">
        <v>3.6576393664163951</v>
      </c>
      <c r="Y56" s="67">
        <v>2.6563914683768388</v>
      </c>
      <c r="Z56" s="67">
        <v>1.8680174168939712</v>
      </c>
      <c r="AA56" s="67">
        <v>2.4068455001420075</v>
      </c>
      <c r="AB56" s="67">
        <v>2.0561617057735821</v>
      </c>
      <c r="AC56" s="67">
        <v>2.6459372423159437</v>
      </c>
      <c r="AD56" s="67">
        <v>4.2399437035471124</v>
      </c>
      <c r="AE56" s="67">
        <v>2.3605531118127288</v>
      </c>
      <c r="AF56" s="67">
        <v>2.4138460211357331</v>
      </c>
      <c r="AG56" s="67">
        <v>1.8191128605610249</v>
      </c>
      <c r="AH56" s="67">
        <v>3.7550305844017928</v>
      </c>
      <c r="AI56" s="67">
        <v>2.5234415888214961</v>
      </c>
      <c r="AJ56" s="67">
        <v>2.3990579812004178</v>
      </c>
      <c r="AK56" s="67">
        <v>2.7468523809479852</v>
      </c>
      <c r="AL56" s="67">
        <v>3.7756775962855391</v>
      </c>
      <c r="AM56" s="67">
        <v>1.9324894473714442</v>
      </c>
      <c r="AN56" s="67">
        <v>3.2538031939674585</v>
      </c>
      <c r="AO56" s="67">
        <v>3.1255054617052993</v>
      </c>
      <c r="AP56" s="67">
        <v>3.7411779699187049</v>
      </c>
      <c r="AQ56" s="67">
        <v>2.2623058668323397</v>
      </c>
      <c r="AR56" s="67">
        <v>3.1102329657623162</v>
      </c>
      <c r="AS56" s="67">
        <v>2.6294065715771646</v>
      </c>
      <c r="AT56" s="67">
        <v>3.092559462770986</v>
      </c>
      <c r="AU56" s="67">
        <v>3.8179052072577826</v>
      </c>
      <c r="AV56" s="67">
        <v>3.7070882966954741</v>
      </c>
      <c r="AW56" s="67">
        <v>2.4892520394723388</v>
      </c>
      <c r="AX56" s="67">
        <v>3.4001039196178171</v>
      </c>
      <c r="AY56" s="67">
        <v>4.3044876488268953</v>
      </c>
      <c r="AZ56" s="67">
        <v>2.6293833938958038</v>
      </c>
      <c r="BA56" s="67">
        <v>1.2389720789276208</v>
      </c>
      <c r="BB56" s="67">
        <v>1.5673661601480502</v>
      </c>
      <c r="BC56" s="67">
        <v>1.5996344258324746</v>
      </c>
      <c r="BD56" s="67">
        <v>3.7061820027374224</v>
      </c>
      <c r="BE56" s="67">
        <v>3.3234741692831498</v>
      </c>
      <c r="BF56" s="67">
        <v>1.987031482185009</v>
      </c>
      <c r="BG56" s="67">
        <v>4.493502119775318</v>
      </c>
      <c r="BH56" s="67">
        <v>2.5787952913902275</v>
      </c>
      <c r="BI56" s="67">
        <v>2.1812972774119288</v>
      </c>
      <c r="BJ56" s="67">
        <v>2.7127941332093997</v>
      </c>
      <c r="BK56" s="67">
        <v>2.8435486922168822</v>
      </c>
      <c r="BL56" s="67">
        <v>3.2049991272560971</v>
      </c>
      <c r="BM56" s="67">
        <v>4.0630653808176298</v>
      </c>
      <c r="BN56" s="67">
        <v>4.1121138911881889</v>
      </c>
      <c r="BO56" s="67">
        <v>3.6549243586973619</v>
      </c>
      <c r="BP56" s="67">
        <v>2.2882819595010897</v>
      </c>
      <c r="BQ56" s="67">
        <v>2.5996233166252245</v>
      </c>
      <c r="BR56" s="67">
        <v>2.066650499474985</v>
      </c>
      <c r="BS56" s="67">
        <v>4.1914855889171898</v>
      </c>
      <c r="BT56" s="67">
        <v>2.8142493938603024</v>
      </c>
      <c r="BU56" s="67">
        <v>2.8631993638290352</v>
      </c>
      <c r="BV56" s="67">
        <v>2.6991237585444821</v>
      </c>
      <c r="BW56" s="67">
        <v>2.8836742480010238</v>
      </c>
      <c r="BX56" s="67">
        <v>2.0892946275710926</v>
      </c>
      <c r="BY56" s="67">
        <v>2.2448754924852494</v>
      </c>
      <c r="BZ56" s="67">
        <v>3.6718466624059354</v>
      </c>
      <c r="CA56" s="67">
        <v>3.3565118663782347</v>
      </c>
      <c r="CB56" s="67">
        <v>2.2819629533582155</v>
      </c>
      <c r="CC56" s="67">
        <v>2.5900387296303586</v>
      </c>
      <c r="CD56" s="67">
        <v>3.1204767064032843</v>
      </c>
      <c r="CE56" s="67">
        <v>1.0399186877922488</v>
      </c>
      <c r="CF56" s="67">
        <v>3.6139592397814373</v>
      </c>
      <c r="CG56" s="67">
        <v>3.0407348832025325</v>
      </c>
      <c r="CH56" s="67">
        <v>2.9244145758475768</v>
      </c>
      <c r="CI56" s="67">
        <v>4.8567852211974438</v>
      </c>
      <c r="CJ56" s="67">
        <v>2.9493828708676886</v>
      </c>
      <c r="CK56" s="67">
        <v>2.5111344172167733</v>
      </c>
      <c r="CL56" s="67">
        <v>2.6003016057840402</v>
      </c>
      <c r="CM56" s="67">
        <v>2.4056430984703319</v>
      </c>
      <c r="CN56" s="67">
        <v>2.207020281736169</v>
      </c>
      <c r="CO56" s="67">
        <v>4.1402295272681044</v>
      </c>
      <c r="CP56" s="67">
        <v>2.0703358551691391</v>
      </c>
      <c r="CQ56" s="67">
        <v>4.6580290639214672</v>
      </c>
      <c r="CR56" s="67">
        <v>3.4123872579766559</v>
      </c>
      <c r="CS56" s="67">
        <v>3.2265767714527671</v>
      </c>
      <c r="CT56" s="67">
        <v>1.9819427623733739</v>
      </c>
      <c r="CU56" s="67">
        <v>3.7149430952579605</v>
      </c>
      <c r="CV56" s="67">
        <v>2.4808772817083464</v>
      </c>
      <c r="CW56" s="67">
        <v>3.8104930354992059</v>
      </c>
    </row>
    <row r="57" spans="1:101" x14ac:dyDescent="0.25">
      <c r="B57" s="67">
        <v>7.0354574048762553</v>
      </c>
      <c r="C57" s="67">
        <v>6.9106596741652746</v>
      </c>
      <c r="D57" s="67">
        <v>7.0367432174452249</v>
      </c>
      <c r="E57" s="67">
        <v>6.982582785156878</v>
      </c>
      <c r="F57" s="67">
        <v>7.0379564222371194</v>
      </c>
      <c r="G57" s="67">
        <v>6.8972452985837194</v>
      </c>
      <c r="H57" s="67">
        <v>6.9794657394384174</v>
      </c>
      <c r="I57" s="67">
        <v>6.9443440569815484</v>
      </c>
      <c r="J57" s="67">
        <v>6.9801206786199073</v>
      </c>
      <c r="K57" s="67">
        <v>6.9158259600961083</v>
      </c>
      <c r="L57" s="67">
        <v>7.0048157457151046</v>
      </c>
      <c r="M57" s="67">
        <v>7.0756776663326475</v>
      </c>
      <c r="N57" s="67">
        <v>7.0270440563922518</v>
      </c>
      <c r="O57" s="67">
        <v>7.0099288281245009</v>
      </c>
      <c r="P57" s="67">
        <v>7.0361724770202168</v>
      </c>
      <c r="Q57" s="67">
        <v>6.9965205946126217</v>
      </c>
      <c r="R57" s="67">
        <v>6.9536996237319428</v>
      </c>
      <c r="S57" s="67">
        <v>6.9874287296010067</v>
      </c>
      <c r="T57" s="67">
        <v>6.9822990943523662</v>
      </c>
      <c r="U57" s="67">
        <v>7.003194313019125</v>
      </c>
      <c r="V57" s="67">
        <v>6.965668691253847</v>
      </c>
      <c r="W57" s="67">
        <v>6.9934493379429998</v>
      </c>
      <c r="X57" s="67">
        <v>7.0399492684712559</v>
      </c>
      <c r="Y57" s="67">
        <v>7.0199935968941594</v>
      </c>
      <c r="Z57" s="67">
        <v>7.0459936199326121</v>
      </c>
      <c r="AA57" s="67">
        <v>6.9778648099465936</v>
      </c>
      <c r="AB57" s="67">
        <v>7.0259705115946005</v>
      </c>
      <c r="AC57" s="67">
        <v>6.9085236760293771</v>
      </c>
      <c r="AD57" s="67">
        <v>6.9361488125126192</v>
      </c>
      <c r="AE57" s="67">
        <v>6.9745821424537926</v>
      </c>
      <c r="AF57" s="67">
        <v>6.9447841408329491</v>
      </c>
      <c r="AG57" s="67">
        <v>6.8986677466196653</v>
      </c>
      <c r="AH57" s="67">
        <v>7.0546014836866169</v>
      </c>
      <c r="AI57" s="67">
        <v>7.1178351932028194</v>
      </c>
      <c r="AJ57" s="67">
        <v>6.9307146167347629</v>
      </c>
      <c r="AK57" s="67">
        <v>7.0367727631204717</v>
      </c>
      <c r="AL57" s="67">
        <v>6.8950864601049622</v>
      </c>
      <c r="AM57" s="67">
        <v>6.9088842582553802</v>
      </c>
      <c r="AN57" s="67">
        <v>7.0811228149391834</v>
      </c>
      <c r="AO57" s="67">
        <v>6.9154176636850835</v>
      </c>
      <c r="AP57" s="67">
        <v>7.0115340507238653</v>
      </c>
      <c r="AQ57" s="67">
        <v>6.9781976992489847</v>
      </c>
      <c r="AR57" s="67">
        <v>7.0723936849035196</v>
      </c>
      <c r="AS57" s="67">
        <v>6.9392644256033726</v>
      </c>
      <c r="AT57" s="67">
        <v>6.9804959023982978</v>
      </c>
      <c r="AU57" s="67">
        <v>6.9686542282342758</v>
      </c>
      <c r="AV57" s="67">
        <v>7.0492720971628762</v>
      </c>
      <c r="AW57" s="67">
        <v>6.9139405010765698</v>
      </c>
      <c r="AX57" s="67">
        <v>6.9852359339382568</v>
      </c>
      <c r="AY57" s="67">
        <v>6.9898288253059668</v>
      </c>
      <c r="AZ57" s="67">
        <v>6.9524260134594824</v>
      </c>
      <c r="BA57" s="67">
        <v>7.0377484728837532</v>
      </c>
      <c r="BB57" s="67">
        <v>7.0381703176419599</v>
      </c>
      <c r="BC57" s="67">
        <v>7.0326222460732835</v>
      </c>
      <c r="BD57" s="67">
        <v>7.0162750328369139</v>
      </c>
      <c r="BE57" s="67">
        <v>6.9994590491868545</v>
      </c>
      <c r="BF57" s="67">
        <v>6.9333033702927906</v>
      </c>
      <c r="BG57" s="67">
        <v>7.0529372389802818</v>
      </c>
      <c r="BH57" s="67">
        <v>6.9865574342235943</v>
      </c>
      <c r="BI57" s="67">
        <v>7.0454105881932252</v>
      </c>
      <c r="BJ57" s="67">
        <v>6.9565351690001789</v>
      </c>
      <c r="BK57" s="67">
        <v>7.0656254592604366</v>
      </c>
      <c r="BL57" s="67">
        <v>7.0113859125637292</v>
      </c>
      <c r="BM57" s="67">
        <v>6.9626499762413427</v>
      </c>
      <c r="BN57" s="67">
        <v>7.0819855768238584</v>
      </c>
      <c r="BO57" s="67">
        <v>7.019878450994506</v>
      </c>
      <c r="BP57" s="67">
        <v>6.9926474353925911</v>
      </c>
      <c r="BQ57" s="67">
        <v>6.9682378762838226</v>
      </c>
      <c r="BR57" s="67">
        <v>7.0713508636179192</v>
      </c>
      <c r="BS57" s="67">
        <v>6.9137983110744106</v>
      </c>
      <c r="BT57" s="67">
        <v>6.9620855245853441</v>
      </c>
      <c r="BU57" s="67">
        <v>6.9685157095665398</v>
      </c>
      <c r="BV57" s="67">
        <v>7.0367516776073309</v>
      </c>
      <c r="BW57" s="67">
        <v>6.9561816235217231</v>
      </c>
      <c r="BX57" s="67">
        <v>7.0517325622288203</v>
      </c>
      <c r="BY57" s="67">
        <v>7.0231696193768807</v>
      </c>
      <c r="BZ57" s="67">
        <v>6.9889239901245146</v>
      </c>
      <c r="CA57" s="67">
        <v>7.105860188750734</v>
      </c>
      <c r="CB57" s="67">
        <v>7.0386162288716605</v>
      </c>
      <c r="CC57" s="67">
        <v>6.9735461256862949</v>
      </c>
      <c r="CD57" s="67">
        <v>6.9979413333612452</v>
      </c>
      <c r="CE57" s="67">
        <v>6.9629321441034744</v>
      </c>
      <c r="CF57" s="67">
        <v>7.1221573786345598</v>
      </c>
      <c r="CG57" s="67">
        <v>7.0753192316380051</v>
      </c>
      <c r="CH57" s="67">
        <v>7.0234366546218183</v>
      </c>
      <c r="CI57" s="67">
        <v>6.9658247466722276</v>
      </c>
      <c r="CJ57" s="67">
        <v>7.0204756479216766</v>
      </c>
      <c r="CK57" s="67">
        <v>6.9295381517287584</v>
      </c>
      <c r="CL57" s="67">
        <v>7.0170901044505767</v>
      </c>
      <c r="CM57" s="67">
        <v>7.0360733447266703</v>
      </c>
      <c r="CN57" s="67">
        <v>6.9387510569916335</v>
      </c>
      <c r="CO57" s="67">
        <v>7.0483571776967429</v>
      </c>
      <c r="CP57" s="67">
        <v>6.9983335091259304</v>
      </c>
      <c r="CQ57" s="67">
        <v>6.9472766413305393</v>
      </c>
      <c r="CR57" s="67">
        <v>7.0312090563876586</v>
      </c>
      <c r="CS57" s="67">
        <v>7.0281013606889715</v>
      </c>
      <c r="CT57" s="67">
        <v>6.9634916083816751</v>
      </c>
      <c r="CU57" s="67">
        <v>7.051814344968367</v>
      </c>
      <c r="CV57" s="67">
        <v>7.0285604460043869</v>
      </c>
      <c r="CW57" s="67">
        <v>7.0426267190433123</v>
      </c>
    </row>
    <row r="58" spans="1:101" x14ac:dyDescent="0.25">
      <c r="B58" s="67">
        <v>2.0158107026726286</v>
      </c>
      <c r="C58" s="67">
        <v>1.8962739886045308</v>
      </c>
      <c r="D58" s="67">
        <v>3.4036499533204907</v>
      </c>
      <c r="E58" s="67">
        <v>3.400057720481604</v>
      </c>
      <c r="F58" s="67">
        <v>3.5512383318066472</v>
      </c>
      <c r="G58" s="67">
        <v>1.4966008451063637</v>
      </c>
      <c r="H58" s="67">
        <v>4.1966766024447058</v>
      </c>
      <c r="I58" s="67">
        <v>2.3494387316458152</v>
      </c>
      <c r="J58" s="67">
        <v>3.2176825942398559</v>
      </c>
      <c r="K58" s="67">
        <v>2.2348384075277896</v>
      </c>
      <c r="L58" s="67">
        <v>3.781209163418553</v>
      </c>
      <c r="M58" s="67">
        <v>2.4417246059357289</v>
      </c>
      <c r="N58" s="67">
        <v>1.8463040758517635</v>
      </c>
      <c r="O58" s="67">
        <v>2.786218140067966</v>
      </c>
      <c r="P58" s="67">
        <v>3.3626004856949123</v>
      </c>
      <c r="Q58" s="67">
        <v>3.3919989834606286</v>
      </c>
      <c r="R58" s="67">
        <v>4.5654578055683137</v>
      </c>
      <c r="S58" s="67">
        <v>3.3195284163302694</v>
      </c>
      <c r="T58" s="67">
        <v>3.7350934745785804</v>
      </c>
      <c r="U58" s="67">
        <v>2.6390881906965644</v>
      </c>
      <c r="V58" s="67">
        <v>2.2498605129971567</v>
      </c>
      <c r="W58" s="67">
        <v>3.5750118689740567</v>
      </c>
      <c r="X58" s="67">
        <v>2.091425482711422</v>
      </c>
      <c r="Y58" s="67">
        <v>3.8114342296494756</v>
      </c>
      <c r="Z58" s="67">
        <v>2.4831817009873633</v>
      </c>
      <c r="AA58" s="67">
        <v>2.631240894529451</v>
      </c>
      <c r="AB58" s="67">
        <v>2.0703666902789291</v>
      </c>
      <c r="AC58" s="67">
        <v>3.0137549439534981</v>
      </c>
      <c r="AD58" s="67">
        <v>3.7706772392592565</v>
      </c>
      <c r="AE58" s="67">
        <v>2.9360906207961928</v>
      </c>
      <c r="AF58" s="67">
        <v>2.5991888644839785</v>
      </c>
      <c r="AG58" s="67">
        <v>2.811533064600463</v>
      </c>
      <c r="AH58" s="67">
        <v>2.3439757940532804</v>
      </c>
      <c r="AI58" s="67">
        <v>2.3031169052067595</v>
      </c>
      <c r="AJ58" s="67">
        <v>3.0023449257950796</v>
      </c>
      <c r="AK58" s="67">
        <v>2.4167814308920841</v>
      </c>
      <c r="AL58" s="67">
        <v>3.656421252046274</v>
      </c>
      <c r="AM58" s="67">
        <v>3.4855496816863001</v>
      </c>
      <c r="AN58" s="67">
        <v>3.8934896110669412</v>
      </c>
      <c r="AO58" s="67">
        <v>2.7114972581072205</v>
      </c>
      <c r="AP58" s="67">
        <v>4.2049922251213037</v>
      </c>
      <c r="AQ58" s="67">
        <v>2.88972695307254</v>
      </c>
      <c r="AR58" s="67">
        <v>3.0816407222511417</v>
      </c>
      <c r="AS58" s="67">
        <v>4.7091557733438512</v>
      </c>
      <c r="AT58" s="67">
        <v>1.224433661995405</v>
      </c>
      <c r="AU58" s="67">
        <v>2.4535789572005537</v>
      </c>
      <c r="AV58" s="67">
        <v>1.9880206490389523</v>
      </c>
      <c r="AW58" s="67">
        <v>1.7167803302665465</v>
      </c>
      <c r="AX58" s="67">
        <v>2.9966661299413553</v>
      </c>
      <c r="AY58" s="67">
        <v>3.0095133120441879</v>
      </c>
      <c r="AZ58" s="67">
        <v>2.4234580554085339</v>
      </c>
      <c r="BA58" s="67">
        <v>3.2635628450927188</v>
      </c>
      <c r="BB58" s="67">
        <v>2.5708583694231288</v>
      </c>
      <c r="BC58" s="67">
        <v>3.8895234036224742</v>
      </c>
      <c r="BD58" s="67">
        <v>2.4689851429688172</v>
      </c>
      <c r="BE58" s="67">
        <v>3.2628991437474961</v>
      </c>
      <c r="BF58" s="67">
        <v>3.1269880540880468</v>
      </c>
      <c r="BG58" s="67">
        <v>3.9339917554874502</v>
      </c>
      <c r="BH58" s="67">
        <v>3.2027732754383793</v>
      </c>
      <c r="BI58" s="67">
        <v>2.2697806855702991</v>
      </c>
      <c r="BJ58" s="67">
        <v>3.1188561886428685</v>
      </c>
      <c r="BK58" s="67">
        <v>3.7749958220918112</v>
      </c>
      <c r="BL58" s="67">
        <v>3.3381431203416154</v>
      </c>
      <c r="BM58" s="67">
        <v>2.6399956323905545</v>
      </c>
      <c r="BN58" s="67">
        <v>2.5630442974823318</v>
      </c>
      <c r="BO58" s="67">
        <v>3.3363124681635186</v>
      </c>
      <c r="BP58" s="67">
        <v>3.2376869477249346</v>
      </c>
      <c r="BQ58" s="67">
        <v>3.3067761442883823</v>
      </c>
      <c r="BR58" s="67">
        <v>1.8124101142746227</v>
      </c>
      <c r="BS58" s="67">
        <v>3.6709369096245132</v>
      </c>
      <c r="BT58" s="67">
        <v>2.9863482835352668</v>
      </c>
      <c r="BU58" s="67">
        <v>1.7139448029832924</v>
      </c>
      <c r="BV58" s="67">
        <v>3.2271477671829056</v>
      </c>
      <c r="BW58" s="67">
        <v>3.8364670470336044</v>
      </c>
      <c r="BX58" s="67">
        <v>4.8679451490701204</v>
      </c>
      <c r="BY58" s="67">
        <v>2.6697085371592766</v>
      </c>
      <c r="BZ58" s="67">
        <v>2.0887390800118677</v>
      </c>
      <c r="CA58" s="67">
        <v>3.4011918390634839</v>
      </c>
      <c r="CB58" s="67">
        <v>3.4454049880084821</v>
      </c>
      <c r="CC58" s="67">
        <v>3.6193981961518027</v>
      </c>
      <c r="CD58" s="67">
        <v>2.9399942878918663</v>
      </c>
      <c r="CE58" s="67">
        <v>2.9817325609084349</v>
      </c>
      <c r="CF58" s="67">
        <v>1.7711258715278468</v>
      </c>
      <c r="CG58" s="67">
        <v>3.3374072636693075</v>
      </c>
      <c r="CH58" s="67">
        <v>2.8054747035973802</v>
      </c>
      <c r="CI58" s="67">
        <v>3.5423002086455839</v>
      </c>
      <c r="CJ58" s="67">
        <v>2.8604424320584121</v>
      </c>
      <c r="CK58" s="67">
        <v>1.8270699825286705</v>
      </c>
      <c r="CL58" s="67">
        <v>3.0613681820718628</v>
      </c>
      <c r="CM58" s="67">
        <v>3.3940633787924361</v>
      </c>
      <c r="CN58" s="67">
        <v>2.9517964789315649</v>
      </c>
      <c r="CO58" s="67">
        <v>3.4469642046549209</v>
      </c>
      <c r="CP58" s="67">
        <v>3.4888897951413562</v>
      </c>
      <c r="CQ58" s="67">
        <v>4.2183376304471949</v>
      </c>
      <c r="CR58" s="67">
        <v>3.3957613791746004</v>
      </c>
      <c r="CS58" s="67">
        <v>2.1284424661415713</v>
      </c>
      <c r="CT58" s="67">
        <v>3.2015323246095893</v>
      </c>
      <c r="CU58" s="67">
        <v>3.6446911663512531</v>
      </c>
      <c r="CV58" s="67">
        <v>2.8374425870467586</v>
      </c>
      <c r="CW58" s="67">
        <v>3.4108341341217492</v>
      </c>
    </row>
    <row r="59" spans="1:101" x14ac:dyDescent="0.25">
      <c r="B59" s="67">
        <v>2.3881302832025471</v>
      </c>
      <c r="C59" s="67">
        <v>3.5767523885969124</v>
      </c>
      <c r="D59" s="67">
        <v>4.4602030680057352</v>
      </c>
      <c r="E59" s="67">
        <v>3.9546494664565479</v>
      </c>
      <c r="F59" s="67">
        <v>2.7275642628590315</v>
      </c>
      <c r="G59" s="67">
        <v>3.0222978239363445</v>
      </c>
      <c r="H59" s="67">
        <v>2.6555965835319935</v>
      </c>
      <c r="I59" s="67">
        <v>2.1687733120631743</v>
      </c>
      <c r="J59" s="67">
        <v>3.1956685415150976</v>
      </c>
      <c r="K59" s="67">
        <v>1.6938594579545239</v>
      </c>
      <c r="L59" s="67">
        <v>1.9272188070844851</v>
      </c>
      <c r="M59" s="67">
        <v>3.0942757258335325</v>
      </c>
      <c r="N59" s="67">
        <v>3.2314089059711844</v>
      </c>
      <c r="O59" s="67">
        <v>3.742719743347271</v>
      </c>
      <c r="P59" s="67">
        <v>2.4600558941612021</v>
      </c>
      <c r="Q59" s="67">
        <v>2.4917815516679998</v>
      </c>
      <c r="R59" s="67">
        <v>3.5751961981333702</v>
      </c>
      <c r="S59" s="67">
        <v>2.8930779640970075</v>
      </c>
      <c r="T59" s="67">
        <v>3.7590211368247122</v>
      </c>
      <c r="U59" s="67">
        <v>3.0074817985232274</v>
      </c>
      <c r="V59" s="67">
        <v>2.4482884221364332</v>
      </c>
      <c r="W59" s="67">
        <v>2.4859977222471086</v>
      </c>
      <c r="X59" s="67">
        <v>3.6932833111790258</v>
      </c>
      <c r="Y59" s="67">
        <v>3.3695789533451941</v>
      </c>
      <c r="Z59" s="67">
        <v>5.0190861729382252</v>
      </c>
      <c r="AA59" s="67">
        <v>4.1471086489047906</v>
      </c>
      <c r="AB59" s="67">
        <v>4.1756573622400461</v>
      </c>
      <c r="AC59" s="67">
        <v>2.6622682754566163</v>
      </c>
      <c r="AD59" s="67">
        <v>3.6338161972327305</v>
      </c>
      <c r="AE59" s="67">
        <v>3.7372128865006484</v>
      </c>
      <c r="AF59" s="67">
        <v>2.4446221916672384</v>
      </c>
      <c r="AG59" s="67">
        <v>3.10697580801124</v>
      </c>
      <c r="AH59" s="67">
        <v>2.5468571951272287</v>
      </c>
      <c r="AI59" s="67">
        <v>3.9618070297605978</v>
      </c>
      <c r="AJ59" s="67">
        <v>3.840496561251912</v>
      </c>
      <c r="AK59" s="67">
        <v>2.1596035357134058</v>
      </c>
      <c r="AL59" s="67">
        <v>3.5612110591984449</v>
      </c>
      <c r="AM59" s="67">
        <v>3.8639320913348523</v>
      </c>
      <c r="AN59" s="67">
        <v>3.4566838562932025</v>
      </c>
      <c r="AO59" s="67">
        <v>4.29354501515766</v>
      </c>
      <c r="AP59" s="67">
        <v>5.1563739377843305</v>
      </c>
      <c r="AQ59" s="67">
        <v>1.6772541218161656</v>
      </c>
      <c r="AR59" s="67">
        <v>4.6716366767337352</v>
      </c>
      <c r="AS59" s="67">
        <v>3.4722211483103327</v>
      </c>
      <c r="AT59" s="67">
        <v>1.9375060705515756</v>
      </c>
      <c r="AU59" s="67">
        <v>1.3618883079384581</v>
      </c>
      <c r="AV59" s="67">
        <v>3.7268849541576152</v>
      </c>
      <c r="AW59" s="67">
        <v>3.1031589714578356</v>
      </c>
      <c r="AX59" s="67">
        <v>3.742461494335537</v>
      </c>
      <c r="AY59" s="67">
        <v>4.2641859649223504</v>
      </c>
      <c r="AZ59" s="67">
        <v>1.5733855849982983</v>
      </c>
      <c r="BA59" s="67">
        <v>2.2041361059696771</v>
      </c>
      <c r="BB59" s="67">
        <v>2.8730163847339631</v>
      </c>
      <c r="BC59" s="67">
        <v>2.7985149930276734</v>
      </c>
      <c r="BD59" s="67">
        <v>4.3903561709967107</v>
      </c>
      <c r="BE59" s="67">
        <v>1.7507786264119733</v>
      </c>
      <c r="BF59" s="67">
        <v>4.6953598707959223</v>
      </c>
      <c r="BG59" s="67">
        <v>2.0513746327888223</v>
      </c>
      <c r="BH59" s="67">
        <v>2.2596484812040369</v>
      </c>
      <c r="BI59" s="67">
        <v>3.5752962169947375</v>
      </c>
      <c r="BJ59" s="67">
        <v>3.5475238812219922</v>
      </c>
      <c r="BK59" s="67">
        <v>2.465782992025229</v>
      </c>
      <c r="BL59" s="67">
        <v>2.4089410292967584</v>
      </c>
      <c r="BM59" s="67">
        <v>4.0259599508369703</v>
      </c>
      <c r="BN59" s="67">
        <v>3.1668135959803441</v>
      </c>
      <c r="BO59" s="67">
        <v>3.4784663258465343</v>
      </c>
      <c r="BP59" s="67">
        <v>2.8911238033221225</v>
      </c>
      <c r="BQ59" s="67">
        <v>4.0019078854937717</v>
      </c>
      <c r="BR59" s="67">
        <v>2.8538790173773458</v>
      </c>
      <c r="BS59" s="67">
        <v>2.2448067595048409</v>
      </c>
      <c r="BT59" s="67">
        <v>3.668744320237455</v>
      </c>
      <c r="BU59" s="67">
        <v>2.5409167556757239</v>
      </c>
      <c r="BV59" s="67">
        <v>3.9398962470750956</v>
      </c>
      <c r="BW59" s="67">
        <v>2.722474717427398</v>
      </c>
      <c r="BX59" s="67">
        <v>3.1745983853442832</v>
      </c>
      <c r="BY59" s="67">
        <v>2.8749086903085801</v>
      </c>
      <c r="BZ59" s="67">
        <v>3.1487715278932011</v>
      </c>
      <c r="CA59" s="67">
        <v>3.3289658228205603</v>
      </c>
      <c r="CB59" s="67">
        <v>2.3723264698132138</v>
      </c>
      <c r="CC59" s="67">
        <v>1.9482051111167131</v>
      </c>
      <c r="CD59" s="67">
        <v>3.7005007882221168</v>
      </c>
      <c r="CE59" s="67">
        <v>2.5838889490271879</v>
      </c>
      <c r="CF59" s="67">
        <v>3.235948611616799</v>
      </c>
      <c r="CG59" s="67">
        <v>4.7385910189252352</v>
      </c>
      <c r="CH59" s="67">
        <v>3.0917157154799715</v>
      </c>
      <c r="CI59" s="67">
        <v>3.3125892815516682</v>
      </c>
      <c r="CJ59" s="67">
        <v>2.8835929996374978</v>
      </c>
      <c r="CK59" s="67">
        <v>2.6229937600101976</v>
      </c>
      <c r="CL59" s="67">
        <v>3.0258080934207694</v>
      </c>
      <c r="CM59" s="67">
        <v>3.8094763251042751</v>
      </c>
      <c r="CN59" s="67">
        <v>3.0802605305920543</v>
      </c>
      <c r="CO59" s="67">
        <v>4.0257503891962862</v>
      </c>
      <c r="CP59" s="67">
        <v>3.4932425091479864</v>
      </c>
      <c r="CQ59" s="67">
        <v>3.1608384046874063</v>
      </c>
      <c r="CR59" s="67">
        <v>1.5946108258238239</v>
      </c>
      <c r="CS59" s="67">
        <v>3.4976639473979541</v>
      </c>
      <c r="CT59" s="67">
        <v>0.23374773191848996</v>
      </c>
      <c r="CU59" s="67">
        <v>4.3359955696581691</v>
      </c>
      <c r="CV59" s="67">
        <v>1.6148428138800599</v>
      </c>
      <c r="CW59" s="67">
        <v>3.3734808262770399</v>
      </c>
    </row>
    <row r="60" spans="1:101" x14ac:dyDescent="0.25">
      <c r="B60" s="67">
        <v>1.5457045896627959</v>
      </c>
      <c r="C60" s="67">
        <v>0.85905619416805212</v>
      </c>
      <c r="D60" s="67">
        <v>1.6904720543765999</v>
      </c>
      <c r="E60" s="67">
        <v>0.97201811543790106</v>
      </c>
      <c r="F60" s="67">
        <v>0.39225756107586318</v>
      </c>
      <c r="G60" s="67">
        <v>0.857932563448776</v>
      </c>
      <c r="H60" s="67">
        <v>1.3182184421161689</v>
      </c>
      <c r="I60" s="67">
        <v>-0.2404504462063346</v>
      </c>
      <c r="J60" s="67">
        <v>1.73266471436034</v>
      </c>
      <c r="K60" s="67">
        <v>1.9484053038069922</v>
      </c>
      <c r="L60" s="67">
        <v>1.1924569414217203</v>
      </c>
      <c r="M60" s="67">
        <v>1.5255219350174081</v>
      </c>
      <c r="N60" s="67">
        <v>2.2659075747532418</v>
      </c>
      <c r="O60" s="67">
        <v>1.592301595976612</v>
      </c>
      <c r="P60" s="67">
        <v>1.7238261749755255</v>
      </c>
      <c r="Q60" s="67">
        <v>0.30857051654241541</v>
      </c>
      <c r="R60" s="67">
        <v>0.93787514159403995</v>
      </c>
      <c r="S60" s="67">
        <v>1.537611097710164</v>
      </c>
      <c r="T60" s="67">
        <v>0.53129113646347681</v>
      </c>
      <c r="U60" s="67">
        <v>1.3593208814387365</v>
      </c>
      <c r="V60" s="67">
        <v>0.79329232990231624</v>
      </c>
      <c r="W60" s="67">
        <v>1.7164639148025764</v>
      </c>
      <c r="X60" s="67">
        <v>0.4986026218711922</v>
      </c>
      <c r="Y60" s="67">
        <v>0.77365379520395716</v>
      </c>
      <c r="Z60" s="67">
        <v>0.75260247753532394</v>
      </c>
      <c r="AA60" s="67">
        <v>-0.5596692478516323</v>
      </c>
      <c r="AB60" s="67">
        <v>1.8894553787802666</v>
      </c>
      <c r="AC60" s="67">
        <v>1.0850217919404188</v>
      </c>
      <c r="AD60" s="67">
        <v>0.75002098007341622</v>
      </c>
      <c r="AE60" s="67">
        <v>1.2585170251987923</v>
      </c>
      <c r="AF60" s="67">
        <v>0.73640918015398404</v>
      </c>
      <c r="AG60" s="67">
        <v>1.748646037399564</v>
      </c>
      <c r="AH60" s="67">
        <v>1.3211875673960041</v>
      </c>
      <c r="AI60" s="67">
        <v>0.8615238564374319</v>
      </c>
      <c r="AJ60" s="67">
        <v>0.480011103978633</v>
      </c>
      <c r="AK60" s="67">
        <v>0.54341081022741622</v>
      </c>
      <c r="AL60" s="67">
        <v>0.35215798126796027</v>
      </c>
      <c r="AM60" s="67">
        <v>1.3884118568698702</v>
      </c>
      <c r="AN60" s="67">
        <v>0.39561506418682291</v>
      </c>
      <c r="AO60" s="67">
        <v>0.23073624330420783</v>
      </c>
      <c r="AP60" s="67">
        <v>0.6571198677868284</v>
      </c>
      <c r="AQ60" s="67">
        <v>1.1213514764214354</v>
      </c>
      <c r="AR60" s="67">
        <v>2.0168523270951697</v>
      </c>
      <c r="AS60" s="67">
        <v>2.5093384358202631</v>
      </c>
      <c r="AT60" s="67">
        <v>1.1078007790458508</v>
      </c>
      <c r="AU60" s="67">
        <v>0.20578039196390108</v>
      </c>
      <c r="AV60" s="67">
        <v>1.3215046484372421</v>
      </c>
      <c r="AW60" s="67">
        <v>1.5038323489225927</v>
      </c>
      <c r="AX60" s="67">
        <v>2.2173546619777564</v>
      </c>
      <c r="AY60" s="67">
        <v>1.1377463326716741</v>
      </c>
      <c r="AZ60" s="67">
        <v>1.5004265505021217</v>
      </c>
      <c r="BA60" s="67">
        <v>0.90555164703061619</v>
      </c>
      <c r="BB60" s="67">
        <v>2.1657410983064898</v>
      </c>
      <c r="BC60" s="67">
        <v>1.6415286595000995</v>
      </c>
      <c r="BD60" s="67">
        <v>0.34451600032535534</v>
      </c>
      <c r="BE60" s="67">
        <v>0.80301123693645282</v>
      </c>
      <c r="BF60" s="67">
        <v>1.5413735509823958</v>
      </c>
      <c r="BG60" s="67">
        <v>2.0902200762593766</v>
      </c>
      <c r="BH60" s="67">
        <v>1.1385541319849974</v>
      </c>
      <c r="BI60" s="67">
        <v>0.73136208117057322</v>
      </c>
      <c r="BJ60" s="67">
        <v>1.121941874252387</v>
      </c>
      <c r="BK60" s="67">
        <v>1.3327300222175871</v>
      </c>
      <c r="BL60" s="67">
        <v>1.1641539559470446</v>
      </c>
      <c r="BM60" s="67">
        <v>1.1984804809742964</v>
      </c>
      <c r="BN60" s="67">
        <v>0.83465872294933097</v>
      </c>
      <c r="BO60" s="67">
        <v>1.9179077038861405</v>
      </c>
      <c r="BP60" s="67">
        <v>2.3148027178791009</v>
      </c>
      <c r="BQ60" s="67">
        <v>1.7494324557651089</v>
      </c>
      <c r="BR60" s="67">
        <v>1.0320004504119629</v>
      </c>
      <c r="BS60" s="67">
        <v>0.24779773766092872</v>
      </c>
      <c r="BT60" s="67">
        <v>0.65085394560848775</v>
      </c>
      <c r="BU60" s="67">
        <v>1.9726938658610258</v>
      </c>
      <c r="BV60" s="67">
        <v>1.2335174642593028</v>
      </c>
      <c r="BW60" s="67">
        <v>1.2440528904181241</v>
      </c>
      <c r="BX60" s="67">
        <v>1.1914079038638288</v>
      </c>
      <c r="BY60" s="67">
        <v>0.61692221063878527</v>
      </c>
      <c r="BZ60" s="67">
        <v>1.6288388366213782</v>
      </c>
      <c r="CA60" s="67">
        <v>2.3134201430465042</v>
      </c>
      <c r="CB60" s="67">
        <v>1.0872246929531426</v>
      </c>
      <c r="CC60" s="67">
        <v>0.61702618086651739</v>
      </c>
      <c r="CD60" s="67">
        <v>0.14252749137698995</v>
      </c>
      <c r="CE60" s="67">
        <v>-0.59448424832874336</v>
      </c>
      <c r="CF60" s="67">
        <v>1.1025368225487819</v>
      </c>
      <c r="CG60" s="67">
        <v>0.92820868612107743</v>
      </c>
      <c r="CH60" s="67">
        <v>1.8821192150621826</v>
      </c>
      <c r="CI60" s="67">
        <v>0.86362070968731974</v>
      </c>
      <c r="CJ60" s="67">
        <v>0.51180675874832149</v>
      </c>
      <c r="CK60" s="67">
        <v>0.83378968459692593</v>
      </c>
      <c r="CL60" s="67">
        <v>1.5679931082616139</v>
      </c>
      <c r="CM60" s="67">
        <v>0.77774672900716668</v>
      </c>
      <c r="CN60" s="67">
        <v>0.85643058644174963</v>
      </c>
      <c r="CO60" s="67">
        <v>1.2417469364544107</v>
      </c>
      <c r="CP60" s="67">
        <v>1.5972488900243493</v>
      </c>
      <c r="CQ60" s="67">
        <v>0.88367163343792998</v>
      </c>
      <c r="CR60" s="67">
        <v>-0.1016321447767885</v>
      </c>
      <c r="CS60" s="67">
        <v>1.1193003697113313</v>
      </c>
      <c r="CT60" s="67">
        <v>0.55909686327073549</v>
      </c>
      <c r="CU60" s="67">
        <v>1.4340440944877126</v>
      </c>
      <c r="CV60" s="67">
        <v>0.97871557486914595</v>
      </c>
      <c r="CW60" s="67">
        <v>1.3190885441774829</v>
      </c>
    </row>
    <row r="61" spans="1:101" x14ac:dyDescent="0.25">
      <c r="B61" s="67">
        <v>0.25083965308179079</v>
      </c>
      <c r="C61" s="67">
        <v>0.89076777849255717</v>
      </c>
      <c r="D61" s="67">
        <v>0.95993207160420113</v>
      </c>
      <c r="E61" s="67">
        <v>0.60637751224769199</v>
      </c>
      <c r="F61" s="67">
        <v>1.6272796637275102</v>
      </c>
      <c r="G61" s="67">
        <v>1.1890614834096811</v>
      </c>
      <c r="H61" s="67">
        <v>1.1287504216003643</v>
      </c>
      <c r="I61" s="67">
        <v>1.1048827241575871</v>
      </c>
      <c r="J61" s="67">
        <v>1.4108646091181805</v>
      </c>
      <c r="K61" s="67">
        <v>0.73482132205626793</v>
      </c>
      <c r="L61" s="67">
        <v>1.3177453737166904</v>
      </c>
      <c r="M61" s="67">
        <v>0.54265275822440429</v>
      </c>
      <c r="N61" s="67">
        <v>1.4635572257089369</v>
      </c>
      <c r="O61" s="67">
        <v>1.1890391190124414</v>
      </c>
      <c r="P61" s="67">
        <v>0.7630858093646109</v>
      </c>
      <c r="Q61" s="67">
        <v>0.69333205385763752</v>
      </c>
      <c r="R61" s="67">
        <v>1.4453174138790876</v>
      </c>
      <c r="S61" s="67">
        <v>1.5070496745709896</v>
      </c>
      <c r="T61" s="67">
        <v>1.1129749674733727</v>
      </c>
      <c r="U61" s="67">
        <v>0.84622187800404169</v>
      </c>
      <c r="V61" s="67">
        <v>1.033404759365002</v>
      </c>
      <c r="W61" s="67">
        <v>0.60627888649031414</v>
      </c>
      <c r="X61" s="67">
        <v>1.0999627009876189</v>
      </c>
      <c r="Y61" s="67">
        <v>0.87615769347017869</v>
      </c>
      <c r="Z61" s="67">
        <v>0.18957456589781108</v>
      </c>
      <c r="AA61" s="67">
        <v>1.6160061764624853</v>
      </c>
      <c r="AB61" s="67">
        <v>0.97966255396851354</v>
      </c>
      <c r="AC61" s="67">
        <v>1.03857861999004</v>
      </c>
      <c r="AD61" s="67">
        <v>1.3865456793082904</v>
      </c>
      <c r="AE61" s="67">
        <v>1.2328634877877047</v>
      </c>
      <c r="AF61" s="67">
        <v>0.42034950852471031</v>
      </c>
      <c r="AG61" s="67">
        <v>1.0011336162117972</v>
      </c>
      <c r="AH61" s="67">
        <v>0.35398373340137435</v>
      </c>
      <c r="AI61" s="67">
        <v>1.7319017053384123</v>
      </c>
      <c r="AJ61" s="67">
        <v>0.93638051664805466</v>
      </c>
      <c r="AK61" s="67">
        <v>1.1385870705596035</v>
      </c>
      <c r="AL61" s="67">
        <v>1.59348249795998</v>
      </c>
      <c r="AM61" s="67">
        <v>0.75364596268022843</v>
      </c>
      <c r="AN61" s="67">
        <v>1.3483510650490165</v>
      </c>
      <c r="AO61" s="67">
        <v>0.86896715151923709</v>
      </c>
      <c r="AP61" s="67">
        <v>1.5541251714819593</v>
      </c>
      <c r="AQ61" s="67">
        <v>0.76198929826913109</v>
      </c>
      <c r="AR61" s="67">
        <v>1.0052768900849878</v>
      </c>
      <c r="AS61" s="67">
        <v>0.64629545966723145</v>
      </c>
      <c r="AT61" s="67">
        <v>1.04260562407178</v>
      </c>
      <c r="AU61" s="67">
        <v>1.4326917637562384</v>
      </c>
      <c r="AV61" s="67">
        <v>0.58189024683391011</v>
      </c>
      <c r="AW61" s="67">
        <v>1.1750010992206272</v>
      </c>
      <c r="AX61" s="67">
        <v>1.0112101398955564</v>
      </c>
      <c r="AY61" s="67">
        <v>1.3109348928056705</v>
      </c>
      <c r="AZ61" s="67">
        <v>0.87082232367448398</v>
      </c>
      <c r="BA61" s="67">
        <v>0.81068805466614524</v>
      </c>
      <c r="BB61" s="67">
        <v>1.2930029599057478</v>
      </c>
      <c r="BC61" s="67">
        <v>1.1971444023748503</v>
      </c>
      <c r="BD61" s="67">
        <v>1.3293466654574826</v>
      </c>
      <c r="BE61" s="67">
        <v>1.1082104932673331</v>
      </c>
      <c r="BF61" s="67">
        <v>9.9861312580627026E-2</v>
      </c>
      <c r="BG61" s="67">
        <v>1.1374230417447988</v>
      </c>
      <c r="BH61" s="67">
        <v>0.95272503073044779</v>
      </c>
      <c r="BI61" s="67">
        <v>1.7574121764066413</v>
      </c>
      <c r="BJ61" s="67">
        <v>0.97885244296323937</v>
      </c>
      <c r="BK61" s="67">
        <v>3.7083447995424734E-2</v>
      </c>
      <c r="BL61" s="67">
        <v>1.2383349563119241</v>
      </c>
      <c r="BM61" s="67">
        <v>0.94514624916635548</v>
      </c>
      <c r="BN61" s="67">
        <v>0.84243120130838212</v>
      </c>
      <c r="BO61" s="67">
        <v>1.5028816683335555</v>
      </c>
      <c r="BP61" s="67">
        <v>1.213402071993569</v>
      </c>
      <c r="BQ61" s="67">
        <v>0.77431529331940141</v>
      </c>
      <c r="BR61" s="67">
        <v>1.2202336078300551</v>
      </c>
      <c r="BS61" s="67">
        <v>1.2469521362067502</v>
      </c>
      <c r="BT61" s="67">
        <v>1.2322590172364292</v>
      </c>
      <c r="BU61" s="67">
        <v>1.2715037828542419</v>
      </c>
      <c r="BV61" s="67">
        <v>0.46110590588021039</v>
      </c>
      <c r="BW61" s="67">
        <v>0.67287244220805165</v>
      </c>
      <c r="BX61" s="67">
        <v>1.2815581301466299</v>
      </c>
      <c r="BY61" s="67">
        <v>0.62261930435300017</v>
      </c>
      <c r="BZ61" s="67">
        <v>0.78238170529335604</v>
      </c>
      <c r="CA61" s="67">
        <v>0.63376216676780417</v>
      </c>
      <c r="CB61" s="67">
        <v>1.2077994171301309</v>
      </c>
      <c r="CC61" s="67">
        <v>0.74790558952865149</v>
      </c>
      <c r="CD61" s="67">
        <v>1.1955797996502495</v>
      </c>
      <c r="CE61" s="67">
        <v>0.48707773949486122</v>
      </c>
      <c r="CF61" s="67">
        <v>0.65154593858262366</v>
      </c>
      <c r="CG61" s="67">
        <v>1.0249651817556551</v>
      </c>
      <c r="CH61" s="67">
        <v>1.2646730848234506</v>
      </c>
      <c r="CI61" s="67">
        <v>0.490319771645786</v>
      </c>
      <c r="CJ61" s="67">
        <v>0.94035448268041844</v>
      </c>
      <c r="CK61" s="67">
        <v>1.0187243562128465</v>
      </c>
      <c r="CL61" s="67">
        <v>0.25508322692577812</v>
      </c>
      <c r="CM61" s="67">
        <v>1.349177087171886</v>
      </c>
      <c r="CN61" s="67">
        <v>1.0706191235591502</v>
      </c>
      <c r="CO61" s="67">
        <v>0.99044525054342503</v>
      </c>
      <c r="CP61" s="67">
        <v>0.32623266651703786</v>
      </c>
      <c r="CQ61" s="67">
        <v>1.2673736586816255</v>
      </c>
      <c r="CR61" s="67">
        <v>1.3215745901049381</v>
      </c>
      <c r="CS61" s="67">
        <v>0.97377726276910281</v>
      </c>
      <c r="CT61" s="67">
        <v>0.87902504910971568</v>
      </c>
      <c r="CU61" s="67">
        <v>0.77356489352655577</v>
      </c>
      <c r="CV61" s="67">
        <v>1.434142820708262</v>
      </c>
      <c r="CW61" s="67">
        <v>1.0833666261743506</v>
      </c>
    </row>
    <row r="62" spans="1:101" x14ac:dyDescent="0.25">
      <c r="B62" s="67">
        <v>6.9628092320720665</v>
      </c>
      <c r="C62" s="67">
        <v>6.7626392614995963</v>
      </c>
      <c r="D62" s="67">
        <v>7.15467035387893</v>
      </c>
      <c r="E62" s="67">
        <v>7.1595089522018487</v>
      </c>
      <c r="F62" s="67">
        <v>6.3735039230959671</v>
      </c>
      <c r="G62" s="67">
        <v>6.7708756965886039</v>
      </c>
      <c r="H62" s="67">
        <v>6.6916567895928534</v>
      </c>
      <c r="I62" s="67">
        <v>6.8339970624294804</v>
      </c>
      <c r="J62" s="67">
        <v>6.8355887343256683</v>
      </c>
      <c r="K62" s="67">
        <v>6.9317105891531785</v>
      </c>
      <c r="L62" s="67">
        <v>6.8484979933861592</v>
      </c>
      <c r="M62" s="67">
        <v>6.97021464164275</v>
      </c>
      <c r="N62" s="67">
        <v>7.169847687142985</v>
      </c>
      <c r="O62" s="67">
        <v>6.8102746238385308</v>
      </c>
      <c r="P62" s="67">
        <v>7.0263484677141399</v>
      </c>
      <c r="Q62" s="67">
        <v>7.1135197899855056</v>
      </c>
      <c r="R62" s="67">
        <v>7.0049750286317876</v>
      </c>
      <c r="S62" s="67">
        <v>7.3397825338873055</v>
      </c>
      <c r="T62" s="67">
        <v>6.8904478898352659</v>
      </c>
      <c r="U62" s="67">
        <v>7.0535296133146925</v>
      </c>
      <c r="V62" s="67">
        <v>7.1813575319422114</v>
      </c>
      <c r="W62" s="67">
        <v>6.7546055856187923</v>
      </c>
      <c r="X62" s="67">
        <v>6.8779441785592157</v>
      </c>
      <c r="Y62" s="67">
        <v>7.1192526048367428</v>
      </c>
      <c r="Z62" s="67">
        <v>7.1473319113306246</v>
      </c>
      <c r="AA62" s="67">
        <v>7.4792176329132527</v>
      </c>
      <c r="AB62" s="67">
        <v>6.6272179341472812</v>
      </c>
      <c r="AC62" s="67">
        <v>7.0750216962321595</v>
      </c>
      <c r="AD62" s="67">
        <v>7.1255112244472487</v>
      </c>
      <c r="AE62" s="67">
        <v>6.641855273341478</v>
      </c>
      <c r="AF62" s="67">
        <v>6.9257942000918069</v>
      </c>
      <c r="AG62" s="67">
        <v>6.8776514183351249</v>
      </c>
      <c r="AH62" s="67">
        <v>6.6015270436914015</v>
      </c>
      <c r="AI62" s="67">
        <v>6.733143772623789</v>
      </c>
      <c r="AJ62" s="67">
        <v>7.1492783911215847</v>
      </c>
      <c r="AK62" s="67">
        <v>7.0964264085523476</v>
      </c>
      <c r="AL62" s="67">
        <v>6.9210784713268776</v>
      </c>
      <c r="AM62" s="67">
        <v>6.8601796767026793</v>
      </c>
      <c r="AN62" s="67">
        <v>7.3509210824373445</v>
      </c>
      <c r="AO62" s="67">
        <v>7.1360557931376878</v>
      </c>
      <c r="AP62" s="67">
        <v>7.3476648888688345</v>
      </c>
      <c r="AQ62" s="67">
        <v>6.9876688659633617</v>
      </c>
      <c r="AR62" s="67">
        <v>7.1552293889248011</v>
      </c>
      <c r="AS62" s="67">
        <v>6.9559047093589239</v>
      </c>
      <c r="AT62" s="67">
        <v>7.3721836408666714</v>
      </c>
      <c r="AU62" s="67">
        <v>7.1921302235918256</v>
      </c>
      <c r="AV62" s="67">
        <v>7.0338297283188576</v>
      </c>
      <c r="AW62" s="67">
        <v>7.1160859388063065</v>
      </c>
      <c r="AX62" s="67">
        <v>6.8494652338432118</v>
      </c>
      <c r="AY62" s="67">
        <v>7.1731451869855833</v>
      </c>
      <c r="AZ62" s="67">
        <v>6.945464729545729</v>
      </c>
      <c r="BA62" s="67">
        <v>7.0704181818729301</v>
      </c>
      <c r="BB62" s="67">
        <v>7.2949750820754318</v>
      </c>
      <c r="BC62" s="67">
        <v>7.0908986768014852</v>
      </c>
      <c r="BD62" s="67">
        <v>6.6236865917754972</v>
      </c>
      <c r="BE62" s="67">
        <v>6.9650813897553805</v>
      </c>
      <c r="BF62" s="67">
        <v>7.0813571238077779</v>
      </c>
      <c r="BG62" s="67">
        <v>7.1425056308352266</v>
      </c>
      <c r="BH62" s="67">
        <v>7.2765420830628518</v>
      </c>
      <c r="BI62" s="67">
        <v>7.2487790283646927</v>
      </c>
      <c r="BJ62" s="67">
        <v>6.4594832599474143</v>
      </c>
      <c r="BK62" s="67">
        <v>6.8272015245709463</v>
      </c>
      <c r="BL62" s="67">
        <v>7.1538829669359281</v>
      </c>
      <c r="BM62" s="67">
        <v>7.1283355498567049</v>
      </c>
      <c r="BN62" s="67">
        <v>6.9290330048762501</v>
      </c>
      <c r="BO62" s="67">
        <v>6.6527306736862855</v>
      </c>
      <c r="BP62" s="67">
        <v>6.9394293906026769</v>
      </c>
      <c r="BQ62" s="67">
        <v>7.131836075428903</v>
      </c>
      <c r="BR62" s="67">
        <v>6.9527218913341624</v>
      </c>
      <c r="BS62" s="67">
        <v>6.6850799066707225</v>
      </c>
      <c r="BT62" s="67">
        <v>7.171768305041331</v>
      </c>
      <c r="BU62" s="67">
        <v>7.227527415384488</v>
      </c>
      <c r="BV62" s="67">
        <v>7.1294135615220675</v>
      </c>
      <c r="BW62" s="67">
        <v>6.8554300614983781</v>
      </c>
      <c r="BX62" s="67">
        <v>6.9600712703186947</v>
      </c>
      <c r="BY62" s="67">
        <v>7.0425307585014725</v>
      </c>
      <c r="BZ62" s="67">
        <v>6.8171042005695188</v>
      </c>
      <c r="CA62" s="67">
        <v>6.9195296603250958</v>
      </c>
      <c r="CB62" s="67">
        <v>7.1746483540621693</v>
      </c>
      <c r="CC62" s="67">
        <v>7.0564850175334062</v>
      </c>
      <c r="CD62" s="67">
        <v>7.0691483420434871</v>
      </c>
      <c r="CE62" s="67">
        <v>7.1667583315629688</v>
      </c>
      <c r="CF62" s="67">
        <v>7.1324234046175468</v>
      </c>
      <c r="CG62" s="67">
        <v>7.117808696962113</v>
      </c>
      <c r="CH62" s="67">
        <v>7.0214704449415475</v>
      </c>
      <c r="CI62" s="67">
        <v>7.0781283249259408</v>
      </c>
      <c r="CJ62" s="67">
        <v>6.6399255669306383</v>
      </c>
      <c r="CK62" s="67">
        <v>6.9800055070010876</v>
      </c>
      <c r="CL62" s="67">
        <v>7.1072090237888519</v>
      </c>
      <c r="CM62" s="67">
        <v>7.0650971853496571</v>
      </c>
      <c r="CN62" s="67">
        <v>7.1386662380869046</v>
      </c>
      <c r="CO62" s="67">
        <v>7.2777518193435267</v>
      </c>
      <c r="CP62" s="67">
        <v>6.9602101516429222</v>
      </c>
      <c r="CQ62" s="67">
        <v>7.0057385726517243</v>
      </c>
      <c r="CR62" s="67">
        <v>6.6301222547272731</v>
      </c>
      <c r="CS62" s="67">
        <v>6.8136604617104917</v>
      </c>
      <c r="CT62" s="67">
        <v>6.7382379864076727</v>
      </c>
      <c r="CU62" s="67">
        <v>6.7595479543903751</v>
      </c>
      <c r="CV62" s="67">
        <v>7.1398017993227674</v>
      </c>
      <c r="CW62" s="67">
        <v>7.1366738846482551</v>
      </c>
    </row>
    <row r="63" spans="1:101" x14ac:dyDescent="0.25">
      <c r="B63" s="67">
        <v>3.9142158693734239</v>
      </c>
      <c r="C63" s="67">
        <v>4.0300638343408748</v>
      </c>
      <c r="D63" s="67">
        <v>3.9877158153322423</v>
      </c>
      <c r="E63" s="67">
        <v>3.9936547968947349</v>
      </c>
      <c r="F63" s="67">
        <v>3.7267531045145113</v>
      </c>
      <c r="G63" s="67">
        <v>3.7598548557890648</v>
      </c>
      <c r="H63" s="67">
        <v>4.0485428997770683</v>
      </c>
      <c r="I63" s="67">
        <v>4.0961514774524046</v>
      </c>
      <c r="J63" s="67">
        <v>4.1310119270976156</v>
      </c>
      <c r="K63" s="67">
        <v>3.1052172149418871</v>
      </c>
      <c r="L63" s="67">
        <v>4.135477158587352</v>
      </c>
      <c r="M63" s="67">
        <v>4.0102671292987759</v>
      </c>
      <c r="N63" s="67">
        <v>4.2392513557671609</v>
      </c>
      <c r="O63" s="67">
        <v>3.9733235646044949</v>
      </c>
      <c r="P63" s="67">
        <v>4.1444975789605394</v>
      </c>
      <c r="Q63" s="67">
        <v>4.3912907807158525</v>
      </c>
      <c r="R63" s="67">
        <v>4.0798995097930275</v>
      </c>
      <c r="S63" s="67">
        <v>4.4131814578640824</v>
      </c>
      <c r="T63" s="67">
        <v>4.0730348896827131</v>
      </c>
      <c r="U63" s="67">
        <v>4.5154240802636245</v>
      </c>
      <c r="V63" s="67">
        <v>3.8099781358821558</v>
      </c>
      <c r="W63" s="67">
        <v>3.7653122097869836</v>
      </c>
      <c r="X63" s="67">
        <v>3.7741671519191691</v>
      </c>
      <c r="Y63" s="67">
        <v>5.0712597080340087</v>
      </c>
      <c r="Z63" s="67">
        <v>3.7866926155479774</v>
      </c>
      <c r="AA63" s="67">
        <v>4.1951793066712764</v>
      </c>
      <c r="AB63" s="67">
        <v>4.1268438714488509</v>
      </c>
      <c r="AC63" s="67">
        <v>4.0931103307114389</v>
      </c>
      <c r="AD63" s="67">
        <v>4.1132428594011028</v>
      </c>
      <c r="AE63" s="67">
        <v>4.1164926907217936</v>
      </c>
      <c r="AF63" s="67">
        <v>3.6887693780268958</v>
      </c>
      <c r="AG63" s="67">
        <v>3.8549895460142749</v>
      </c>
      <c r="AH63" s="67">
        <v>3.889236870342935</v>
      </c>
      <c r="AI63" s="67">
        <v>3.9212671174554123</v>
      </c>
      <c r="AJ63" s="67">
        <v>4.0545225792851243</v>
      </c>
      <c r="AK63" s="67">
        <v>3.3779608225419424</v>
      </c>
      <c r="AL63" s="67">
        <v>3.9972972486580507</v>
      </c>
      <c r="AM63" s="67">
        <v>3.7997667577336802</v>
      </c>
      <c r="AN63" s="67">
        <v>4.5608090114094813</v>
      </c>
      <c r="AO63" s="67">
        <v>4.2948089729646473</v>
      </c>
      <c r="AP63" s="67">
        <v>3.9755224876838531</v>
      </c>
      <c r="AQ63" s="67">
        <v>3.79436945927013</v>
      </c>
      <c r="AR63" s="67">
        <v>4.3508051694241878</v>
      </c>
      <c r="AS63" s="67">
        <v>3.996518395941814</v>
      </c>
      <c r="AT63" s="67">
        <v>4.2439355225214364</v>
      </c>
      <c r="AU63" s="67">
        <v>4.3724458346183379</v>
      </c>
      <c r="AV63" s="67">
        <v>3.8169172590911753</v>
      </c>
      <c r="AW63" s="67">
        <v>3.8685886325021879</v>
      </c>
      <c r="AX63" s="67">
        <v>3.6919171618936906</v>
      </c>
      <c r="AY63" s="67">
        <v>3.8990072550856985</v>
      </c>
      <c r="AZ63" s="67">
        <v>3.6493682619559493</v>
      </c>
      <c r="BA63" s="67">
        <v>3.4940948835186845</v>
      </c>
      <c r="BB63" s="67">
        <v>3.8895707816601153</v>
      </c>
      <c r="BC63" s="67">
        <v>3.2000067763370552</v>
      </c>
      <c r="BD63" s="67">
        <v>4.2899306070672427</v>
      </c>
      <c r="BE63" s="67">
        <v>4.2503101809673822</v>
      </c>
      <c r="BF63" s="67">
        <v>4.5711717577748106</v>
      </c>
      <c r="BG63" s="67">
        <v>3.7133918228152343</v>
      </c>
      <c r="BH63" s="67">
        <v>3.9823824992246402</v>
      </c>
      <c r="BI63" s="67">
        <v>3.8996278148189378</v>
      </c>
      <c r="BJ63" s="67">
        <v>3.3809901655291816</v>
      </c>
      <c r="BK63" s="67">
        <v>3.442603236122519</v>
      </c>
      <c r="BL63" s="67">
        <v>3.7602973753420512</v>
      </c>
      <c r="BM63" s="67">
        <v>4.1319518938084361</v>
      </c>
      <c r="BN63" s="67">
        <v>3.4808792915493227</v>
      </c>
      <c r="BO63" s="67">
        <v>4.6185471628192687</v>
      </c>
      <c r="BP63" s="67">
        <v>3.7688086643266807</v>
      </c>
      <c r="BQ63" s="67">
        <v>4.1103591423059589</v>
      </c>
      <c r="BR63" s="67">
        <v>3.8795862773368204</v>
      </c>
      <c r="BS63" s="67">
        <v>4.4289132621365068</v>
      </c>
      <c r="BT63" s="67">
        <v>4.2134922622363069</v>
      </c>
      <c r="BU63" s="67">
        <v>4.1991426173880386</v>
      </c>
      <c r="BV63" s="67">
        <v>4.0176618378552931</v>
      </c>
      <c r="BW63" s="67">
        <v>3.4076790747358729</v>
      </c>
      <c r="BX63" s="67">
        <v>3.8790769082005871</v>
      </c>
      <c r="BY63" s="67">
        <v>4.7230738081592838</v>
      </c>
      <c r="BZ63" s="67">
        <v>3.5677401637409716</v>
      </c>
      <c r="CA63" s="67">
        <v>4.3506131112453881</v>
      </c>
      <c r="CB63" s="67">
        <v>3.1215656362898043</v>
      </c>
      <c r="CC63" s="67">
        <v>5.0862181024224293</v>
      </c>
      <c r="CD63" s="67">
        <v>3.8334905725143118</v>
      </c>
      <c r="CE63" s="67">
        <v>3.6434297107276681</v>
      </c>
      <c r="CF63" s="67">
        <v>3.6860226153018782</v>
      </c>
      <c r="CG63" s="67">
        <v>3.5814082340622786</v>
      </c>
      <c r="CH63" s="67">
        <v>4.1852168167216419</v>
      </c>
      <c r="CI63" s="67">
        <v>4.0021651786991281</v>
      </c>
      <c r="CJ63" s="67">
        <v>4.1590594550252025</v>
      </c>
      <c r="CK63" s="67">
        <v>3.472533987081623</v>
      </c>
      <c r="CL63" s="67">
        <v>4.5468600364946932</v>
      </c>
      <c r="CM63" s="67">
        <v>3.3572110034456868</v>
      </c>
      <c r="CN63" s="67">
        <v>3.1221015525048732</v>
      </c>
      <c r="CO63" s="67">
        <v>3.3811612864521732</v>
      </c>
      <c r="CP63" s="67">
        <v>4.0239912445762389</v>
      </c>
      <c r="CQ63" s="67">
        <v>4.1466465438882825</v>
      </c>
      <c r="CR63" s="67">
        <v>3.869493378660918</v>
      </c>
      <c r="CS63" s="67">
        <v>3.4952842445757604</v>
      </c>
      <c r="CT63" s="67">
        <v>3.8521293397054057</v>
      </c>
      <c r="CU63" s="67">
        <v>3.9873112172974414</v>
      </c>
      <c r="CV63" s="67">
        <v>3.8142638774904651</v>
      </c>
      <c r="CW63" s="67">
        <v>4.3828961190171469</v>
      </c>
    </row>
    <row r="64" spans="1:101" x14ac:dyDescent="0.25">
      <c r="B64" s="67">
        <v>8.3799127168166283</v>
      </c>
      <c r="C64" s="67">
        <v>8.7367605828377215</v>
      </c>
      <c r="D64" s="67">
        <v>8.7448426963972814</v>
      </c>
      <c r="E64" s="67">
        <v>7.4075127696201886</v>
      </c>
      <c r="F64" s="67">
        <v>7.5978210017310799</v>
      </c>
      <c r="G64" s="67">
        <v>8.8015740751485545</v>
      </c>
      <c r="H64" s="67">
        <v>8.951726622664987</v>
      </c>
      <c r="I64" s="67">
        <v>7.8756475102823398</v>
      </c>
      <c r="J64" s="67">
        <v>7.8349971454057616</v>
      </c>
      <c r="K64" s="67">
        <v>7.2109951876177432</v>
      </c>
      <c r="L64" s="67">
        <v>8.0826061038039132</v>
      </c>
      <c r="M64" s="67">
        <v>7.47125163325512</v>
      </c>
      <c r="N64" s="67">
        <v>7.2168844028299945</v>
      </c>
      <c r="O64" s="67">
        <v>6.6596416306544652</v>
      </c>
      <c r="P64" s="67">
        <v>7.4210085941388977</v>
      </c>
      <c r="Q64" s="67">
        <v>8.2441531815480644</v>
      </c>
      <c r="R64" s="67">
        <v>8.0357817577414377</v>
      </c>
      <c r="S64" s="67">
        <v>8.7464471391313747</v>
      </c>
      <c r="T64" s="67">
        <v>7.4662797641944669</v>
      </c>
      <c r="U64" s="67">
        <v>8.2546355978803341</v>
      </c>
      <c r="V64" s="67">
        <v>7.9798930254487832</v>
      </c>
      <c r="W64" s="67">
        <v>8.2586826932651825</v>
      </c>
      <c r="X64" s="67">
        <v>8.1179687936444545</v>
      </c>
      <c r="Y64" s="67">
        <v>8.3561088728641124</v>
      </c>
      <c r="Z64" s="67">
        <v>7.8400571523451452</v>
      </c>
      <c r="AA64" s="67">
        <v>8.2010330997724878</v>
      </c>
      <c r="AB64" s="67">
        <v>8.3067241906743341</v>
      </c>
      <c r="AC64" s="67">
        <v>8.8660195079704316</v>
      </c>
      <c r="AD64" s="67">
        <v>8.1094185205520191</v>
      </c>
      <c r="AE64" s="67">
        <v>7.1512746303435692</v>
      </c>
      <c r="AF64" s="67">
        <v>8.3421126726021431</v>
      </c>
      <c r="AG64" s="67">
        <v>8.1604979351735203</v>
      </c>
      <c r="AH64" s="67">
        <v>8.1941029822354015</v>
      </c>
      <c r="AI64" s="67">
        <v>8.3868625622388464</v>
      </c>
      <c r="AJ64" s="67">
        <v>8.2287496585364366</v>
      </c>
      <c r="AK64" s="67">
        <v>8.1446745243386456</v>
      </c>
      <c r="AL64" s="67">
        <v>8.0165767370207313</v>
      </c>
      <c r="AM64" s="67">
        <v>8.5194160293555825</v>
      </c>
      <c r="AN64" s="67">
        <v>7.9718920576453742</v>
      </c>
      <c r="AO64" s="67">
        <v>7.5063341524801528</v>
      </c>
      <c r="AP64" s="67">
        <v>7.6316047726021941</v>
      </c>
      <c r="AQ64" s="67">
        <v>8.6145153635837914</v>
      </c>
      <c r="AR64" s="67">
        <v>8.6964300584103054</v>
      </c>
      <c r="AS64" s="67">
        <v>7.9676481697627848</v>
      </c>
      <c r="AT64" s="67">
        <v>8.1463028885504531</v>
      </c>
      <c r="AU64" s="67">
        <v>8.240604695915156</v>
      </c>
      <c r="AV64" s="67">
        <v>7.6023091686602946</v>
      </c>
      <c r="AW64" s="67">
        <v>7.8755683836279404</v>
      </c>
      <c r="AX64" s="67">
        <v>8.8555576058126917</v>
      </c>
      <c r="AY64" s="67">
        <v>8.1922117147927143</v>
      </c>
      <c r="AZ64" s="67">
        <v>8.1748128083866085</v>
      </c>
      <c r="BA64" s="67">
        <v>8.1105746002499988</v>
      </c>
      <c r="BB64" s="67">
        <v>7.8091415145739305</v>
      </c>
      <c r="BC64" s="67">
        <v>7.0122729823381169</v>
      </c>
      <c r="BD64" s="67">
        <v>7.5703054246329513</v>
      </c>
      <c r="BE64" s="67">
        <v>7.8641693290487664</v>
      </c>
      <c r="BF64" s="67">
        <v>8.605851867199835</v>
      </c>
      <c r="BG64" s="67">
        <v>8.1553899850918956</v>
      </c>
      <c r="BH64" s="67">
        <v>8.6743894072350987</v>
      </c>
      <c r="BI64" s="67">
        <v>7.8804686697288586</v>
      </c>
      <c r="BJ64" s="67">
        <v>8.3958229293901141</v>
      </c>
      <c r="BK64" s="67">
        <v>8.4535984285144465</v>
      </c>
      <c r="BL64" s="67">
        <v>7.5387363398320044</v>
      </c>
      <c r="BM64" s="67">
        <v>8.4982323505828283</v>
      </c>
      <c r="BN64" s="67">
        <v>8.6119594493677365</v>
      </c>
      <c r="BO64" s="67">
        <v>7.9560119740347046</v>
      </c>
      <c r="BP64" s="67">
        <v>9.0769834209854103</v>
      </c>
      <c r="BQ64" s="67">
        <v>7.7395032204120593</v>
      </c>
      <c r="BR64" s="67">
        <v>7.9220306114913095</v>
      </c>
      <c r="BS64" s="67">
        <v>7.8330663141905541</v>
      </c>
      <c r="BT64" s="67">
        <v>8.9394918882895222</v>
      </c>
      <c r="BU64" s="67">
        <v>8.170037114151377</v>
      </c>
      <c r="BV64" s="67">
        <v>7.3782142839929721</v>
      </c>
      <c r="BW64" s="67">
        <v>7.6702676617596515</v>
      </c>
      <c r="BX64" s="67">
        <v>7.7843632510928593</v>
      </c>
      <c r="BY64" s="67">
        <v>8.2934002593737706</v>
      </c>
      <c r="BZ64" s="67">
        <v>7.3853797816949305</v>
      </c>
      <c r="CA64" s="67">
        <v>7.3142402551585644</v>
      </c>
      <c r="CB64" s="67">
        <v>7.933229389367833</v>
      </c>
      <c r="CC64" s="67">
        <v>8.1604585846863866</v>
      </c>
      <c r="CD64" s="67">
        <v>8.1167238338355734</v>
      </c>
      <c r="CE64" s="67">
        <v>7.9281700669174864</v>
      </c>
      <c r="CF64" s="67">
        <v>7.6279439557193118</v>
      </c>
      <c r="CG64" s="67">
        <v>7.8134160001202719</v>
      </c>
      <c r="CH64" s="67">
        <v>8.1462868110872151</v>
      </c>
      <c r="CI64" s="67">
        <v>7.7927443675432571</v>
      </c>
      <c r="CJ64" s="67">
        <v>8.7698460774462212</v>
      </c>
      <c r="CK64" s="67">
        <v>8.3464168636429985</v>
      </c>
      <c r="CL64" s="67">
        <v>8.3563969596838206</v>
      </c>
      <c r="CM64" s="67">
        <v>8.4680527767229847</v>
      </c>
      <c r="CN64" s="67">
        <v>6.7962690695309522</v>
      </c>
      <c r="CO64" s="67">
        <v>7.9615331782624521</v>
      </c>
      <c r="CP64" s="67">
        <v>7.8872616989535969</v>
      </c>
      <c r="CQ64" s="67">
        <v>8.0016350884224661</v>
      </c>
      <c r="CR64" s="67">
        <v>7.7545155031293431</v>
      </c>
      <c r="CS64" s="67">
        <v>7.8881243996616579</v>
      </c>
      <c r="CT64" s="67">
        <v>8.1277619727506494</v>
      </c>
      <c r="CU64" s="67">
        <v>7.9863928712950152</v>
      </c>
      <c r="CV64" s="67">
        <v>8.2529047912522273</v>
      </c>
      <c r="CW64" s="67">
        <v>7.5856015232464316</v>
      </c>
    </row>
    <row r="65" spans="1:101" x14ac:dyDescent="0.25">
      <c r="B65" s="67">
        <v>2.2593894034812045</v>
      </c>
      <c r="C65" s="67">
        <v>4.0806403810123442</v>
      </c>
      <c r="D65" s="67">
        <v>3.2545608010268841</v>
      </c>
      <c r="E65" s="67">
        <v>3.427546579178431</v>
      </c>
      <c r="F65" s="67">
        <v>2.5989099634002666</v>
      </c>
      <c r="G65" s="67">
        <v>2.5554912271439001</v>
      </c>
      <c r="H65" s="67">
        <v>2.116423334876099</v>
      </c>
      <c r="I65" s="67">
        <v>2.134744480165736</v>
      </c>
      <c r="J65" s="67">
        <v>2.6160388268500885</v>
      </c>
      <c r="K65" s="67">
        <v>3.2029382865793772</v>
      </c>
      <c r="L65" s="67">
        <v>2.4511452406153191</v>
      </c>
      <c r="M65" s="67">
        <v>3.2092598866043325</v>
      </c>
      <c r="N65" s="67">
        <v>2.9607278918821711</v>
      </c>
      <c r="O65" s="67">
        <v>2.2236338433686225</v>
      </c>
      <c r="P65" s="67">
        <v>3.3785610751893698</v>
      </c>
      <c r="Q65" s="67">
        <v>1.8537338689800551</v>
      </c>
      <c r="R65" s="67">
        <v>2.4600190682897733</v>
      </c>
      <c r="S65" s="67">
        <v>2.5592081201188761</v>
      </c>
      <c r="T65" s="67">
        <v>3.0779005557379655</v>
      </c>
      <c r="U65" s="67">
        <v>3.2240263603762225</v>
      </c>
      <c r="V65" s="67">
        <v>2.2139572227867741</v>
      </c>
      <c r="W65" s="67">
        <v>2.5291604104983256</v>
      </c>
      <c r="X65" s="67">
        <v>1.5915219754478469</v>
      </c>
      <c r="Y65" s="67">
        <v>3.0722650707471693</v>
      </c>
      <c r="Z65" s="67">
        <v>2.5037824193491529</v>
      </c>
      <c r="AA65" s="67">
        <v>1.5513283892309839</v>
      </c>
      <c r="AB65" s="67">
        <v>3.7381377407510836</v>
      </c>
      <c r="AC65" s="67">
        <v>1.5616784125250116</v>
      </c>
      <c r="AD65" s="67">
        <v>2.3575089594144272</v>
      </c>
      <c r="AE65" s="67">
        <v>3.6448575663277056</v>
      </c>
      <c r="AF65" s="67">
        <v>2.7691473062296228</v>
      </c>
      <c r="AG65" s="67">
        <v>3.5889911658128635</v>
      </c>
      <c r="AH65" s="67">
        <v>3.3656269456334225</v>
      </c>
      <c r="AI65" s="67">
        <v>3.6949996456809799</v>
      </c>
      <c r="AJ65" s="67">
        <v>3.3946449361744127</v>
      </c>
      <c r="AK65" s="67">
        <v>3.0597911776537976</v>
      </c>
      <c r="AL65" s="67">
        <v>2.7241804090397062</v>
      </c>
      <c r="AM65" s="67">
        <v>2.5320689780094092</v>
      </c>
      <c r="AN65" s="67">
        <v>3.1834112031081325</v>
      </c>
      <c r="AO65" s="67">
        <v>2.6110850027653294</v>
      </c>
      <c r="AP65" s="67">
        <v>3.4863051577927267</v>
      </c>
      <c r="AQ65" s="67">
        <v>2.3352857575023593</v>
      </c>
      <c r="AR65" s="67">
        <v>2.4351931507980562</v>
      </c>
      <c r="AS65" s="67">
        <v>2.8253110204179532</v>
      </c>
      <c r="AT65" s="67">
        <v>2.8649478950495624</v>
      </c>
      <c r="AU65" s="67">
        <v>3.279685337537007</v>
      </c>
      <c r="AV65" s="67">
        <v>4.131536930697072</v>
      </c>
      <c r="AW65" s="67">
        <v>2.967491536501953</v>
      </c>
      <c r="AX65" s="67">
        <v>4.1300238195347383</v>
      </c>
      <c r="AY65" s="67">
        <v>3.6829637585881665</v>
      </c>
      <c r="AZ65" s="67">
        <v>3.753319289901587</v>
      </c>
      <c r="BA65" s="67">
        <v>2.5718272884397679</v>
      </c>
      <c r="BB65" s="67">
        <v>1.7809186684025986</v>
      </c>
      <c r="BC65" s="67">
        <v>2.4481951247103471</v>
      </c>
      <c r="BD65" s="67">
        <v>3.3392333643589347</v>
      </c>
      <c r="BE65" s="67">
        <v>3.0433413855759035</v>
      </c>
      <c r="BF65" s="67">
        <v>2.9748019911995516</v>
      </c>
      <c r="BG65" s="67">
        <v>3.2765437631438372</v>
      </c>
      <c r="BH65" s="67">
        <v>3.6208827754737682</v>
      </c>
      <c r="BI65" s="67">
        <v>3.0866759029089161</v>
      </c>
      <c r="BJ65" s="67">
        <v>3.6232366675625389</v>
      </c>
      <c r="BK65" s="67">
        <v>3.2749244222162441</v>
      </c>
      <c r="BL65" s="67">
        <v>2.1453769448707911</v>
      </c>
      <c r="BM65" s="67">
        <v>3.9357874531134556</v>
      </c>
      <c r="BN65" s="67">
        <v>2.8590558429953266</v>
      </c>
      <c r="BO65" s="67">
        <v>3.3074352208838689</v>
      </c>
      <c r="BP65" s="67">
        <v>2.1628906528511731</v>
      </c>
      <c r="BQ65" s="67">
        <v>4.1516228537600677</v>
      </c>
      <c r="BR65" s="67">
        <v>2.281750226434113</v>
      </c>
      <c r="BS65" s="67">
        <v>2.483467031855624</v>
      </c>
      <c r="BT65" s="67">
        <v>2.9878151585270598</v>
      </c>
      <c r="BU65" s="67">
        <v>2.5694730410830529</v>
      </c>
      <c r="BV65" s="67">
        <v>2.4850917065762133</v>
      </c>
      <c r="BW65" s="67">
        <v>4.0983578176865052</v>
      </c>
      <c r="BX65" s="67">
        <v>2.1344690946796461</v>
      </c>
      <c r="BY65" s="67">
        <v>4.1452896973665023</v>
      </c>
      <c r="BZ65" s="67">
        <v>3.3812124377764521</v>
      </c>
      <c r="CA65" s="67">
        <v>2.9608255590775299</v>
      </c>
      <c r="CB65" s="67">
        <v>2.7743664789823739</v>
      </c>
      <c r="CC65" s="67">
        <v>2.9866684085940509</v>
      </c>
      <c r="CD65" s="67">
        <v>1.1472154514736688</v>
      </c>
      <c r="CE65" s="67">
        <v>3.3094927258205735</v>
      </c>
      <c r="CF65" s="67">
        <v>3.2450976670356506</v>
      </c>
      <c r="CG65" s="67">
        <v>2.9258205276534706</v>
      </c>
      <c r="CH65" s="67">
        <v>2.8079880874177907</v>
      </c>
      <c r="CI65" s="67">
        <v>3.2110394565128235</v>
      </c>
      <c r="CJ65" s="67">
        <v>2.892607056112539</v>
      </c>
      <c r="CK65" s="67">
        <v>3.502597804534588</v>
      </c>
      <c r="CL65" s="67">
        <v>2.3674959777031557</v>
      </c>
      <c r="CM65" s="67">
        <v>2.961504724566876</v>
      </c>
      <c r="CN65" s="67">
        <v>2.9554229763901838</v>
      </c>
      <c r="CO65" s="67">
        <v>3.294334533544796</v>
      </c>
      <c r="CP65" s="67">
        <v>4.0513193018675864</v>
      </c>
      <c r="CQ65" s="67">
        <v>3.4436990336394357</v>
      </c>
      <c r="CR65" s="67">
        <v>3.3122584219450952</v>
      </c>
      <c r="CS65" s="67">
        <v>4.1922840374118895</v>
      </c>
      <c r="CT65" s="67">
        <v>3.6334697729717247</v>
      </c>
      <c r="CU65" s="67">
        <v>3.5929286873435538</v>
      </c>
      <c r="CV65" s="67">
        <v>3.7498731762323958</v>
      </c>
      <c r="CW65" s="67">
        <v>1.7058870109828776</v>
      </c>
    </row>
    <row r="66" spans="1:101" x14ac:dyDescent="0.25">
      <c r="B66" s="67">
        <v>3.3769740859242474</v>
      </c>
      <c r="C66" s="67">
        <v>4.1124537832823664</v>
      </c>
      <c r="D66" s="67">
        <v>2.442228244879622</v>
      </c>
      <c r="E66" s="67">
        <v>2.3684699195632408</v>
      </c>
      <c r="F66" s="67">
        <v>3.8920387542915735</v>
      </c>
      <c r="G66" s="67">
        <v>2.2475789229189451</v>
      </c>
      <c r="H66" s="67">
        <v>3.2877657509607556</v>
      </c>
      <c r="I66" s="67">
        <v>3.2940422816448542</v>
      </c>
      <c r="J66" s="67">
        <v>3.7935524345237992</v>
      </c>
      <c r="K66" s="67">
        <v>3.3228724079946415</v>
      </c>
      <c r="L66" s="67">
        <v>3.4701867745564154</v>
      </c>
      <c r="M66" s="67">
        <v>3.4537574090985048</v>
      </c>
      <c r="N66" s="67">
        <v>2.1448589380488352</v>
      </c>
      <c r="O66" s="67">
        <v>2.5570190425113513</v>
      </c>
      <c r="P66" s="67">
        <v>3.9017132562709285</v>
      </c>
      <c r="Q66" s="67">
        <v>3.6351545178671909</v>
      </c>
      <c r="R66" s="67">
        <v>3.1209929808764199</v>
      </c>
      <c r="S66" s="67">
        <v>0.62016874387709153</v>
      </c>
      <c r="T66" s="67">
        <v>4.0298475347816058</v>
      </c>
      <c r="U66" s="67">
        <v>2.1129805852356323</v>
      </c>
      <c r="V66" s="67">
        <v>2.515242583698087</v>
      </c>
      <c r="W66" s="67">
        <v>3.6569119347727463</v>
      </c>
      <c r="X66" s="67">
        <v>1.0114238552344352</v>
      </c>
      <c r="Y66" s="67">
        <v>1.6859185203601863</v>
      </c>
      <c r="Z66" s="67">
        <v>1.9491076355682846</v>
      </c>
      <c r="AA66" s="67">
        <v>1.4708743133852695</v>
      </c>
      <c r="AB66" s="67">
        <v>4.0433120431436151</v>
      </c>
      <c r="AC66" s="67">
        <v>3.4566911031075143</v>
      </c>
      <c r="AD66" s="67">
        <v>2.5969675632514551</v>
      </c>
      <c r="AE66" s="67">
        <v>2.1533948442490423</v>
      </c>
      <c r="AF66" s="67">
        <v>5.1807531489451595</v>
      </c>
      <c r="AG66" s="67">
        <v>3.3082787020795754</v>
      </c>
      <c r="AH66" s="67">
        <v>2.3657864094131975</v>
      </c>
      <c r="AI66" s="67">
        <v>2.5156206232658542</v>
      </c>
      <c r="AJ66" s="67">
        <v>3.851120909729941</v>
      </c>
      <c r="AK66" s="67">
        <v>3.1319159195435047</v>
      </c>
      <c r="AL66" s="67">
        <v>3.3297031680154565</v>
      </c>
      <c r="AM66" s="67">
        <v>2.6330045938031699</v>
      </c>
      <c r="AN66" s="67">
        <v>3.5860772929750668</v>
      </c>
      <c r="AO66" s="67">
        <v>2.8113711186015129</v>
      </c>
      <c r="AP66" s="67">
        <v>2.1133362237052657</v>
      </c>
      <c r="AQ66" s="67">
        <v>2.5607564313791094</v>
      </c>
      <c r="AR66" s="67">
        <v>3.616813020074936</v>
      </c>
      <c r="AS66" s="67">
        <v>2.5844335976575432</v>
      </c>
      <c r="AT66" s="67">
        <v>3.6080091470384024</v>
      </c>
      <c r="AU66" s="67">
        <v>3.2779202260318825</v>
      </c>
      <c r="AV66" s="67">
        <v>4.3186730217740976</v>
      </c>
      <c r="AW66" s="67">
        <v>4.5988591512787531</v>
      </c>
      <c r="AX66" s="67">
        <v>3.7157935960846191</v>
      </c>
      <c r="AY66" s="67">
        <v>3.331630694580344</v>
      </c>
      <c r="AZ66" s="67">
        <v>1.9266094396449516</v>
      </c>
      <c r="BA66" s="67">
        <v>2.4418773061145558</v>
      </c>
      <c r="BB66" s="67">
        <v>3.3039598086855584</v>
      </c>
      <c r="BC66" s="67">
        <v>4.2791632095645751</v>
      </c>
      <c r="BD66" s="67">
        <v>1.5873555116683009</v>
      </c>
      <c r="BE66" s="67">
        <v>4.1254246863263608</v>
      </c>
      <c r="BF66" s="67">
        <v>4.5664611218317912</v>
      </c>
      <c r="BG66" s="67">
        <v>3.7532633739841232</v>
      </c>
      <c r="BH66" s="67">
        <v>3.0281795827215725</v>
      </c>
      <c r="BI66" s="67">
        <v>4.1525391588086613</v>
      </c>
      <c r="BJ66" s="67">
        <v>2.4651095992909258</v>
      </c>
      <c r="BK66" s="67">
        <v>4.1876511376933587</v>
      </c>
      <c r="BL66" s="67">
        <v>3.6701155015430689</v>
      </c>
      <c r="BM66" s="67">
        <v>3.429200084996173</v>
      </c>
      <c r="BN66" s="67">
        <v>2.8748628810766914</v>
      </c>
      <c r="BO66" s="67">
        <v>3.5054810179298785</v>
      </c>
      <c r="BP66" s="67">
        <v>3.2227606277202225</v>
      </c>
      <c r="BQ66" s="67">
        <v>3.3030258562245192</v>
      </c>
      <c r="BR66" s="67">
        <v>3.6908800938444939</v>
      </c>
      <c r="BS66" s="67">
        <v>3.0919552715206589</v>
      </c>
      <c r="BT66" s="67">
        <v>3.7133923584874973</v>
      </c>
      <c r="BU66" s="67">
        <v>4.6607968508845046</v>
      </c>
      <c r="BV66" s="67">
        <v>4.3077009726196405</v>
      </c>
      <c r="BW66" s="67">
        <v>3.0380419263976228</v>
      </c>
      <c r="BX66" s="67">
        <v>4.6134471740114513</v>
      </c>
      <c r="BY66" s="67">
        <v>2.2332135427702946</v>
      </c>
      <c r="BZ66" s="67">
        <v>4.5795126526984617</v>
      </c>
      <c r="CA66" s="67">
        <v>2.3165046274672791</v>
      </c>
      <c r="CB66" s="67">
        <v>2.6049388692697861</v>
      </c>
      <c r="CC66" s="67">
        <v>3.133276310257942</v>
      </c>
      <c r="CD66" s="67">
        <v>3.2293410035438486</v>
      </c>
      <c r="CE66" s="67">
        <v>2.7872810213391066</v>
      </c>
      <c r="CF66" s="67">
        <v>4.2849220869261453</v>
      </c>
      <c r="CG66" s="67">
        <v>4.0079122155858702</v>
      </c>
      <c r="CH66" s="67">
        <v>4.2833937361557046</v>
      </c>
      <c r="CI66" s="67">
        <v>2.5556761975391873</v>
      </c>
      <c r="CJ66" s="67">
        <v>1.9259269896965376</v>
      </c>
      <c r="CK66" s="67">
        <v>1.9846179243320428</v>
      </c>
      <c r="CL66" s="67">
        <v>1.6086871301549426</v>
      </c>
      <c r="CM66" s="67">
        <v>3.7699275135563117</v>
      </c>
      <c r="CN66" s="67">
        <v>1.8591597710292276</v>
      </c>
      <c r="CO66" s="67">
        <v>3.4620232293559234</v>
      </c>
      <c r="CP66" s="67">
        <v>3.3396616832812192</v>
      </c>
      <c r="CQ66" s="67">
        <v>2.460894126314467</v>
      </c>
      <c r="CR66" s="67">
        <v>2.2902246667726209</v>
      </c>
      <c r="CS66" s="67">
        <v>1.6205009388134082</v>
      </c>
      <c r="CT66" s="67">
        <v>3.810264702821164</v>
      </c>
      <c r="CU66" s="67">
        <v>2.4628906759713578</v>
      </c>
      <c r="CV66" s="67">
        <v>2.4482036954419351</v>
      </c>
      <c r="CW66" s="67">
        <v>2.6827242606370727</v>
      </c>
    </row>
    <row r="67" spans="1:101" x14ac:dyDescent="0.25">
      <c r="A67" t="s">
        <v>72</v>
      </c>
      <c r="B67" s="67">
        <v>4.1757821460448623</v>
      </c>
      <c r="C67" s="67">
        <v>2.7292177288981954</v>
      </c>
      <c r="D67" s="67">
        <v>1.2848690536357843</v>
      </c>
      <c r="E67" s="67">
        <v>1.7651547388497872</v>
      </c>
      <c r="F67" s="67">
        <v>3.0249704846680361</v>
      </c>
      <c r="G67" s="67">
        <v>2.6201485702883396</v>
      </c>
      <c r="H67" s="67">
        <v>2.9313871614205658</v>
      </c>
      <c r="I67" s="67">
        <v>4.5079374783667454</v>
      </c>
      <c r="J67" s="67">
        <v>2.186887949485723</v>
      </c>
      <c r="K67" s="67">
        <v>2.2965500968310386</v>
      </c>
      <c r="L67" s="67">
        <v>2.9832316607218758</v>
      </c>
      <c r="M67" s="67">
        <v>1.8221506215753054</v>
      </c>
      <c r="N67" s="67">
        <v>3.452229365832153</v>
      </c>
      <c r="O67" s="67">
        <v>2.7201422321520248</v>
      </c>
      <c r="P67" s="67">
        <v>2.4620196117173077</v>
      </c>
      <c r="Q67" s="67">
        <v>2.2400461769963647</v>
      </c>
      <c r="R67" s="67">
        <v>2.1074914895051458</v>
      </c>
      <c r="S67" s="67">
        <v>1.6420069119759266</v>
      </c>
      <c r="T67" s="67">
        <v>2.2427824419614439</v>
      </c>
      <c r="U67" s="67">
        <v>1.966654598992615</v>
      </c>
      <c r="V67" s="67">
        <v>4.1756696802241979</v>
      </c>
      <c r="W67" s="67">
        <v>3.3190459946397812</v>
      </c>
      <c r="X67" s="67">
        <v>3.029066100321995</v>
      </c>
      <c r="Y67" s="67">
        <v>1.8088079543464002</v>
      </c>
      <c r="Z67" s="67">
        <v>2.491685606354614</v>
      </c>
      <c r="AA67" s="67">
        <v>2.7151497556663955</v>
      </c>
      <c r="AB67" s="67">
        <v>2.9482232022074495</v>
      </c>
      <c r="AC67" s="67">
        <v>2.3996591437112036</v>
      </c>
      <c r="AD67" s="67">
        <v>3.3843050552237766</v>
      </c>
      <c r="AE67" s="67">
        <v>3.0947426205938204</v>
      </c>
      <c r="AF67" s="67">
        <v>3.3226393341164644</v>
      </c>
      <c r="AG67" s="67">
        <v>2.2283184398701872</v>
      </c>
      <c r="AH67" s="67">
        <v>3.7878860135854304</v>
      </c>
      <c r="AI67" s="67">
        <v>2.586873251135331</v>
      </c>
      <c r="AJ67" s="67">
        <v>3.5302064074516601</v>
      </c>
      <c r="AK67" s="67">
        <v>3.2919807411457076</v>
      </c>
      <c r="AL67" s="67">
        <v>3.115260752796603</v>
      </c>
      <c r="AM67" s="67">
        <v>4.1863758781549318</v>
      </c>
      <c r="AN67" s="67">
        <v>0.90131593859963921</v>
      </c>
      <c r="AO67" s="67">
        <v>2.4115141290123958</v>
      </c>
      <c r="AP67" s="67">
        <v>3.5895376806692378</v>
      </c>
      <c r="AQ67" s="67">
        <v>1.5360599482003554</v>
      </c>
      <c r="AR67" s="67">
        <v>3.2134661247338068</v>
      </c>
      <c r="AS67" s="67">
        <v>3.7976403521287612</v>
      </c>
      <c r="AT67" s="67">
        <v>2.1991534011840579</v>
      </c>
      <c r="AU67" s="67">
        <v>1.8523012588934189</v>
      </c>
      <c r="AV67" s="67">
        <v>0.55547067162937447</v>
      </c>
      <c r="AW67" s="67">
        <v>3.1246754180323482</v>
      </c>
      <c r="AX67" s="67">
        <v>2.079334864083715</v>
      </c>
      <c r="AY67" s="67">
        <v>1.6817774848619085</v>
      </c>
      <c r="AZ67" s="67">
        <v>3.1129310217144637</v>
      </c>
      <c r="BA67" s="67">
        <v>4.2443993685723322</v>
      </c>
      <c r="BB67" s="67">
        <v>0.43229837200313126</v>
      </c>
      <c r="BC67" s="67">
        <v>3.3456942661565932</v>
      </c>
      <c r="BD67" s="67">
        <v>1.3377457196325639</v>
      </c>
      <c r="BE67" s="67">
        <v>4.0114943238634231</v>
      </c>
      <c r="BF67" s="67">
        <v>3.3279326050335984</v>
      </c>
      <c r="BG67" s="67">
        <v>3.1485840792666568</v>
      </c>
      <c r="BH67" s="67">
        <v>1.1056157164811828</v>
      </c>
      <c r="BI67" s="67">
        <v>3.6491049529134414</v>
      </c>
      <c r="BJ67" s="67">
        <v>2.7752701846755348</v>
      </c>
      <c r="BK67" s="67">
        <v>1.2127372647061672</v>
      </c>
      <c r="BL67" s="67">
        <v>2.4887953793695825</v>
      </c>
      <c r="BM67" s="67">
        <v>4.4137439053698095</v>
      </c>
      <c r="BN67" s="67">
        <v>3.3363853659024034</v>
      </c>
      <c r="BO67" s="67">
        <v>2.179079366672231</v>
      </c>
      <c r="BP67" s="67">
        <v>3.037023821851653</v>
      </c>
      <c r="BQ67" s="67">
        <v>3.6389797237868473</v>
      </c>
      <c r="BR67" s="67">
        <v>4.6840187252823231</v>
      </c>
      <c r="BS67" s="67">
        <v>2.0362459744192538</v>
      </c>
      <c r="BT67" s="67">
        <v>4.854748842232941</v>
      </c>
      <c r="BU67" s="67">
        <v>2.7619319956606643</v>
      </c>
      <c r="BV67" s="67">
        <v>3.986977474122015</v>
      </c>
      <c r="BW67" s="67">
        <v>3.523592347599402</v>
      </c>
      <c r="BX67" s="67">
        <v>4.2969505547686655</v>
      </c>
      <c r="BY67" s="67">
        <v>2.1798188567600119</v>
      </c>
      <c r="BZ67" s="67">
        <v>2.6131495760422601</v>
      </c>
      <c r="CA67" s="67">
        <v>3.8754526040272643</v>
      </c>
      <c r="CB67" s="67">
        <v>2.8540472069349807</v>
      </c>
      <c r="CC67" s="67">
        <v>3.5723324878789371</v>
      </c>
      <c r="CD67" s="67">
        <v>5.224099041268996</v>
      </c>
      <c r="CE67" s="67">
        <v>2.362798042904811</v>
      </c>
      <c r="CF67" s="67">
        <v>3.4609493374942772</v>
      </c>
      <c r="CG67" s="67">
        <v>4.9485129908396885</v>
      </c>
      <c r="CH67" s="67">
        <v>2.5693105646247405</v>
      </c>
      <c r="CI67" s="67">
        <v>2.7601923399516202</v>
      </c>
      <c r="CJ67" s="67">
        <v>1.8795845495113221</v>
      </c>
      <c r="CK67" s="67">
        <v>4.9657499441843624</v>
      </c>
      <c r="CL67" s="67">
        <v>5.1377468611806734</v>
      </c>
      <c r="CM67" s="67">
        <v>4.3604652654312552</v>
      </c>
      <c r="CN67" s="67">
        <v>1.4411234952256027</v>
      </c>
      <c r="CO67" s="67">
        <v>2.8279497687099848</v>
      </c>
      <c r="CP67" s="67">
        <v>1.0609090323936252</v>
      </c>
      <c r="CQ67" s="67">
        <v>3.8619822788381226</v>
      </c>
      <c r="CR67" s="67">
        <v>1.4245268858910565</v>
      </c>
      <c r="CS67" s="67">
        <v>0.97159724245239554</v>
      </c>
      <c r="CT67" s="67">
        <v>1.8414058579808448</v>
      </c>
      <c r="CU67" s="67">
        <v>3.0364284128032297</v>
      </c>
      <c r="CV67" s="67">
        <v>1.0823996484418423</v>
      </c>
      <c r="CW67" s="67">
        <v>1.1130302436242805</v>
      </c>
    </row>
    <row r="68" spans="1:101" x14ac:dyDescent="0.25">
      <c r="B68" s="67">
        <v>1.1865437030353032</v>
      </c>
      <c r="C68" s="67">
        <v>1.2619130834750494</v>
      </c>
      <c r="D68" s="67">
        <v>0.8135818235581298</v>
      </c>
      <c r="E68" s="67">
        <v>0.6481913448616583</v>
      </c>
      <c r="F68" s="67">
        <v>-0.70859332142325027</v>
      </c>
      <c r="G68" s="67">
        <v>2.8385121348358329</v>
      </c>
      <c r="H68" s="67">
        <v>1.4377278349871176</v>
      </c>
      <c r="I68" s="67">
        <v>0.26906648216365603</v>
      </c>
      <c r="J68" s="67">
        <v>0.12017763933585113</v>
      </c>
      <c r="K68" s="67">
        <v>1.5659141787873385</v>
      </c>
      <c r="L68" s="67">
        <v>1.1580712725259088</v>
      </c>
      <c r="M68" s="67">
        <v>-7.9798606795480342E-2</v>
      </c>
      <c r="N68" s="67">
        <v>2.5289754952247092</v>
      </c>
      <c r="O68" s="67">
        <v>1.0765931994976741</v>
      </c>
      <c r="P68" s="67">
        <v>1.0162601023990423</v>
      </c>
      <c r="Q68" s="67">
        <v>1.426755188205056</v>
      </c>
      <c r="R68" s="67">
        <v>1.1038774632470814</v>
      </c>
      <c r="S68" s="67">
        <v>1.8167579271332701</v>
      </c>
      <c r="T68" s="67">
        <v>0.82873043717390305</v>
      </c>
      <c r="U68" s="67">
        <v>0.49266944704878335</v>
      </c>
      <c r="V68" s="67">
        <v>2.5004508077691976</v>
      </c>
      <c r="W68" s="67">
        <v>1.0935285326532564</v>
      </c>
      <c r="X68" s="67">
        <v>1.2588326895039426</v>
      </c>
      <c r="Y68" s="67">
        <v>1.5480597924318438</v>
      </c>
      <c r="Z68" s="67">
        <v>1.7864118641794566</v>
      </c>
      <c r="AA68" s="67">
        <v>0.29594497732967961</v>
      </c>
      <c r="AB68" s="67">
        <v>2.7381999916850601</v>
      </c>
      <c r="AC68" s="67">
        <v>2.6642255501554133</v>
      </c>
      <c r="AD68" s="67">
        <v>1.7211821719463178</v>
      </c>
      <c r="AE68" s="67">
        <v>-0.34310499934551375</v>
      </c>
      <c r="AF68" s="67">
        <v>-1.2900341694811432</v>
      </c>
      <c r="AG68" s="67">
        <v>2.0854018089923736</v>
      </c>
      <c r="AH68" s="67">
        <v>-0.28342353979464385</v>
      </c>
      <c r="AI68" s="67">
        <v>0.91907525748486951</v>
      </c>
      <c r="AJ68" s="67">
        <v>1.409115852448098</v>
      </c>
      <c r="AK68" s="67">
        <v>0.53164169930859484</v>
      </c>
      <c r="AL68" s="67">
        <v>1.867709633095646</v>
      </c>
      <c r="AM68" s="67">
        <v>2.6882738516462705</v>
      </c>
      <c r="AN68" s="67">
        <v>1.0536355611334451</v>
      </c>
      <c r="AO68" s="67">
        <v>2.0719806730389054</v>
      </c>
      <c r="AP68" s="67">
        <v>0.52700469052424692</v>
      </c>
      <c r="AQ68" s="67">
        <v>3.1307736823882002</v>
      </c>
      <c r="AR68" s="67">
        <v>0.41401570636572971</v>
      </c>
      <c r="AS68" s="67">
        <v>0.80081388773997786</v>
      </c>
      <c r="AT68" s="67">
        <v>0.25376841832826003</v>
      </c>
      <c r="AU68" s="67">
        <v>2.8553451577645026</v>
      </c>
      <c r="AV68" s="67">
        <v>2.0817513037013176</v>
      </c>
      <c r="AW68" s="67">
        <v>1.2831545059094469</v>
      </c>
      <c r="AX68" s="67">
        <v>1.9376404019347149</v>
      </c>
      <c r="AY68" s="67">
        <v>1.3964794556857352</v>
      </c>
      <c r="AZ68" s="67">
        <v>1.3112573100710141</v>
      </c>
      <c r="BA68" s="67">
        <v>2.421475132442954</v>
      </c>
      <c r="BB68" s="67">
        <v>2.4209561777473683</v>
      </c>
      <c r="BC68" s="67">
        <v>2.0390836191442236</v>
      </c>
      <c r="BD68" s="67">
        <v>2.6583722574365565</v>
      </c>
      <c r="BE68" s="67">
        <v>1.712270292525667</v>
      </c>
      <c r="BF68" s="67">
        <v>2.1162824939673603</v>
      </c>
      <c r="BG68" s="67">
        <v>1.4512268850753023</v>
      </c>
      <c r="BH68" s="67">
        <v>3.6647927534749365</v>
      </c>
      <c r="BI68" s="67">
        <v>2.5019903012163169E-2</v>
      </c>
      <c r="BJ68" s="67">
        <v>1.3501300132971998</v>
      </c>
      <c r="BK68" s="67">
        <v>1.6624832236414639</v>
      </c>
      <c r="BL68" s="67">
        <v>-0.1471884851306815</v>
      </c>
      <c r="BM68" s="67">
        <v>3.3825374117277582</v>
      </c>
      <c r="BN68" s="67">
        <v>0.43682426584715661</v>
      </c>
      <c r="BO68" s="67">
        <v>-1.4428724087270282</v>
      </c>
      <c r="BP68" s="67">
        <v>9.6249883138502246E-2</v>
      </c>
      <c r="BQ68" s="67">
        <v>0.86041292609003261</v>
      </c>
      <c r="BR68" s="67">
        <v>2.0157260957507734</v>
      </c>
      <c r="BS68" s="67">
        <v>0.51162636911009263</v>
      </c>
      <c r="BT68" s="67">
        <v>1.1408581879508184</v>
      </c>
      <c r="BU68" s="67">
        <v>1.3833743179721707</v>
      </c>
      <c r="BV68" s="67">
        <v>-2.4035396802415403</v>
      </c>
      <c r="BW68" s="67">
        <v>3.297764482148108</v>
      </c>
      <c r="BX68" s="67">
        <v>0.64475824283792282</v>
      </c>
      <c r="BY68" s="67">
        <v>0.25638182680522137</v>
      </c>
      <c r="BZ68" s="67">
        <v>1.0599189228660113</v>
      </c>
      <c r="CA68" s="67">
        <v>-1.2614754555793382</v>
      </c>
      <c r="CB68" s="67">
        <v>1.5372215157719056</v>
      </c>
      <c r="CC68" s="67">
        <v>0.56279445405140005</v>
      </c>
      <c r="CD68" s="67">
        <v>1.7532931940475915</v>
      </c>
      <c r="CE68" s="67">
        <v>3.443809693149011</v>
      </c>
      <c r="CF68" s="67">
        <v>-0.746439074413632</v>
      </c>
      <c r="CG68" s="67">
        <v>1.6872259332421267</v>
      </c>
      <c r="CH68" s="67">
        <v>-0.48014619727365648</v>
      </c>
      <c r="CI68" s="67">
        <v>0.79042722958250566</v>
      </c>
      <c r="CJ68" s="67">
        <v>-0.14574148164344325</v>
      </c>
      <c r="CK68" s="67">
        <v>1.6771540596221974</v>
      </c>
      <c r="CL68" s="67">
        <v>-4.9492967440297519E-2</v>
      </c>
      <c r="CM68" s="67">
        <v>1.9777193263390522</v>
      </c>
      <c r="CN68" s="67">
        <v>-0.42425422649471711</v>
      </c>
      <c r="CO68" s="67">
        <v>2.4184379545686365</v>
      </c>
      <c r="CP68" s="67">
        <v>0.25912814100222303</v>
      </c>
      <c r="CQ68" s="67">
        <v>3.4232795808873133</v>
      </c>
      <c r="CR68" s="67">
        <v>0.31109434040643991</v>
      </c>
      <c r="CS68" s="67">
        <v>-0.54023085578772556</v>
      </c>
      <c r="CT68" s="67">
        <v>2.2889494267328923</v>
      </c>
      <c r="CU68" s="67">
        <v>-0.64522310546785899</v>
      </c>
      <c r="CV68" s="67">
        <v>2.5402180564712742</v>
      </c>
      <c r="CW68" s="67">
        <v>0.26989963052699417</v>
      </c>
    </row>
    <row r="69" spans="1:101" x14ac:dyDescent="0.25">
      <c r="B69" s="67">
        <v>1.4752016232922434</v>
      </c>
      <c r="C69" s="67">
        <v>4.0985460737773796</v>
      </c>
      <c r="D69" s="67">
        <v>2.2179396868607628</v>
      </c>
      <c r="E69" s="67">
        <v>4.0680031120085172</v>
      </c>
      <c r="F69" s="67">
        <v>3.1860935910369608</v>
      </c>
      <c r="G69" s="67">
        <v>4.6074862347800751</v>
      </c>
      <c r="H69" s="67">
        <v>2.2748042313901493</v>
      </c>
      <c r="I69" s="67">
        <v>4.3124498992433509</v>
      </c>
      <c r="J69" s="67">
        <v>2.1601523585177613</v>
      </c>
      <c r="K69" s="67">
        <v>3.5151987909159828</v>
      </c>
      <c r="L69" s="67">
        <v>2.4983484976649599</v>
      </c>
      <c r="M69" s="67">
        <v>4.8290647181405992</v>
      </c>
      <c r="N69" s="67">
        <v>4.2077929003445851</v>
      </c>
      <c r="O69" s="67">
        <v>1.4525045732025355</v>
      </c>
      <c r="P69" s="67">
        <v>1.3118089389529937</v>
      </c>
      <c r="Q69" s="67">
        <v>5.993242958283032</v>
      </c>
      <c r="R69" s="67">
        <v>4.1193578752590323</v>
      </c>
      <c r="S69" s="67">
        <v>3.3369466900874922</v>
      </c>
      <c r="T69" s="67">
        <v>2.2115692302093057</v>
      </c>
      <c r="U69" s="67">
        <v>1.6755722276084337</v>
      </c>
      <c r="V69" s="67">
        <v>2.206875094713098</v>
      </c>
      <c r="W69" s="67">
        <v>3.4395038051298519</v>
      </c>
      <c r="X69" s="67">
        <v>2.7777435341976826</v>
      </c>
      <c r="Y69" s="67">
        <v>1.4147505302812793</v>
      </c>
      <c r="Z69" s="67">
        <v>0.20572949630485882</v>
      </c>
      <c r="AA69" s="67">
        <v>1.4792628322671424</v>
      </c>
      <c r="AB69" s="67">
        <v>2.7832738087970781</v>
      </c>
      <c r="AC69" s="67">
        <v>2.2305210247632581</v>
      </c>
      <c r="AD69" s="67">
        <v>2.7529346434478015</v>
      </c>
      <c r="AE69" s="67">
        <v>2.8743045235948546</v>
      </c>
      <c r="AF69" s="67">
        <v>4.3391060606539886</v>
      </c>
      <c r="AG69" s="67">
        <v>4.1069241207752025</v>
      </c>
      <c r="AH69" s="67">
        <v>1.0475767626826751</v>
      </c>
      <c r="AI69" s="67">
        <v>4.173405283998525</v>
      </c>
      <c r="AJ69" s="67">
        <v>2.7611151147399378</v>
      </c>
      <c r="AK69" s="67">
        <v>1.4076854462370121</v>
      </c>
      <c r="AL69" s="67">
        <v>4.2121944831618849</v>
      </c>
      <c r="AM69" s="67">
        <v>2.6617756907046406</v>
      </c>
      <c r="AN69" s="67">
        <v>3.5728222547936612</v>
      </c>
      <c r="AO69" s="67">
        <v>2.657539876228447</v>
      </c>
      <c r="AP69" s="67">
        <v>0.14948273267965906</v>
      </c>
      <c r="AQ69" s="67">
        <v>1.5676583747070374</v>
      </c>
      <c r="AR69" s="67">
        <v>3.8938954673064696</v>
      </c>
      <c r="AS69" s="67">
        <v>2.2583256639153637</v>
      </c>
      <c r="AT69" s="67">
        <v>4.4187560710207059</v>
      </c>
      <c r="AU69" s="67">
        <v>3.1190728260070517</v>
      </c>
      <c r="AV69" s="67">
        <v>0.47166985498676661</v>
      </c>
      <c r="AW69" s="67">
        <v>2.8461578112475543</v>
      </c>
      <c r="AX69" s="67">
        <v>0.62547666699490234</v>
      </c>
      <c r="AY69" s="67">
        <v>3.2895016224951372</v>
      </c>
      <c r="AZ69" s="67">
        <v>3.5735318597113959</v>
      </c>
      <c r="BA69" s="67">
        <v>4.175568002978312</v>
      </c>
      <c r="BB69" s="67">
        <v>2.1166807149331199</v>
      </c>
      <c r="BC69" s="67">
        <v>2.318876616206822</v>
      </c>
      <c r="BD69" s="67">
        <v>1.1418599638501294</v>
      </c>
      <c r="BE69" s="67">
        <v>1.4608511663714956</v>
      </c>
      <c r="BF69" s="67">
        <v>3.2255677399842666</v>
      </c>
      <c r="BG69" s="67">
        <v>5.9461166863327826</v>
      </c>
      <c r="BH69" s="67">
        <v>2.1380866577787812</v>
      </c>
      <c r="BI69" s="67">
        <v>0.38360461886127073</v>
      </c>
      <c r="BJ69" s="67">
        <v>1.1946996562986556</v>
      </c>
      <c r="BK69" s="67">
        <v>2.9970694732122372</v>
      </c>
      <c r="BL69" s="67">
        <v>1.5935543567043269</v>
      </c>
      <c r="BM69" s="67">
        <v>1.4840108499958757</v>
      </c>
      <c r="BN69" s="67">
        <v>0.86468145310469247</v>
      </c>
      <c r="BO69" s="67">
        <v>2.9243258657381568</v>
      </c>
      <c r="BP69" s="67">
        <v>3.9148076516898791</v>
      </c>
      <c r="BQ69" s="67">
        <v>3.7491523864399272</v>
      </c>
      <c r="BR69" s="67">
        <v>5.491076235509718</v>
      </c>
      <c r="BS69" s="67">
        <v>2.4315566112330034</v>
      </c>
      <c r="BT69" s="67">
        <v>4.4557302605279432</v>
      </c>
      <c r="BU69" s="67">
        <v>1.5437272648981373</v>
      </c>
      <c r="BV69" s="67">
        <v>1.7237610828960011</v>
      </c>
      <c r="BW69" s="67">
        <v>3.5798955476711121</v>
      </c>
      <c r="BX69" s="67">
        <v>2.9680819833732395</v>
      </c>
      <c r="BY69" s="67">
        <v>1.6417762153341695</v>
      </c>
      <c r="BZ69" s="67">
        <v>4.8706697613343239</v>
      </c>
      <c r="CA69" s="67">
        <v>1.5200664629303449</v>
      </c>
      <c r="CB69" s="67">
        <v>4.4280132047501271</v>
      </c>
      <c r="CC69" s="67">
        <v>-0.79509122343274496</v>
      </c>
      <c r="CD69" s="67">
        <v>3.1432254245081039</v>
      </c>
      <c r="CE69" s="67">
        <v>1.4869083441270068</v>
      </c>
      <c r="CF69" s="67">
        <v>2.2579761495676132</v>
      </c>
      <c r="CG69" s="67">
        <v>2.680577969736393</v>
      </c>
      <c r="CH69" s="67">
        <v>4.9188693860859409</v>
      </c>
      <c r="CI69" s="67">
        <v>4.9673277940562564</v>
      </c>
      <c r="CJ69" s="67">
        <v>6.5273664410266612</v>
      </c>
      <c r="CK69" s="67">
        <v>0.68279461384711482</v>
      </c>
      <c r="CL69" s="67">
        <v>3.083179448297996</v>
      </c>
      <c r="CM69" s="67">
        <v>6.0370049313407188</v>
      </c>
      <c r="CN69" s="67">
        <v>5.2696504672742233</v>
      </c>
      <c r="CO69" s="67">
        <v>5.276628577693617</v>
      </c>
      <c r="CP69" s="67">
        <v>2.7397761055500949</v>
      </c>
      <c r="CQ69" s="67">
        <v>2.1334438708730561</v>
      </c>
      <c r="CR69" s="67">
        <v>3.3446451643421264</v>
      </c>
      <c r="CS69" s="67">
        <v>4.7969209213919166</v>
      </c>
      <c r="CT69" s="67">
        <v>4.8088678997609309</v>
      </c>
      <c r="CU69" s="67">
        <v>1.5894390005596746</v>
      </c>
      <c r="CV69" s="67">
        <v>2.8814342286398671</v>
      </c>
      <c r="CW69" s="67">
        <v>3.7395656186714019</v>
      </c>
    </row>
    <row r="70" spans="1:101" x14ac:dyDescent="0.25">
      <c r="B70" s="67">
        <v>7.1076591103668543</v>
      </c>
      <c r="C70" s="67">
        <v>5.9456872396456744</v>
      </c>
      <c r="D70" s="67">
        <v>5.3801820999764676</v>
      </c>
      <c r="E70" s="67">
        <v>4.6369673112965453</v>
      </c>
      <c r="F70" s="67">
        <v>5.2445915514090267</v>
      </c>
      <c r="G70" s="67">
        <v>3.7899504851472701</v>
      </c>
      <c r="H70" s="67">
        <v>2.9405003015897995</v>
      </c>
      <c r="I70" s="67">
        <v>4.4982104745462959</v>
      </c>
      <c r="J70" s="67">
        <v>5.4634475866350085</v>
      </c>
      <c r="K70" s="67">
        <v>4.7209515017765442</v>
      </c>
      <c r="L70" s="67">
        <v>5.9171664798071806</v>
      </c>
      <c r="M70" s="67">
        <v>4.2056522703576427</v>
      </c>
      <c r="N70" s="67">
        <v>4.2680838904609333</v>
      </c>
      <c r="O70" s="67">
        <v>4.323080762458944</v>
      </c>
      <c r="P70" s="67">
        <v>3.9673402664519495</v>
      </c>
      <c r="Q70" s="67">
        <v>6.1017086420282727</v>
      </c>
      <c r="R70" s="67">
        <v>3.3824678615515618</v>
      </c>
      <c r="S70" s="67">
        <v>5.6597763953267384</v>
      </c>
      <c r="T70" s="67">
        <v>4.9300439119352752</v>
      </c>
      <c r="U70" s="67">
        <v>5.4190457199344326</v>
      </c>
      <c r="V70" s="67">
        <v>4.0370855049314809</v>
      </c>
      <c r="W70" s="67">
        <v>3.8900890418746426</v>
      </c>
      <c r="X70" s="67">
        <v>4.6672662894452364</v>
      </c>
      <c r="Y70" s="67">
        <v>6.4271363546820366</v>
      </c>
      <c r="Z70" s="67">
        <v>5.1400930834081979</v>
      </c>
      <c r="AA70" s="67">
        <v>7.0056012331138451</v>
      </c>
      <c r="AB70" s="67">
        <v>5.3074898460537536</v>
      </c>
      <c r="AC70" s="67">
        <v>5.6873278940048388</v>
      </c>
      <c r="AD70" s="67">
        <v>3.7319001621073116</v>
      </c>
      <c r="AE70" s="67">
        <v>5.4743810803015744</v>
      </c>
      <c r="AF70" s="67">
        <v>4.3911875926131305</v>
      </c>
      <c r="AG70" s="67">
        <v>5.17349030640744</v>
      </c>
      <c r="AH70" s="67">
        <v>4.3625018853329092</v>
      </c>
      <c r="AI70" s="67">
        <v>4.9702751545712314</v>
      </c>
      <c r="AJ70" s="67">
        <v>6.8097191539062099</v>
      </c>
      <c r="AK70" s="67">
        <v>5.299716076593354</v>
      </c>
      <c r="AL70" s="67">
        <v>5.7489734464221289</v>
      </c>
      <c r="AM70" s="67">
        <v>3.954473273422817</v>
      </c>
      <c r="AN70" s="67">
        <v>3.8080013411645259</v>
      </c>
      <c r="AO70" s="67">
        <v>6.5665346800108209</v>
      </c>
      <c r="AP70" s="67">
        <v>5.9000313685819474</v>
      </c>
      <c r="AQ70" s="67">
        <v>3.3474613974294734</v>
      </c>
      <c r="AR70" s="67">
        <v>5.7782550253126921</v>
      </c>
      <c r="AS70" s="67">
        <v>6.59332560992718</v>
      </c>
      <c r="AT70" s="67">
        <v>5.5204121498111745</v>
      </c>
      <c r="AU70" s="67">
        <v>5.5640348131373667</v>
      </c>
      <c r="AV70" s="67">
        <v>2.985339846214087</v>
      </c>
      <c r="AW70" s="67">
        <v>5.3096838256919927</v>
      </c>
      <c r="AX70" s="67">
        <v>6.1769031092935442</v>
      </c>
      <c r="AY70" s="67">
        <v>4.5450310576569084</v>
      </c>
      <c r="AZ70" s="67">
        <v>5.8058274245588022</v>
      </c>
      <c r="BA70" s="67">
        <v>6.6394589913071815</v>
      </c>
      <c r="BB70" s="67">
        <v>5.1575125557520787</v>
      </c>
      <c r="BC70" s="67">
        <v>4.8977873023326097</v>
      </c>
      <c r="BD70" s="67">
        <v>4.7568350206886896</v>
      </c>
      <c r="BE70" s="67">
        <v>6.0434319236411129</v>
      </c>
      <c r="BF70" s="67">
        <v>4.8170884038544557</v>
      </c>
      <c r="BG70" s="67">
        <v>4.27424365429213</v>
      </c>
      <c r="BH70" s="67">
        <v>4.9763979527928095</v>
      </c>
      <c r="BI70" s="67">
        <v>6.9197241893577193</v>
      </c>
      <c r="BJ70" s="67">
        <v>3.7226020019953863</v>
      </c>
      <c r="BK70" s="67">
        <v>6.4385950359726323</v>
      </c>
      <c r="BL70" s="67">
        <v>4.3832494311709151</v>
      </c>
      <c r="BM70" s="67">
        <v>5.9644173351673819</v>
      </c>
      <c r="BN70" s="67">
        <v>4.4391543982011239</v>
      </c>
      <c r="BO70" s="67">
        <v>4.8869724265309102</v>
      </c>
      <c r="BP70" s="67">
        <v>5.7485348060279042</v>
      </c>
      <c r="BQ70" s="67">
        <v>5.7136511834508239</v>
      </c>
      <c r="BR70" s="67">
        <v>4.7571669679793116</v>
      </c>
      <c r="BS70" s="67">
        <v>5.8319089862601814</v>
      </c>
      <c r="BT70" s="67">
        <v>4.7689257401250167</v>
      </c>
      <c r="BU70" s="67">
        <v>6.7789196590565082</v>
      </c>
      <c r="BV70" s="67">
        <v>5.3157089186838622</v>
      </c>
      <c r="BW70" s="67">
        <v>5.4068015255215576</v>
      </c>
      <c r="BX70" s="67">
        <v>5.8137274314369369</v>
      </c>
      <c r="BY70" s="67">
        <v>5.2025396665085593</v>
      </c>
      <c r="BZ70" s="67">
        <v>6.6262720343849049</v>
      </c>
      <c r="CA70" s="67">
        <v>5.2676026149407429</v>
      </c>
      <c r="CB70" s="67">
        <v>5.0138864678717203</v>
      </c>
      <c r="CC70" s="67">
        <v>5.4533172018089235</v>
      </c>
      <c r="CD70" s="67">
        <v>6.2320242302054849</v>
      </c>
      <c r="CE70" s="67">
        <v>6.9172949221761222</v>
      </c>
      <c r="CF70" s="67">
        <v>4.981226898081891</v>
      </c>
      <c r="CG70" s="67">
        <v>3.6537524825262917</v>
      </c>
      <c r="CH70" s="67">
        <v>4.8208774415482338</v>
      </c>
      <c r="CI70" s="67">
        <v>6.1266332133680672</v>
      </c>
      <c r="CJ70" s="67">
        <v>5.617952968469127</v>
      </c>
      <c r="CK70" s="67">
        <v>5.7294980693329789</v>
      </c>
      <c r="CL70" s="67">
        <v>4.088021901895206</v>
      </c>
      <c r="CM70" s="67">
        <v>4.331112449299523</v>
      </c>
      <c r="CN70" s="67">
        <v>4.2812899292894251</v>
      </c>
      <c r="CO70" s="67">
        <v>5.615857394017711</v>
      </c>
      <c r="CP70" s="67">
        <v>3.7973609563434092</v>
      </c>
      <c r="CQ70" s="67">
        <v>6.3458707198780484</v>
      </c>
      <c r="CR70" s="67">
        <v>6.2494344920053901</v>
      </c>
      <c r="CS70" s="67">
        <v>4.8124887443072142</v>
      </c>
      <c r="CT70" s="67">
        <v>5.3872394333876699</v>
      </c>
      <c r="CU70" s="67">
        <v>4.7350495946034945</v>
      </c>
      <c r="CV70" s="67">
        <v>4.7801985343487683</v>
      </c>
      <c r="CW70" s="67">
        <v>4.9558985644930225</v>
      </c>
    </row>
    <row r="71" spans="1:101" x14ac:dyDescent="0.25">
      <c r="B71" s="67">
        <v>5.0281295631709551</v>
      </c>
      <c r="C71" s="67">
        <v>5.0027530727873755</v>
      </c>
      <c r="D71" s="67">
        <v>5.0433537978037473</v>
      </c>
      <c r="E71" s="67">
        <v>5.453058498389173</v>
      </c>
      <c r="F71" s="67">
        <v>4.5129684384374613</v>
      </c>
      <c r="G71" s="67">
        <v>5.8024884028508703</v>
      </c>
      <c r="H71" s="67">
        <v>5.0179498184761542</v>
      </c>
      <c r="I71" s="67">
        <v>4.6638589068811624</v>
      </c>
      <c r="J71" s="67">
        <v>4.7736166948663499</v>
      </c>
      <c r="K71" s="67">
        <v>5.4260908225465059</v>
      </c>
      <c r="L71" s="67">
        <v>5.0411559938506638</v>
      </c>
      <c r="M71" s="67">
        <v>4.2436806851551951</v>
      </c>
      <c r="N71" s="67">
        <v>5.4388894944051982</v>
      </c>
      <c r="O71" s="67">
        <v>4.5880994627402734</v>
      </c>
      <c r="P71" s="67">
        <v>5.4942905952984447</v>
      </c>
      <c r="Q71" s="67">
        <v>4.5481110343231022</v>
      </c>
      <c r="R71" s="67">
        <v>4.7945439884579777</v>
      </c>
      <c r="S71" s="67">
        <v>5.2436703640348012</v>
      </c>
      <c r="T71" s="67">
        <v>4.9594135562936108</v>
      </c>
      <c r="U71" s="67">
        <v>5.0250843206023807</v>
      </c>
      <c r="V71" s="67">
        <v>5.0933870750855128</v>
      </c>
      <c r="W71" s="67">
        <v>5.0083351185981861</v>
      </c>
      <c r="X71" s="67">
        <v>5.2416219086098454</v>
      </c>
      <c r="Y71" s="67">
        <v>4.9235423657582009</v>
      </c>
      <c r="Z71" s="67">
        <v>4.619745684422619</v>
      </c>
      <c r="AA71" s="67">
        <v>4.6748901933683191</v>
      </c>
      <c r="AB71" s="67">
        <v>4.8379853269502071</v>
      </c>
      <c r="AC71" s="67">
        <v>4.549105263883277</v>
      </c>
      <c r="AD71" s="67">
        <v>5.0221296144659346</v>
      </c>
      <c r="AE71" s="67">
        <v>4.6017790096930655</v>
      </c>
      <c r="AF71" s="67">
        <v>4.3160596500715256</v>
      </c>
      <c r="AG71" s="67">
        <v>4.847543474892233</v>
      </c>
      <c r="AH71" s="67">
        <v>5.0545628286388107</v>
      </c>
      <c r="AI71" s="67">
        <v>5.3525735435711939</v>
      </c>
      <c r="AJ71" s="67">
        <v>4.5992492106188854</v>
      </c>
      <c r="AK71" s="67">
        <v>4.933582252684702</v>
      </c>
      <c r="AL71" s="67">
        <v>4.7015049400346616</v>
      </c>
      <c r="AM71" s="67">
        <v>4.977684258368698</v>
      </c>
      <c r="AN71" s="67">
        <v>4.9742569749324765</v>
      </c>
      <c r="AO71" s="67">
        <v>4.6342449901132854</v>
      </c>
      <c r="AP71" s="67">
        <v>5.1686774851200203</v>
      </c>
      <c r="AQ71" s="67">
        <v>4.7796558168204788</v>
      </c>
      <c r="AR71" s="67">
        <v>4.7189397130968311</v>
      </c>
      <c r="AS71" s="67">
        <v>4.8287869049524978</v>
      </c>
      <c r="AT71" s="67">
        <v>5.3866859994197718</v>
      </c>
      <c r="AU71" s="67">
        <v>5.4201239233335956</v>
      </c>
      <c r="AV71" s="67">
        <v>4.9853515739599619</v>
      </c>
      <c r="AW71" s="67">
        <v>4.9058123487365917</v>
      </c>
      <c r="AX71" s="67">
        <v>5.3277195404142574</v>
      </c>
      <c r="AY71" s="67">
        <v>4.8537775148047473</v>
      </c>
      <c r="AZ71" s="67">
        <v>5.535703332222254</v>
      </c>
      <c r="BA71" s="67">
        <v>4.7814147449352316</v>
      </c>
      <c r="BB71" s="67">
        <v>4.8274425741844276</v>
      </c>
      <c r="BC71" s="67">
        <v>5.3050611213910903</v>
      </c>
      <c r="BD71" s="67">
        <v>5.2619990090909123</v>
      </c>
      <c r="BE71" s="67">
        <v>5.2059201037085856</v>
      </c>
      <c r="BF71" s="67">
        <v>5.1745557262518718</v>
      </c>
      <c r="BG71" s="67">
        <v>4.8962480056717661</v>
      </c>
      <c r="BH71" s="67">
        <v>4.5553169820318242</v>
      </c>
      <c r="BI71" s="67">
        <v>5.4047442300608175</v>
      </c>
      <c r="BJ71" s="67">
        <v>5.1830559780961938</v>
      </c>
      <c r="BK71" s="67">
        <v>4.9349100474000309</v>
      </c>
      <c r="BL71" s="67">
        <v>5.1146571747084009</v>
      </c>
      <c r="BM71" s="67">
        <v>4.9468074548828529</v>
      </c>
      <c r="BN71" s="67">
        <v>5.211801118598455</v>
      </c>
      <c r="BO71" s="67">
        <v>5.0012704959071996</v>
      </c>
      <c r="BP71" s="67">
        <v>5.452556601962419</v>
      </c>
      <c r="BQ71" s="67">
        <v>5.0877049396431744</v>
      </c>
      <c r="BR71" s="67">
        <v>4.8632214312276201</v>
      </c>
      <c r="BS71" s="67">
        <v>4.8526639844321515</v>
      </c>
      <c r="BT71" s="67">
        <v>3.877979842417115</v>
      </c>
      <c r="BU71" s="67">
        <v>4.7003585496396676</v>
      </c>
      <c r="BV71" s="67">
        <v>5.7338067826389407</v>
      </c>
      <c r="BW71" s="67">
        <v>5.1988799641415033</v>
      </c>
      <c r="BX71" s="67">
        <v>5.1897124705161977</v>
      </c>
      <c r="BY71" s="67">
        <v>5.3504771512007485</v>
      </c>
      <c r="BZ71" s="67">
        <v>4.5903544302581594</v>
      </c>
      <c r="CA71" s="67">
        <v>4.6074369407641536</v>
      </c>
      <c r="CB71" s="67">
        <v>5.0667006795754199</v>
      </c>
      <c r="CC71" s="67">
        <v>4.6737730746420265</v>
      </c>
      <c r="CD71" s="67">
        <v>4.7609977650026698</v>
      </c>
      <c r="CE71" s="67">
        <v>4.1182369842505109</v>
      </c>
      <c r="CF71" s="67">
        <v>4.7309521615738079</v>
      </c>
      <c r="CG71" s="67">
        <v>4.9747512655450601</v>
      </c>
      <c r="CH71" s="67">
        <v>5.3116489393869211</v>
      </c>
      <c r="CI71" s="67">
        <v>4.6450857869576971</v>
      </c>
      <c r="CJ71" s="67">
        <v>4.4943614720788112</v>
      </c>
      <c r="CK71" s="67">
        <v>4.6914540805091773</v>
      </c>
      <c r="CL71" s="67">
        <v>4.772513236565687</v>
      </c>
      <c r="CM71" s="67">
        <v>5.5302266469890311</v>
      </c>
      <c r="CN71" s="67">
        <v>5.1462199376950144</v>
      </c>
      <c r="CO71" s="67">
        <v>4.8443198078264151</v>
      </c>
      <c r="CP71" s="67">
        <v>5.2383634929198957</v>
      </c>
      <c r="CQ71" s="67">
        <v>5.060558901699558</v>
      </c>
      <c r="CR71" s="67">
        <v>4.6931724612058243</v>
      </c>
      <c r="CS71" s="67">
        <v>5.0343510396442692</v>
      </c>
      <c r="CT71" s="67">
        <v>4.5772156190359663</v>
      </c>
      <c r="CU71" s="67">
        <v>5.238143249022376</v>
      </c>
      <c r="CV71" s="67">
        <v>4.791237503176343</v>
      </c>
      <c r="CW71" s="67">
        <v>5.0484401543538935</v>
      </c>
    </row>
    <row r="72" spans="1:101" x14ac:dyDescent="0.25">
      <c r="B72" s="67">
        <v>5.6135757065406064</v>
      </c>
      <c r="C72" s="67">
        <v>5.6514876143272863</v>
      </c>
      <c r="D72" s="67">
        <v>5.2089986325684103</v>
      </c>
      <c r="E72" s="67">
        <v>4.359972165295197</v>
      </c>
      <c r="F72" s="67">
        <v>4.6658765032292404</v>
      </c>
      <c r="G72" s="67">
        <v>2.7926707551115579</v>
      </c>
      <c r="H72" s="67">
        <v>4.0115472242334969</v>
      </c>
      <c r="I72" s="67">
        <v>6.2523348927172204</v>
      </c>
      <c r="J72" s="67">
        <v>7.2635484892512832</v>
      </c>
      <c r="K72" s="67">
        <v>5.5579473414358302</v>
      </c>
      <c r="L72" s="67">
        <v>6.6068632999567845</v>
      </c>
      <c r="M72" s="67">
        <v>4.7289877529277691</v>
      </c>
      <c r="N72" s="67">
        <v>5.6959484795422748</v>
      </c>
      <c r="O72" s="67">
        <v>3.7606702315464444</v>
      </c>
      <c r="P72" s="67">
        <v>3.3516540972192326</v>
      </c>
      <c r="Q72" s="67">
        <v>6.9209030695010094</v>
      </c>
      <c r="R72" s="67">
        <v>5.155552677572345</v>
      </c>
      <c r="S72" s="67">
        <v>5.1466377901888096</v>
      </c>
      <c r="T72" s="67">
        <v>6.975714798942362</v>
      </c>
      <c r="U72" s="67">
        <v>4.5642348195869564</v>
      </c>
      <c r="V72" s="67">
        <v>3.8744698507585742</v>
      </c>
      <c r="W72" s="67">
        <v>3.4528116819521824</v>
      </c>
      <c r="X72" s="67">
        <v>3.1112281555527441</v>
      </c>
      <c r="Y72" s="67">
        <v>7.5890969405590543</v>
      </c>
      <c r="Z72" s="67">
        <v>4.3843632084346815</v>
      </c>
      <c r="AA72" s="67">
        <v>4.9379326166320032</v>
      </c>
      <c r="AB72" s="67">
        <v>5.744565380476411</v>
      </c>
      <c r="AC72" s="67">
        <v>5.5549407992897759</v>
      </c>
      <c r="AD72" s="67">
        <v>4.8099988918358134</v>
      </c>
      <c r="AE72" s="67">
        <v>4.2041444521036553</v>
      </c>
      <c r="AF72" s="67">
        <v>3.5515686973990581</v>
      </c>
      <c r="AG72" s="67">
        <v>5.6115622994722765</v>
      </c>
      <c r="AH72" s="67">
        <v>4.9413764496554338</v>
      </c>
      <c r="AI72" s="67">
        <v>4.4477756259960497</v>
      </c>
      <c r="AJ72" s="67">
        <v>4.2310175204795577</v>
      </c>
      <c r="AK72" s="67">
        <v>3.5482852712472335</v>
      </c>
      <c r="AL72" s="67">
        <v>5.4451542718431805</v>
      </c>
      <c r="AM72" s="67">
        <v>4.1194212730094417</v>
      </c>
      <c r="AN72" s="67">
        <v>4.6924214852830755</v>
      </c>
      <c r="AO72" s="67">
        <v>5.3125258108170028</v>
      </c>
      <c r="AP72" s="67">
        <v>4.6585975056512039</v>
      </c>
      <c r="AQ72" s="67">
        <v>4.5083025836022133</v>
      </c>
      <c r="AR72" s="67">
        <v>5.1477175012697369</v>
      </c>
      <c r="AS72" s="67">
        <v>5.0313183055242501</v>
      </c>
      <c r="AT72" s="67">
        <v>4.3093483534767554</v>
      </c>
      <c r="AU72" s="67">
        <v>5.8270482867642492</v>
      </c>
      <c r="AV72" s="67">
        <v>4.8679401606343067</v>
      </c>
      <c r="AW72" s="67">
        <v>5.4977147373343342</v>
      </c>
      <c r="AX72" s="67">
        <v>4.1143452558485061</v>
      </c>
      <c r="AY72" s="67">
        <v>4.2385544580149599</v>
      </c>
      <c r="AZ72" s="67">
        <v>5.4473915275690299</v>
      </c>
      <c r="BA72" s="67">
        <v>5.0068840461755011</v>
      </c>
      <c r="BB72" s="67">
        <v>4.5163284763267821</v>
      </c>
      <c r="BC72" s="67">
        <v>4.7352258698327425</v>
      </c>
      <c r="BD72" s="67">
        <v>4.5944062215452073</v>
      </c>
      <c r="BE72" s="67">
        <v>5.505262665500215</v>
      </c>
      <c r="BF72" s="67">
        <v>4.1088705240175063</v>
      </c>
      <c r="BG72" s="67">
        <v>3.985618193049473</v>
      </c>
      <c r="BH72" s="67">
        <v>6.1097524833961714</v>
      </c>
      <c r="BI72" s="67">
        <v>4.6467137899753785</v>
      </c>
      <c r="BJ72" s="67">
        <v>5.1728127239530393</v>
      </c>
      <c r="BK72" s="67">
        <v>6.069859494902154</v>
      </c>
      <c r="BL72" s="67">
        <v>5.4066447392285992</v>
      </c>
      <c r="BM72" s="67">
        <v>4.135552386973945</v>
      </c>
      <c r="BN72" s="67">
        <v>5.6993368460826535</v>
      </c>
      <c r="BO72" s="67">
        <v>3.579790691414988</v>
      </c>
      <c r="BP72" s="67">
        <v>6.1532853453523977</v>
      </c>
      <c r="BQ72" s="67">
        <v>6.3167502679674836</v>
      </c>
      <c r="BR72" s="67">
        <v>7.1242946201313178</v>
      </c>
      <c r="BS72" s="67">
        <v>6.2986581272560631</v>
      </c>
      <c r="BT72" s="67">
        <v>5.5959838937917121</v>
      </c>
      <c r="BU72" s="67">
        <v>5.5405786003392352</v>
      </c>
      <c r="BV72" s="67">
        <v>6.4164949513810416</v>
      </c>
      <c r="BW72" s="67">
        <v>4.9477003467286123</v>
      </c>
      <c r="BX72" s="67">
        <v>6.1585104993821229</v>
      </c>
      <c r="BY72" s="67">
        <v>4.6127747092152864</v>
      </c>
      <c r="BZ72" s="67">
        <v>5.1885039351734514</v>
      </c>
      <c r="CA72" s="67">
        <v>5.9468378210175645</v>
      </c>
      <c r="CB72" s="67">
        <v>5.2724269958397398</v>
      </c>
      <c r="CC72" s="67">
        <v>4.2853187173813785</v>
      </c>
      <c r="CD72" s="67">
        <v>4.0504552875196591</v>
      </c>
      <c r="CE72" s="67">
        <v>4.6707424693835922</v>
      </c>
      <c r="CF72" s="67">
        <v>2.8665747425609518</v>
      </c>
      <c r="CG72" s="67">
        <v>3.5099782558465815</v>
      </c>
      <c r="CH72" s="67">
        <v>5.8625981980048181</v>
      </c>
      <c r="CI72" s="67">
        <v>5.3253912095730378</v>
      </c>
      <c r="CJ72" s="67">
        <v>3.8597078228352748</v>
      </c>
      <c r="CK72" s="67">
        <v>4.8834636658233519</v>
      </c>
      <c r="CL72" s="67">
        <v>5.934017863124879</v>
      </c>
      <c r="CM72" s="67">
        <v>5.4331113151431092</v>
      </c>
      <c r="CN72" s="67">
        <v>4.8536445708616398</v>
      </c>
      <c r="CO72" s="67">
        <v>4.2901374512229449</v>
      </c>
      <c r="CP72" s="67">
        <v>4.3213354167212961</v>
      </c>
      <c r="CQ72" s="67">
        <v>5.3054689067639487</v>
      </c>
      <c r="CR72" s="67">
        <v>3.5909370028860028</v>
      </c>
      <c r="CS72" s="67">
        <v>5.6217167636579113</v>
      </c>
      <c r="CT72" s="67">
        <v>4.1418879665915131</v>
      </c>
      <c r="CU72" s="67">
        <v>4.6235204929750964</v>
      </c>
      <c r="CV72" s="67">
        <v>3.7120475295142548</v>
      </c>
      <c r="CW72" s="67">
        <v>4.7463153274849592</v>
      </c>
    </row>
    <row r="73" spans="1:101" x14ac:dyDescent="0.25">
      <c r="B73" s="67">
        <v>3.1464804035935954</v>
      </c>
      <c r="C73" s="67">
        <v>3.1627353301355101</v>
      </c>
      <c r="D73" s="67">
        <v>3.3958760395983854</v>
      </c>
      <c r="E73" s="67">
        <v>2.6291046204110948</v>
      </c>
      <c r="F73" s="67">
        <v>3.3802631569210906</v>
      </c>
      <c r="G73" s="67">
        <v>3.1778962661868966</v>
      </c>
      <c r="H73" s="67">
        <v>3.4224308557645302</v>
      </c>
      <c r="I73" s="67">
        <v>2.7177199482163439</v>
      </c>
      <c r="J73" s="67">
        <v>3.4755423041346818</v>
      </c>
      <c r="K73" s="67">
        <v>2.5323154103818917</v>
      </c>
      <c r="L73" s="67">
        <v>3.0613021705003618</v>
      </c>
      <c r="M73" s="67">
        <v>3.5987373399000786</v>
      </c>
      <c r="N73" s="67">
        <v>2.9692966157748431</v>
      </c>
      <c r="O73" s="67">
        <v>2.666857574639975</v>
      </c>
      <c r="P73" s="67">
        <v>3.1223898847447438</v>
      </c>
      <c r="Q73" s="67">
        <v>2.6438586829254418</v>
      </c>
      <c r="R73" s="67">
        <v>3.3168938329296602</v>
      </c>
      <c r="S73" s="67">
        <v>2.9002168061158637</v>
      </c>
      <c r="T73" s="67">
        <v>2.9555365968022604</v>
      </c>
      <c r="U73" s="67">
        <v>2.8261956786078977</v>
      </c>
      <c r="V73" s="67">
        <v>2.4031275772315785</v>
      </c>
      <c r="W73" s="67">
        <v>3.0936904465555828</v>
      </c>
      <c r="X73" s="67">
        <v>3.0118345224717733</v>
      </c>
      <c r="Y73" s="67">
        <v>3.2148312678467033</v>
      </c>
      <c r="Z73" s="67">
        <v>3.0967264828082275</v>
      </c>
      <c r="AA73" s="67">
        <v>3.3953596133553097</v>
      </c>
      <c r="AB73" s="67">
        <v>2.8137199220652072</v>
      </c>
      <c r="AC73" s="67">
        <v>2.7441118407411915</v>
      </c>
      <c r="AD73" s="67">
        <v>2.6986440869148383</v>
      </c>
      <c r="AE73" s="67">
        <v>3.3173567971276676</v>
      </c>
      <c r="AF73" s="67">
        <v>3.6437786138788857</v>
      </c>
      <c r="AG73" s="67">
        <v>2.9104190080689558</v>
      </c>
      <c r="AH73" s="67">
        <v>2.7013805183909874</v>
      </c>
      <c r="AI73" s="67">
        <v>2.4425039408309863</v>
      </c>
      <c r="AJ73" s="67">
        <v>3.1720636314987436</v>
      </c>
      <c r="AK73" s="67">
        <v>3.1240380871630862</v>
      </c>
      <c r="AL73" s="67">
        <v>3.5721727903186737</v>
      </c>
      <c r="AM73" s="67">
        <v>2.9238416607748157</v>
      </c>
      <c r="AN73" s="67">
        <v>3.1236584388026372</v>
      </c>
      <c r="AO73" s="67">
        <v>3.0242597388990733</v>
      </c>
      <c r="AP73" s="67">
        <v>2.6424099961332628</v>
      </c>
      <c r="AQ73" s="67">
        <v>2.6672903409454252</v>
      </c>
      <c r="AR73" s="67">
        <v>2.5888762189274055</v>
      </c>
      <c r="AS73" s="67">
        <v>3.4006776427847791</v>
      </c>
      <c r="AT73" s="67">
        <v>2.7303743549649835</v>
      </c>
      <c r="AU73" s="67">
        <v>3.2275727020071114</v>
      </c>
      <c r="AV73" s="67">
        <v>2.8988189044563115</v>
      </c>
      <c r="AW73" s="67">
        <v>2.7686469956050708</v>
      </c>
      <c r="AX73" s="67">
        <v>2.2365851506885583</v>
      </c>
      <c r="AY73" s="67">
        <v>2.5986538654326212</v>
      </c>
      <c r="AZ73" s="67">
        <v>3.0248946998831552</v>
      </c>
      <c r="BA73" s="67">
        <v>3.0874544914560005</v>
      </c>
      <c r="BB73" s="67">
        <v>3.045438165337885</v>
      </c>
      <c r="BC73" s="67">
        <v>3.7051728143954152</v>
      </c>
      <c r="BD73" s="67">
        <v>3.134863190708495</v>
      </c>
      <c r="BE73" s="67">
        <v>2.9166692600309361</v>
      </c>
      <c r="BF73" s="67">
        <v>2.7686155781884638</v>
      </c>
      <c r="BG73" s="67">
        <v>3.5326099700643629</v>
      </c>
      <c r="BH73" s="67">
        <v>2.4039512857096712</v>
      </c>
      <c r="BI73" s="67">
        <v>3.0626121772868999</v>
      </c>
      <c r="BJ73" s="67">
        <v>2.721029395477554</v>
      </c>
      <c r="BK73" s="67">
        <v>3.1204362205045375</v>
      </c>
      <c r="BL73" s="67">
        <v>3.2555558669621489</v>
      </c>
      <c r="BM73" s="67">
        <v>3.1515440884486443</v>
      </c>
      <c r="BN73" s="67">
        <v>2.822705372799831</v>
      </c>
      <c r="BO73" s="67">
        <v>3.0065298747451412</v>
      </c>
      <c r="BP73" s="67">
        <v>3.0835834542854066</v>
      </c>
      <c r="BQ73" s="67">
        <v>3.127146153266366</v>
      </c>
      <c r="BR73" s="67">
        <v>3.3780667764612691</v>
      </c>
      <c r="BS73" s="67">
        <v>3.2107282470591096</v>
      </c>
      <c r="BT73" s="67">
        <v>3.7124611025243341</v>
      </c>
      <c r="BU73" s="67">
        <v>2.5308875270608335</v>
      </c>
      <c r="BV73" s="67">
        <v>2.9949682461611857</v>
      </c>
      <c r="BW73" s="67">
        <v>3.0375489335913723</v>
      </c>
      <c r="BX73" s="67">
        <v>2.628269785628865</v>
      </c>
      <c r="BY73" s="67">
        <v>2.8766433724677145</v>
      </c>
      <c r="BZ73" s="67">
        <v>2.9698616679676384</v>
      </c>
      <c r="CA73" s="67">
        <v>2.8318907452728763</v>
      </c>
      <c r="CB73" s="67">
        <v>2.9085843223623389</v>
      </c>
      <c r="CC73" s="67">
        <v>2.6154412333799191</v>
      </c>
      <c r="CD73" s="67">
        <v>2.4448254653670656</v>
      </c>
      <c r="CE73" s="67">
        <v>2.7930834052512465</v>
      </c>
      <c r="CF73" s="67">
        <v>2.1439331278940821</v>
      </c>
      <c r="CG73" s="67">
        <v>2.7983668448109693</v>
      </c>
      <c r="CH73" s="67">
        <v>2.7856212046821072</v>
      </c>
      <c r="CI73" s="67">
        <v>3.3179928685684046</v>
      </c>
      <c r="CJ73" s="67">
        <v>3.4770900888527594</v>
      </c>
      <c r="CK73" s="67">
        <v>2.9152810406590404</v>
      </c>
      <c r="CL73" s="67">
        <v>3.0262265381603326</v>
      </c>
      <c r="CM73" s="67">
        <v>2.9514567484106986</v>
      </c>
      <c r="CN73" s="67">
        <v>3.0979292160152947</v>
      </c>
      <c r="CO73" s="67">
        <v>3.2536853341333245</v>
      </c>
      <c r="CP73" s="67">
        <v>3.1372159193179767</v>
      </c>
      <c r="CQ73" s="67">
        <v>2.9834950942232528</v>
      </c>
      <c r="CR73" s="67">
        <v>2.5681696293564107</v>
      </c>
      <c r="CS73" s="67">
        <v>3.09354252691339</v>
      </c>
      <c r="CT73" s="67">
        <v>3.1113388191257911</v>
      </c>
      <c r="CU73" s="67">
        <v>2.9406040793104999</v>
      </c>
      <c r="CV73" s="67">
        <v>3.0956652629943133</v>
      </c>
      <c r="CW73" s="67">
        <v>3.6052981524228116</v>
      </c>
    </row>
    <row r="74" spans="1:101" x14ac:dyDescent="0.25">
      <c r="B74" s="67">
        <v>4.8565804100500838</v>
      </c>
      <c r="C74" s="67">
        <v>7.8330880653842367</v>
      </c>
      <c r="D74" s="67">
        <v>7.2797220135048208</v>
      </c>
      <c r="E74" s="67">
        <v>9.0932617771411017</v>
      </c>
      <c r="F74" s="67">
        <v>8.0832703892312097</v>
      </c>
      <c r="G74" s="67">
        <v>10.190208279744457</v>
      </c>
      <c r="H74" s="67">
        <v>7.2042798781526018</v>
      </c>
      <c r="I74" s="67">
        <v>8.8672748811659741</v>
      </c>
      <c r="J74" s="67">
        <v>7.9403381703324758</v>
      </c>
      <c r="K74" s="67">
        <v>8.2751208963870067</v>
      </c>
      <c r="L74" s="67">
        <v>9.7051223437692524</v>
      </c>
      <c r="M74" s="67">
        <v>7.7679860886752552</v>
      </c>
      <c r="N74" s="67">
        <v>9.0518730060539632</v>
      </c>
      <c r="O74" s="67">
        <v>8.2572209723690158</v>
      </c>
      <c r="P74" s="67">
        <v>7.5378701992249084</v>
      </c>
      <c r="Q74" s="67">
        <v>7.3686463557476634</v>
      </c>
      <c r="R74" s="67">
        <v>9.1075965678182147</v>
      </c>
      <c r="S74" s="67">
        <v>7.5323655092994999</v>
      </c>
      <c r="T74" s="67">
        <v>9.0032444124361284</v>
      </c>
      <c r="U74" s="67">
        <v>8.6077690526348185</v>
      </c>
      <c r="V74" s="67">
        <v>5.827773034541492</v>
      </c>
      <c r="W74" s="67">
        <v>8.2500203312856808</v>
      </c>
      <c r="X74" s="67">
        <v>9.5168415784791751</v>
      </c>
      <c r="Y74" s="67">
        <v>9.8857465078476121</v>
      </c>
      <c r="Z74" s="67">
        <v>6.0867354340577524</v>
      </c>
      <c r="AA74" s="67">
        <v>7.4015464868309699</v>
      </c>
      <c r="AB74" s="67">
        <v>9.4852806314241924</v>
      </c>
      <c r="AC74" s="67">
        <v>6.5463499360476725</v>
      </c>
      <c r="AD74" s="67">
        <v>7.8455143125117264</v>
      </c>
      <c r="AE74" s="67">
        <v>8.0017772330424535</v>
      </c>
      <c r="AF74" s="67">
        <v>7.8751376632676573</v>
      </c>
      <c r="AG74" s="67">
        <v>8.3371461103469944</v>
      </c>
      <c r="AH74" s="67">
        <v>8.0653683693774543</v>
      </c>
      <c r="AI74" s="67">
        <v>7.923603609114231</v>
      </c>
      <c r="AJ74" s="67">
        <v>7.2531520483174461</v>
      </c>
      <c r="AK74" s="67">
        <v>8.2624160633683896</v>
      </c>
      <c r="AL74" s="67">
        <v>7.4955130443506262</v>
      </c>
      <c r="AM74" s="67">
        <v>7.4060629888767711</v>
      </c>
      <c r="AN74" s="67">
        <v>8.8057723894072097</v>
      </c>
      <c r="AO74" s="67">
        <v>8.017803557664017</v>
      </c>
      <c r="AP74" s="67">
        <v>8.1096443638933131</v>
      </c>
      <c r="AQ74" s="67">
        <v>8.9001065486953443</v>
      </c>
      <c r="AR74" s="67">
        <v>8.3957192646375152</v>
      </c>
      <c r="AS74" s="67">
        <v>8.6707774551053749</v>
      </c>
      <c r="AT74" s="67">
        <v>7.739093095875238</v>
      </c>
      <c r="AU74" s="67">
        <v>6.6957075107321833</v>
      </c>
      <c r="AV74" s="67">
        <v>9.4312372363447086</v>
      </c>
      <c r="AW74" s="67">
        <v>7.5817985282936977</v>
      </c>
      <c r="AX74" s="67">
        <v>7.6851291311264873</v>
      </c>
      <c r="AY74" s="67">
        <v>9.0234942048383271</v>
      </c>
      <c r="AZ74" s="67">
        <v>8.9649554721899456</v>
      </c>
      <c r="BA74" s="67">
        <v>7.3480503713695366</v>
      </c>
      <c r="BB74" s="67">
        <v>8.9113595444705158</v>
      </c>
      <c r="BC74" s="67">
        <v>9.9958293559595841</v>
      </c>
      <c r="BD74" s="67">
        <v>6.839571102249411</v>
      </c>
      <c r="BE74" s="67">
        <v>7.4460222127842268</v>
      </c>
      <c r="BF74" s="67">
        <v>7.8697120802918183</v>
      </c>
      <c r="BG74" s="67">
        <v>7.6460067678351926</v>
      </c>
      <c r="BH74" s="67">
        <v>8.7123164589392683</v>
      </c>
      <c r="BI74" s="67">
        <v>8.0991086185563841</v>
      </c>
      <c r="BJ74" s="67">
        <v>7.3560534047447677</v>
      </c>
      <c r="BK74" s="67">
        <v>6.8113710718061222</v>
      </c>
      <c r="BL74" s="67">
        <v>7.8774735851980218</v>
      </c>
      <c r="BM74" s="67">
        <v>9.7084388127769579</v>
      </c>
      <c r="BN74" s="67">
        <v>7.4929319863168757</v>
      </c>
      <c r="BO74" s="67">
        <v>6.8973874997622824</v>
      </c>
      <c r="BP74" s="67">
        <v>7.5223561128175254</v>
      </c>
      <c r="BQ74" s="67">
        <v>7.7836311718294429</v>
      </c>
      <c r="BR74" s="67">
        <v>7.6534032261565308</v>
      </c>
      <c r="BS74" s="67">
        <v>7.2493644654383802</v>
      </c>
      <c r="BT74" s="67">
        <v>8.0358211266573321</v>
      </c>
      <c r="BU74" s="67">
        <v>8.0758837260201375</v>
      </c>
      <c r="BV74" s="67">
        <v>6.4453460916418841</v>
      </c>
      <c r="BW74" s="67">
        <v>8.7512752780657284</v>
      </c>
      <c r="BX74" s="67">
        <v>7.0330671886597358</v>
      </c>
      <c r="BY74" s="67">
        <v>7.7840632038502378</v>
      </c>
      <c r="BZ74" s="67">
        <v>8.23344460718722</v>
      </c>
      <c r="CA74" s="67">
        <v>7.9920766861540491</v>
      </c>
      <c r="CB74" s="67">
        <v>8.2664972095331386</v>
      </c>
      <c r="CC74" s="67">
        <v>8.8001522802678824</v>
      </c>
      <c r="CD74" s="67">
        <v>8.9671139842586172</v>
      </c>
      <c r="CE74" s="67">
        <v>7.6120046762312237</v>
      </c>
      <c r="CF74" s="67">
        <v>7.9183418470973788</v>
      </c>
      <c r="CG74" s="67">
        <v>6.6775346775245348</v>
      </c>
      <c r="CH74" s="67">
        <v>7.3921370040974983</v>
      </c>
      <c r="CI74" s="67">
        <v>8.589679485918424</v>
      </c>
      <c r="CJ74" s="67">
        <v>9.5643664137315803</v>
      </c>
      <c r="CK74" s="67">
        <v>7.7220383313331844</v>
      </c>
      <c r="CL74" s="67">
        <v>8.1932265074559343</v>
      </c>
      <c r="CM74" s="67">
        <v>10.550606025799617</v>
      </c>
      <c r="CN74" s="67">
        <v>8.3248059839799851</v>
      </c>
      <c r="CO74" s="67">
        <v>8.6877679665678667</v>
      </c>
      <c r="CP74" s="67">
        <v>9.1584430985114942</v>
      </c>
      <c r="CQ74" s="67">
        <v>6.9237625614702889</v>
      </c>
      <c r="CR74" s="67">
        <v>7.9792644742360208</v>
      </c>
      <c r="CS74" s="67">
        <v>9.3148056656698035</v>
      </c>
      <c r="CT74" s="67">
        <v>6.9029680943878056</v>
      </c>
      <c r="CU74" s="67">
        <v>8.7725697142518317</v>
      </c>
      <c r="CV74" s="67">
        <v>7.542793259656797</v>
      </c>
      <c r="CW74" s="67">
        <v>7.2586770657642194</v>
      </c>
    </row>
    <row r="75" spans="1:101" x14ac:dyDescent="0.25">
      <c r="B75" s="67">
        <v>3.038181653547118</v>
      </c>
      <c r="C75" s="67">
        <v>3.1101043742772796</v>
      </c>
      <c r="D75" s="67">
        <v>2.7282096345623215</v>
      </c>
      <c r="E75" s="67">
        <v>2.773006585775049</v>
      </c>
      <c r="F75" s="67">
        <v>2.699806972656885</v>
      </c>
      <c r="G75" s="67">
        <v>2.9893604373272691</v>
      </c>
      <c r="H75" s="67">
        <v>3.1462332502086179</v>
      </c>
      <c r="I75" s="67">
        <v>2.9995109422636084</v>
      </c>
      <c r="J75" s="67">
        <v>3.1293170318235943</v>
      </c>
      <c r="K75" s="67">
        <v>2.7774645506208149</v>
      </c>
      <c r="L75" s="67">
        <v>2.9518579925448818</v>
      </c>
      <c r="M75" s="67">
        <v>2.8142855041227421</v>
      </c>
      <c r="N75" s="67">
        <v>2.9747347991621154</v>
      </c>
      <c r="O75" s="67">
        <v>3.1423560523624237</v>
      </c>
      <c r="P75" s="67">
        <v>2.8103423661339106</v>
      </c>
      <c r="Q75" s="67">
        <v>3.1511682634259617</v>
      </c>
      <c r="R75" s="67">
        <v>2.8416332024369586</v>
      </c>
      <c r="S75" s="67">
        <v>2.7649484482606979</v>
      </c>
      <c r="T75" s="67">
        <v>2.9927299596864341</v>
      </c>
      <c r="U75" s="67">
        <v>2.8808360326079878</v>
      </c>
      <c r="V75" s="67">
        <v>3.0358502277246582</v>
      </c>
      <c r="W75" s="67">
        <v>3.2064169164768979</v>
      </c>
      <c r="X75" s="67">
        <v>3.190940609312908</v>
      </c>
      <c r="Y75" s="67">
        <v>3.0775918419991539</v>
      </c>
      <c r="Z75" s="67">
        <v>2.7679840411834324</v>
      </c>
      <c r="AA75" s="67">
        <v>2.8975240958118138</v>
      </c>
      <c r="AB75" s="67">
        <v>2.846041844121185</v>
      </c>
      <c r="AC75" s="67">
        <v>3.1776058540291308</v>
      </c>
      <c r="AD75" s="67">
        <v>2.9262287757349568</v>
      </c>
      <c r="AE75" s="67">
        <v>3.0670756661893761</v>
      </c>
      <c r="AF75" s="67">
        <v>3.0804264630458436</v>
      </c>
      <c r="AG75" s="67">
        <v>2.9111512822889694</v>
      </c>
      <c r="AH75" s="67">
        <v>2.7178351414292257</v>
      </c>
      <c r="AI75" s="67">
        <v>2.7148837076099217</v>
      </c>
      <c r="AJ75" s="67">
        <v>2.7595739395531966</v>
      </c>
      <c r="AK75" s="67">
        <v>2.9777718793161685</v>
      </c>
      <c r="AL75" s="67">
        <v>3.0140514582296283</v>
      </c>
      <c r="AM75" s="67">
        <v>3.1942291091679302</v>
      </c>
      <c r="AN75" s="67">
        <v>2.8106523819775577</v>
      </c>
      <c r="AO75" s="67">
        <v>2.9135219341551699</v>
      </c>
      <c r="AP75" s="67">
        <v>3.0184559242531965</v>
      </c>
      <c r="AQ75" s="67">
        <v>2.9279568590757385</v>
      </c>
      <c r="AR75" s="67">
        <v>3.0417583822186529</v>
      </c>
      <c r="AS75" s="67">
        <v>3.4526104543573677</v>
      </c>
      <c r="AT75" s="67">
        <v>2.891390423795027</v>
      </c>
      <c r="AU75" s="67">
        <v>3.1103932614306427</v>
      </c>
      <c r="AV75" s="67">
        <v>3.0281107868022055</v>
      </c>
      <c r="AW75" s="67">
        <v>3.2093662960328548</v>
      </c>
      <c r="AX75" s="67">
        <v>3.0893474538200265</v>
      </c>
      <c r="AY75" s="67">
        <v>3.2699979725661015</v>
      </c>
      <c r="AZ75" s="67">
        <v>3.1159508526374347</v>
      </c>
      <c r="BA75" s="67">
        <v>2.8248402789809899</v>
      </c>
      <c r="BB75" s="67">
        <v>3.2984216432755322</v>
      </c>
      <c r="BC75" s="67">
        <v>3.0711806124821597</v>
      </c>
      <c r="BD75" s="67">
        <v>2.892082772135621</v>
      </c>
      <c r="BE75" s="67">
        <v>3.0544177306260698</v>
      </c>
      <c r="BF75" s="67">
        <v>3.3891494322897469</v>
      </c>
      <c r="BG75" s="67">
        <v>2.5943961003124207</v>
      </c>
      <c r="BH75" s="67">
        <v>3.0048115483138953</v>
      </c>
      <c r="BI75" s="67">
        <v>3.0044821146335776</v>
      </c>
      <c r="BJ75" s="67">
        <v>2.7427948430011719</v>
      </c>
      <c r="BK75" s="67">
        <v>2.9001402440339907</v>
      </c>
      <c r="BL75" s="67">
        <v>3.1152314451534813</v>
      </c>
      <c r="BM75" s="67">
        <v>3.4411140784192309</v>
      </c>
      <c r="BN75" s="67">
        <v>3.0581664504773101</v>
      </c>
      <c r="BO75" s="67">
        <v>3.1875379062279219</v>
      </c>
      <c r="BP75" s="67">
        <v>2.9029593965990976</v>
      </c>
      <c r="BQ75" s="67">
        <v>2.8934915195259472</v>
      </c>
      <c r="BR75" s="67">
        <v>2.8928495246272168</v>
      </c>
      <c r="BS75" s="67">
        <v>2.8963202840035915</v>
      </c>
      <c r="BT75" s="67">
        <v>2.9996381537005172</v>
      </c>
      <c r="BU75" s="67">
        <v>3.0675533827395456</v>
      </c>
      <c r="BV75" s="67">
        <v>2.9419612618110849</v>
      </c>
      <c r="BW75" s="67">
        <v>2.8167903331820119</v>
      </c>
      <c r="BX75" s="67">
        <v>2.9961977402691304</v>
      </c>
      <c r="BY75" s="67">
        <v>3.0823869306522704</v>
      </c>
      <c r="BZ75" s="67">
        <v>2.8089348266301362</v>
      </c>
      <c r="CA75" s="67">
        <v>3.0150698473596158</v>
      </c>
      <c r="CB75" s="67">
        <v>2.9519154662677765</v>
      </c>
      <c r="CC75" s="67">
        <v>2.9201627059123676</v>
      </c>
      <c r="CD75" s="67">
        <v>2.5392105325277159</v>
      </c>
      <c r="CE75" s="67">
        <v>3.031265551067361</v>
      </c>
      <c r="CF75" s="67">
        <v>3.1583806608056069</v>
      </c>
      <c r="CG75" s="67">
        <v>3.0495113255524444</v>
      </c>
      <c r="CH75" s="67">
        <v>3.1480078483473779</v>
      </c>
      <c r="CI75" s="67">
        <v>2.6711792523076605</v>
      </c>
      <c r="CJ75" s="67">
        <v>2.8341915218961655</v>
      </c>
      <c r="CK75" s="67">
        <v>2.7433841628642011</v>
      </c>
      <c r="CL75" s="67">
        <v>3.034274550217047</v>
      </c>
      <c r="CM75" s="67">
        <v>3.1525863402565584</v>
      </c>
      <c r="CN75" s="67">
        <v>3.1881066437597272</v>
      </c>
      <c r="CO75" s="67">
        <v>2.8292624995686122</v>
      </c>
      <c r="CP75" s="67">
        <v>3.0500481534872912</v>
      </c>
      <c r="CQ75" s="67">
        <v>2.9745940636828854</v>
      </c>
      <c r="CR75" s="67">
        <v>3.1485069587125052</v>
      </c>
      <c r="CS75" s="67">
        <v>3.0123481289149319</v>
      </c>
      <c r="CT75" s="67">
        <v>3.1375431697160128</v>
      </c>
      <c r="CU75" s="67">
        <v>2.8384346947731918</v>
      </c>
      <c r="CV75" s="67">
        <v>2.7276276293913804</v>
      </c>
      <c r="CW75" s="67">
        <v>2.8771171870595378</v>
      </c>
    </row>
    <row r="76" spans="1:101" x14ac:dyDescent="0.25">
      <c r="B76" s="67">
        <v>4.8562740232307409</v>
      </c>
      <c r="C76" s="67">
        <v>5.0957209231505747</v>
      </c>
      <c r="D76" s="67">
        <v>5.0524284376728499</v>
      </c>
      <c r="E76" s="67">
        <v>4.9574724127526402</v>
      </c>
      <c r="F76" s="67">
        <v>5.0015788199191844</v>
      </c>
      <c r="G76" s="67">
        <v>5.0948358274469019</v>
      </c>
      <c r="H76" s="67">
        <v>5.0852406807789414</v>
      </c>
      <c r="I76" s="67">
        <v>5.0816512044543467</v>
      </c>
      <c r="J76" s="67">
        <v>4.9929383754965926</v>
      </c>
      <c r="K76" s="67">
        <v>5.0980003578146835</v>
      </c>
      <c r="L76" s="67">
        <v>4.9219712069574912</v>
      </c>
      <c r="M76" s="67">
        <v>5.0495248421739669</v>
      </c>
      <c r="N76" s="67">
        <v>5.0230411366433385</v>
      </c>
      <c r="O76" s="67">
        <v>5.1638174170792448</v>
      </c>
      <c r="P76" s="67">
        <v>5.0033555029789492</v>
      </c>
      <c r="Q76" s="67">
        <v>4.964925260895992</v>
      </c>
      <c r="R76" s="67">
        <v>4.9824456885782462</v>
      </c>
      <c r="S76" s="67">
        <v>4.9680714103988262</v>
      </c>
      <c r="T76" s="67">
        <v>4.9379018782382609</v>
      </c>
      <c r="U76" s="67">
        <v>4.8740744885151095</v>
      </c>
      <c r="V76" s="67">
        <v>5.0754951602767457</v>
      </c>
      <c r="W76" s="67">
        <v>4.9978686358547852</v>
      </c>
      <c r="X76" s="67">
        <v>4.9267256647999975</v>
      </c>
      <c r="Y76" s="67">
        <v>5.0578105868933481</v>
      </c>
      <c r="Z76" s="67">
        <v>5.0842988240419471</v>
      </c>
      <c r="AA76" s="67">
        <v>5.0856190571460571</v>
      </c>
      <c r="AB76" s="67">
        <v>5.0310060578244693</v>
      </c>
      <c r="AC76" s="67">
        <v>4.9465084238753674</v>
      </c>
      <c r="AD76" s="67">
        <v>4.8511308955996544</v>
      </c>
      <c r="AE76" s="67">
        <v>5.0258333617853745</v>
      </c>
      <c r="AF76" s="67">
        <v>4.9829661859639147</v>
      </c>
      <c r="AG76" s="67">
        <v>4.8910859985915458</v>
      </c>
      <c r="AH76" s="67">
        <v>5.0356218363212708</v>
      </c>
      <c r="AI76" s="67">
        <v>4.9544957947871833</v>
      </c>
      <c r="AJ76" s="67">
        <v>5.0675423386622063</v>
      </c>
      <c r="AK76" s="67">
        <v>4.8511193178761411</v>
      </c>
      <c r="AL76" s="67">
        <v>5.0815834007643375</v>
      </c>
      <c r="AM76" s="67">
        <v>5.0328082344855583</v>
      </c>
      <c r="AN76" s="67">
        <v>5.0130882293103101</v>
      </c>
      <c r="AO76" s="67">
        <v>4.7779184647775983</v>
      </c>
      <c r="AP76" s="67">
        <v>4.9749975531961041</v>
      </c>
      <c r="AQ76" s="67">
        <v>5.0671684456414763</v>
      </c>
      <c r="AR76" s="67">
        <v>4.8815098227150271</v>
      </c>
      <c r="AS76" s="67">
        <v>5.0231408679967808</v>
      </c>
      <c r="AT76" s="67">
        <v>5.071033403095929</v>
      </c>
      <c r="AU76" s="67">
        <v>4.8085644089793877</v>
      </c>
      <c r="AV76" s="67">
        <v>4.8637057399202765</v>
      </c>
      <c r="AW76" s="67">
        <v>5.1063090880430337</v>
      </c>
      <c r="AX76" s="67">
        <v>5.0288574355659739</v>
      </c>
      <c r="AY76" s="67">
        <v>4.9449136179199726</v>
      </c>
      <c r="AZ76" s="67">
        <v>5.006699620104528</v>
      </c>
      <c r="BA76" s="67">
        <v>4.8962889234968721</v>
      </c>
      <c r="BB76" s="67">
        <v>4.9693672777875317</v>
      </c>
      <c r="BC76" s="67">
        <v>4.906889616674162</v>
      </c>
      <c r="BD76" s="67">
        <v>4.9252778097178354</v>
      </c>
      <c r="BE76" s="67">
        <v>4.9832394972244431</v>
      </c>
      <c r="BF76" s="67">
        <v>4.897490241209872</v>
      </c>
      <c r="BG76" s="67">
        <v>5.0106867471692276</v>
      </c>
      <c r="BH76" s="67">
        <v>5.0415732512083897</v>
      </c>
      <c r="BI76" s="67">
        <v>5.11181577174262</v>
      </c>
      <c r="BJ76" s="67">
        <v>5.1272702115200959</v>
      </c>
      <c r="BK76" s="67">
        <v>5.0586024661563957</v>
      </c>
      <c r="BL76" s="67">
        <v>5.0489140287586203</v>
      </c>
      <c r="BM76" s="67">
        <v>5.003156448524086</v>
      </c>
      <c r="BN76" s="67">
        <v>5.1337197630989584</v>
      </c>
      <c r="BO76" s="67">
        <v>5.0862878212640332</v>
      </c>
      <c r="BP76" s="67">
        <v>5.0205115799863771</v>
      </c>
      <c r="BQ76" s="67">
        <v>5.1066252838383601</v>
      </c>
      <c r="BR76" s="67">
        <v>5.033590856492884</v>
      </c>
      <c r="BS76" s="67">
        <v>4.9405417614641722</v>
      </c>
      <c r="BT76" s="67">
        <v>5.0963108256113818</v>
      </c>
      <c r="BU76" s="67">
        <v>5.0197343601985125</v>
      </c>
      <c r="BV76" s="67">
        <v>4.8818983679491126</v>
      </c>
      <c r="BW76" s="67">
        <v>5.0440239933622157</v>
      </c>
      <c r="BX76" s="67">
        <v>4.9988507128070552</v>
      </c>
      <c r="BY76" s="67">
        <v>4.9900182597570035</v>
      </c>
      <c r="BZ76" s="67">
        <v>5.0047103014659031</v>
      </c>
      <c r="CA76" s="67">
        <v>4.8775153384646206</v>
      </c>
      <c r="CB76" s="67">
        <v>4.9649437098734364</v>
      </c>
      <c r="CC76" s="67">
        <v>5.0411217286337884</v>
      </c>
      <c r="CD76" s="67">
        <v>4.9165319501790794</v>
      </c>
      <c r="CE76" s="67">
        <v>4.9737374343043204</v>
      </c>
      <c r="CF76" s="67">
        <v>5.0329656254158381</v>
      </c>
      <c r="CG76" s="67">
        <v>5.0428560415115475</v>
      </c>
      <c r="CH76" s="67">
        <v>5.1296436696482939</v>
      </c>
      <c r="CI76" s="67">
        <v>5.2015895197558049</v>
      </c>
      <c r="CJ76" s="67">
        <v>5.1312079757954141</v>
      </c>
      <c r="CK76" s="67">
        <v>5.0095207619874094</v>
      </c>
      <c r="CL76" s="67">
        <v>5.1332343644258138</v>
      </c>
      <c r="CM76" s="67">
        <v>5.0760679088078744</v>
      </c>
      <c r="CN76" s="67">
        <v>4.8987780979170221</v>
      </c>
      <c r="CO76" s="67">
        <v>4.9879490870726881</v>
      </c>
      <c r="CP76" s="67">
        <v>5.0442101646087165</v>
      </c>
      <c r="CQ76" s="67">
        <v>5.0348608862840907</v>
      </c>
      <c r="CR76" s="67">
        <v>5.0402592177949774</v>
      </c>
      <c r="CS76" s="67">
        <v>5.0578171494074722</v>
      </c>
      <c r="CT76" s="67">
        <v>5.023876552663519</v>
      </c>
      <c r="CU76" s="67">
        <v>5.1743327752391091</v>
      </c>
      <c r="CV76" s="67">
        <v>5.0332946926478161</v>
      </c>
      <c r="CW76" s="67">
        <v>5.03251618951378</v>
      </c>
    </row>
    <row r="77" spans="1:101" x14ac:dyDescent="0.25">
      <c r="B77" s="67">
        <v>8.8860528908113068</v>
      </c>
      <c r="C77" s="67">
        <v>9.0516794123183146</v>
      </c>
      <c r="D77" s="67">
        <v>9.2079403908713005</v>
      </c>
      <c r="E77" s="67">
        <v>9.094441196395378</v>
      </c>
      <c r="F77" s="67">
        <v>8.9186352329920506</v>
      </c>
      <c r="G77" s="67">
        <v>8.927615147892384</v>
      </c>
      <c r="H77" s="67">
        <v>8.885344018453976</v>
      </c>
      <c r="I77" s="67">
        <v>8.9938768592373375</v>
      </c>
      <c r="J77" s="67">
        <v>8.8584648765655363</v>
      </c>
      <c r="K77" s="67">
        <v>8.8240681614919758</v>
      </c>
      <c r="L77" s="67">
        <v>8.925119425572781</v>
      </c>
      <c r="M77" s="67">
        <v>8.9877061553134929</v>
      </c>
      <c r="N77" s="67">
        <v>9.1180240721822479</v>
      </c>
      <c r="O77" s="67">
        <v>9.0067264015986392</v>
      </c>
      <c r="P77" s="67">
        <v>8.9836112026446262</v>
      </c>
      <c r="Q77" s="67">
        <v>9.0553435521656738</v>
      </c>
      <c r="R77" s="67">
        <v>9.0082926011552082</v>
      </c>
      <c r="S77" s="67">
        <v>8.9720854276844815</v>
      </c>
      <c r="T77" s="67">
        <v>9.0027894727758593</v>
      </c>
      <c r="U77" s="67">
        <v>9.1198457535084785</v>
      </c>
      <c r="V77" s="67">
        <v>9.1082931183108649</v>
      </c>
      <c r="W77" s="67">
        <v>8.9850014969137693</v>
      </c>
      <c r="X77" s="67">
        <v>8.8330593355052152</v>
      </c>
      <c r="Y77" s="67">
        <v>8.9558760932946342</v>
      </c>
      <c r="Z77" s="67">
        <v>8.9438254322873405</v>
      </c>
      <c r="AA77" s="67">
        <v>9.0541470792208258</v>
      </c>
      <c r="AB77" s="67">
        <v>9.198623463579926</v>
      </c>
      <c r="AC77" s="67">
        <v>8.9663260045263531</v>
      </c>
      <c r="AD77" s="67">
        <v>8.9769764731937869</v>
      </c>
      <c r="AE77" s="67">
        <v>8.9710899457671687</v>
      </c>
      <c r="AF77" s="67">
        <v>9.0426262127434462</v>
      </c>
      <c r="AG77" s="67">
        <v>8.9795029915327316</v>
      </c>
      <c r="AH77" s="67">
        <v>8.8394739508654414</v>
      </c>
      <c r="AI77" s="67">
        <v>8.9012392245848577</v>
      </c>
      <c r="AJ77" s="67">
        <v>8.8486097156343622</v>
      </c>
      <c r="AK77" s="67">
        <v>8.9894200155844732</v>
      </c>
      <c r="AL77" s="67">
        <v>8.9709640119408469</v>
      </c>
      <c r="AM77" s="67">
        <v>9.1204369148873923</v>
      </c>
      <c r="AN77" s="67">
        <v>9.0401348602658267</v>
      </c>
      <c r="AO77" s="67">
        <v>8.8385963706801842</v>
      </c>
      <c r="AP77" s="67">
        <v>9.089716397548079</v>
      </c>
      <c r="AQ77" s="67">
        <v>8.9856926697657933</v>
      </c>
      <c r="AR77" s="67">
        <v>9.1306879865045651</v>
      </c>
      <c r="AS77" s="67">
        <v>9.0758549003626037</v>
      </c>
      <c r="AT77" s="67">
        <v>9.0646111259195727</v>
      </c>
      <c r="AU77" s="67">
        <v>9.0562924024782454</v>
      </c>
      <c r="AV77" s="67">
        <v>8.9355817871860523</v>
      </c>
      <c r="AW77" s="67">
        <v>8.9819923300742435</v>
      </c>
      <c r="AX77" s="67">
        <v>9.1149796565392638</v>
      </c>
      <c r="AY77" s="67">
        <v>8.8948374825768148</v>
      </c>
      <c r="AZ77" s="67">
        <v>9.0112659706207623</v>
      </c>
      <c r="BA77" s="67">
        <v>9.1461090332895569</v>
      </c>
      <c r="BB77" s="67">
        <v>8.9813632453643208</v>
      </c>
      <c r="BC77" s="67">
        <v>8.9613975744120555</v>
      </c>
      <c r="BD77" s="67">
        <v>9.1349476436186929</v>
      </c>
      <c r="BE77" s="67">
        <v>9.0148754908636235</v>
      </c>
      <c r="BF77" s="67">
        <v>8.833866698585874</v>
      </c>
      <c r="BG77" s="67">
        <v>8.9815228578356674</v>
      </c>
      <c r="BH77" s="67">
        <v>8.9607309628324856</v>
      </c>
      <c r="BI77" s="67">
        <v>8.9794045020278581</v>
      </c>
      <c r="BJ77" s="67">
        <v>9.0002438251713972</v>
      </c>
      <c r="BK77" s="67">
        <v>9.132279661541757</v>
      </c>
      <c r="BL77" s="67">
        <v>9.0767472524494863</v>
      </c>
      <c r="BM77" s="67">
        <v>9.0907574667137148</v>
      </c>
      <c r="BN77" s="67">
        <v>8.8798403754265447</v>
      </c>
      <c r="BO77" s="67">
        <v>9.0464626682354403</v>
      </c>
      <c r="BP77" s="67">
        <v>8.9999732777949006</v>
      </c>
      <c r="BQ77" s="67">
        <v>9.0525463285953212</v>
      </c>
      <c r="BR77" s="67">
        <v>9.1438902741915644</v>
      </c>
      <c r="BS77" s="67">
        <v>9.0579221441043671</v>
      </c>
      <c r="BT77" s="67">
        <v>9.0706192081327774</v>
      </c>
      <c r="BU77" s="67">
        <v>9.1705620726765762</v>
      </c>
      <c r="BV77" s="67">
        <v>9.047653532568269</v>
      </c>
      <c r="BW77" s="67">
        <v>8.7148755185696931</v>
      </c>
      <c r="BX77" s="67">
        <v>9.0667837342627173</v>
      </c>
      <c r="BY77" s="67">
        <v>8.9954812710355405</v>
      </c>
      <c r="BZ77" s="67">
        <v>8.9628377839872631</v>
      </c>
      <c r="CA77" s="67">
        <v>9.0055341968063711</v>
      </c>
      <c r="CB77" s="67">
        <v>8.9138781260271998</v>
      </c>
      <c r="CC77" s="67">
        <v>9.031329756021826</v>
      </c>
      <c r="CD77" s="67">
        <v>9.0195444250814809</v>
      </c>
      <c r="CE77" s="67">
        <v>9.0185561069263027</v>
      </c>
      <c r="CF77" s="67">
        <v>8.9863181117515598</v>
      </c>
      <c r="CG77" s="67">
        <v>8.8823884910395314</v>
      </c>
      <c r="CH77" s="67">
        <v>8.9984114038140142</v>
      </c>
      <c r="CI77" s="67">
        <v>9.0297986447773226</v>
      </c>
      <c r="CJ77" s="67">
        <v>9.0100087862167832</v>
      </c>
      <c r="CK77" s="67">
        <v>8.9064000053924826</v>
      </c>
      <c r="CL77" s="67">
        <v>8.8696553247749641</v>
      </c>
      <c r="CM77" s="67">
        <v>8.8776614337345521</v>
      </c>
      <c r="CN77" s="67">
        <v>9.1030200226369082</v>
      </c>
      <c r="CO77" s="67">
        <v>8.9972753380391506</v>
      </c>
      <c r="CP77" s="67">
        <v>9.0438047147454963</v>
      </c>
      <c r="CQ77" s="67">
        <v>9.0610136701091299</v>
      </c>
      <c r="CR77" s="67">
        <v>9.0285307658632092</v>
      </c>
      <c r="CS77" s="67">
        <v>9.0367211294498375</v>
      </c>
      <c r="CT77" s="67">
        <v>8.9260642085335249</v>
      </c>
      <c r="CU77" s="67">
        <v>8.9272871920325176</v>
      </c>
      <c r="CV77" s="67">
        <v>8.8216120161460463</v>
      </c>
      <c r="CW77" s="67">
        <v>8.8446070395047958</v>
      </c>
    </row>
    <row r="79" spans="1:101" x14ac:dyDescent="0.25">
      <c r="A79" t="s">
        <v>73</v>
      </c>
      <c r="B79" s="67">
        <f>SUMPRODUCT($C$6:$C$16, B$34:B$44)/$C$21</f>
        <v>11.509211795969154</v>
      </c>
      <c r="C79" s="67">
        <f t="shared" ref="C79:BN79" si="11">SUMPRODUCT($C$6:$C$16, C$34:C$44)/$C$21</f>
        <v>11.071325370482077</v>
      </c>
      <c r="D79" s="67">
        <f t="shared" si="11"/>
        <v>11.78064924297775</v>
      </c>
      <c r="E79" s="67">
        <f t="shared" si="11"/>
        <v>11.401032293639503</v>
      </c>
      <c r="F79" s="67">
        <f t="shared" si="11"/>
        <v>11.630740033850156</v>
      </c>
      <c r="G79" s="67">
        <f t="shared" si="11"/>
        <v>11.882887053961646</v>
      </c>
      <c r="H79" s="67">
        <f t="shared" si="11"/>
        <v>11.830653228126387</v>
      </c>
      <c r="I79" s="67">
        <f t="shared" si="11"/>
        <v>12.15975064852528</v>
      </c>
      <c r="J79" s="67">
        <f t="shared" si="11"/>
        <v>11.381786752103935</v>
      </c>
      <c r="K79" s="67">
        <f t="shared" si="11"/>
        <v>12.30988723394119</v>
      </c>
      <c r="L79" s="67">
        <f t="shared" si="11"/>
        <v>12.606343966115707</v>
      </c>
      <c r="M79" s="67">
        <f t="shared" si="11"/>
        <v>12.263012666160733</v>
      </c>
      <c r="N79" s="67">
        <f t="shared" si="11"/>
        <v>12.436992912879282</v>
      </c>
      <c r="O79" s="67">
        <f t="shared" si="11"/>
        <v>11.765724926193428</v>
      </c>
      <c r="P79" s="67">
        <f t="shared" si="11"/>
        <v>12.490202343696026</v>
      </c>
      <c r="Q79" s="67">
        <f t="shared" si="11"/>
        <v>11.686617968699016</v>
      </c>
      <c r="R79" s="67">
        <f t="shared" si="11"/>
        <v>12.273110695931949</v>
      </c>
      <c r="S79" s="67">
        <f t="shared" si="11"/>
        <v>11.835503121417757</v>
      </c>
      <c r="T79" s="67">
        <f t="shared" si="11"/>
        <v>11.438515177590322</v>
      </c>
      <c r="U79" s="67">
        <f t="shared" si="11"/>
        <v>12.1652320535834</v>
      </c>
      <c r="V79" s="67">
        <f t="shared" si="11"/>
        <v>11.945290435939638</v>
      </c>
      <c r="W79" s="67">
        <f t="shared" si="11"/>
        <v>11.809706995014128</v>
      </c>
      <c r="X79" s="67">
        <f t="shared" si="11"/>
        <v>12.089559495235056</v>
      </c>
      <c r="Y79" s="67">
        <f t="shared" si="11"/>
        <v>12.449129792096453</v>
      </c>
      <c r="Z79" s="67">
        <f t="shared" si="11"/>
        <v>11.484105026642633</v>
      </c>
      <c r="AA79" s="67">
        <f t="shared" si="11"/>
        <v>12.591754594506716</v>
      </c>
      <c r="AB79" s="67">
        <f t="shared" si="11"/>
        <v>11.651663777381167</v>
      </c>
      <c r="AC79" s="67">
        <f t="shared" si="11"/>
        <v>11.260592370372786</v>
      </c>
      <c r="AD79" s="67">
        <f t="shared" si="11"/>
        <v>11.579409820199757</v>
      </c>
      <c r="AE79" s="67">
        <f t="shared" si="11"/>
        <v>11.348094613719173</v>
      </c>
      <c r="AF79" s="67">
        <f t="shared" si="11"/>
        <v>11.494748665960625</v>
      </c>
      <c r="AG79" s="67">
        <f t="shared" si="11"/>
        <v>11.9613099195837</v>
      </c>
      <c r="AH79" s="67">
        <f t="shared" si="11"/>
        <v>11.897924907675296</v>
      </c>
      <c r="AI79" s="67">
        <f t="shared" si="11"/>
        <v>10.72918064797099</v>
      </c>
      <c r="AJ79" s="67">
        <f t="shared" si="11"/>
        <v>11.876089811428605</v>
      </c>
      <c r="AK79" s="67">
        <f t="shared" si="11"/>
        <v>12.517569297912329</v>
      </c>
      <c r="AL79" s="67">
        <f t="shared" si="11"/>
        <v>12.289347162789099</v>
      </c>
      <c r="AM79" s="67">
        <f t="shared" si="11"/>
        <v>12.024524416206837</v>
      </c>
      <c r="AN79" s="67">
        <f t="shared" si="11"/>
        <v>11.743726576928909</v>
      </c>
      <c r="AO79" s="67">
        <f t="shared" si="11"/>
        <v>11.668333060033049</v>
      </c>
      <c r="AP79" s="67">
        <f t="shared" si="11"/>
        <v>12.016524457736802</v>
      </c>
      <c r="AQ79" s="67">
        <f t="shared" si="11"/>
        <v>11.971875774786131</v>
      </c>
      <c r="AR79" s="67">
        <f t="shared" si="11"/>
        <v>12.157429026210146</v>
      </c>
      <c r="AS79" s="67">
        <f t="shared" si="11"/>
        <v>11.727574556152423</v>
      </c>
      <c r="AT79" s="67">
        <f t="shared" si="11"/>
        <v>11.942046811053885</v>
      </c>
      <c r="AU79" s="67">
        <f t="shared" si="11"/>
        <v>11.333942492562878</v>
      </c>
      <c r="AV79" s="67">
        <f t="shared" si="11"/>
        <v>11.275685000816599</v>
      </c>
      <c r="AW79" s="67">
        <f t="shared" si="11"/>
        <v>11.511225253209332</v>
      </c>
      <c r="AX79" s="67">
        <f t="shared" si="11"/>
        <v>11.278433631541398</v>
      </c>
      <c r="AY79" s="67">
        <f t="shared" si="11"/>
        <v>11.73299626789681</v>
      </c>
      <c r="AZ79" s="67">
        <f t="shared" si="11"/>
        <v>11.747933230054633</v>
      </c>
      <c r="BA79" s="67">
        <f t="shared" si="11"/>
        <v>11.572431861480538</v>
      </c>
      <c r="BB79" s="67">
        <f t="shared" si="11"/>
        <v>11.228700535008498</v>
      </c>
      <c r="BC79" s="67">
        <f t="shared" si="11"/>
        <v>11.311857495385857</v>
      </c>
      <c r="BD79" s="67">
        <f t="shared" si="11"/>
        <v>12.185105656163092</v>
      </c>
      <c r="BE79" s="67">
        <f t="shared" si="11"/>
        <v>12.272480514832694</v>
      </c>
      <c r="BF79" s="67">
        <f t="shared" si="11"/>
        <v>13.130184049334655</v>
      </c>
      <c r="BG79" s="67">
        <f t="shared" si="11"/>
        <v>11.520232398783651</v>
      </c>
      <c r="BH79" s="67">
        <f t="shared" si="11"/>
        <v>12.262295401587018</v>
      </c>
      <c r="BI79" s="67">
        <f t="shared" si="11"/>
        <v>11.95911835309963</v>
      </c>
      <c r="BJ79" s="67">
        <f t="shared" si="11"/>
        <v>12.270902306764908</v>
      </c>
      <c r="BK79" s="67">
        <f t="shared" si="11"/>
        <v>12.347866585156906</v>
      </c>
      <c r="BL79" s="67">
        <f t="shared" si="11"/>
        <v>12.166055525794503</v>
      </c>
      <c r="BM79" s="67">
        <f t="shared" si="11"/>
        <v>11.63836918706135</v>
      </c>
      <c r="BN79" s="67">
        <f t="shared" si="11"/>
        <v>11.854544171578178</v>
      </c>
      <c r="BO79" s="67">
        <f t="shared" ref="BO79:CW79" si="12">SUMPRODUCT($C$6:$C$16, BO$34:BO$44)/$C$21</f>
        <v>12.324345683100267</v>
      </c>
      <c r="BP79" s="67">
        <f t="shared" si="12"/>
        <v>12.425831222583804</v>
      </c>
      <c r="BQ79" s="67">
        <f t="shared" si="12"/>
        <v>11.814662082529434</v>
      </c>
      <c r="BR79" s="67">
        <f t="shared" si="12"/>
        <v>11.526708059332966</v>
      </c>
      <c r="BS79" s="67">
        <f t="shared" si="12"/>
        <v>11.9376520645702</v>
      </c>
      <c r="BT79" s="67">
        <f t="shared" si="12"/>
        <v>12.020442242453846</v>
      </c>
      <c r="BU79" s="67">
        <f t="shared" si="12"/>
        <v>11.726373238333606</v>
      </c>
      <c r="BV79" s="67">
        <f t="shared" si="12"/>
        <v>12.069430850962506</v>
      </c>
      <c r="BW79" s="67">
        <f t="shared" si="12"/>
        <v>11.686112225717261</v>
      </c>
      <c r="BX79" s="67">
        <f t="shared" si="12"/>
        <v>11.587376393498911</v>
      </c>
      <c r="BY79" s="67">
        <f t="shared" si="12"/>
        <v>11.557196914354812</v>
      </c>
      <c r="BZ79" s="67">
        <f t="shared" si="12"/>
        <v>12.195722451614232</v>
      </c>
      <c r="CA79" s="67">
        <f t="shared" si="12"/>
        <v>11.785175218555416</v>
      </c>
      <c r="CB79" s="67">
        <f t="shared" si="12"/>
        <v>12.388229568186237</v>
      </c>
      <c r="CC79" s="67">
        <f t="shared" si="12"/>
        <v>11.896661935818717</v>
      </c>
      <c r="CD79" s="67">
        <f t="shared" si="12"/>
        <v>11.52717940336834</v>
      </c>
      <c r="CE79" s="67">
        <f t="shared" si="12"/>
        <v>11.635121993009694</v>
      </c>
      <c r="CF79" s="67">
        <f t="shared" si="12"/>
        <v>12.232697586965131</v>
      </c>
      <c r="CG79" s="67">
        <f t="shared" si="12"/>
        <v>12.244210396363936</v>
      </c>
      <c r="CH79" s="67">
        <f t="shared" si="12"/>
        <v>12.579229845061651</v>
      </c>
      <c r="CI79" s="67">
        <f t="shared" si="12"/>
        <v>12.009871364851838</v>
      </c>
      <c r="CJ79" s="67">
        <f t="shared" si="12"/>
        <v>11.863725490475465</v>
      </c>
      <c r="CK79" s="67">
        <f t="shared" si="12"/>
        <v>11.884887155124257</v>
      </c>
      <c r="CL79" s="67">
        <f t="shared" si="12"/>
        <v>12.46341465933037</v>
      </c>
      <c r="CM79" s="67">
        <f t="shared" si="12"/>
        <v>12.751340691660999</v>
      </c>
      <c r="CN79" s="67">
        <f t="shared" si="12"/>
        <v>11.811302741466637</v>
      </c>
      <c r="CO79" s="67">
        <f t="shared" si="12"/>
        <v>11.858052884555697</v>
      </c>
      <c r="CP79" s="67">
        <f t="shared" si="12"/>
        <v>11.756745108785472</v>
      </c>
      <c r="CQ79" s="67">
        <f t="shared" si="12"/>
        <v>11.951621342938168</v>
      </c>
      <c r="CR79" s="67">
        <f t="shared" si="12"/>
        <v>11.95131864645548</v>
      </c>
      <c r="CS79" s="67">
        <f t="shared" si="12"/>
        <v>11.783827079818217</v>
      </c>
      <c r="CT79" s="67">
        <f t="shared" si="12"/>
        <v>12.00857269802089</v>
      </c>
      <c r="CU79" s="67">
        <f t="shared" si="12"/>
        <v>12.158379885889641</v>
      </c>
      <c r="CV79" s="67">
        <f t="shared" si="12"/>
        <v>11.32916007216504</v>
      </c>
      <c r="CW79" s="67">
        <f t="shared" si="12"/>
        <v>11.429693382604921</v>
      </c>
    </row>
    <row r="80" spans="1:101" x14ac:dyDescent="0.25">
      <c r="A80" t="s">
        <v>74</v>
      </c>
      <c r="B80" s="67">
        <f>SUMPRODUCT($D$6:$D$16, B$34:B$44)/$D$21</f>
        <v>13.119997110344571</v>
      </c>
      <c r="C80" s="67">
        <f t="shared" ref="C80:BN80" si="13">SUMPRODUCT($D$6:$D$16, C$34:C$44)/$D$21</f>
        <v>12.834718171121942</v>
      </c>
      <c r="D80" s="67">
        <f t="shared" si="13"/>
        <v>12.529683889631761</v>
      </c>
      <c r="E80" s="67">
        <f t="shared" si="13"/>
        <v>12.85299716275405</v>
      </c>
      <c r="F80" s="67">
        <f t="shared" si="13"/>
        <v>12.954496241635733</v>
      </c>
      <c r="G80" s="67">
        <f t="shared" si="13"/>
        <v>12.443823533487397</v>
      </c>
      <c r="H80" s="67">
        <f t="shared" si="13"/>
        <v>13.309627988929737</v>
      </c>
      <c r="I80" s="67">
        <f t="shared" si="13"/>
        <v>12.307333236082298</v>
      </c>
      <c r="J80" s="67">
        <f t="shared" si="13"/>
        <v>12.480352572243961</v>
      </c>
      <c r="K80" s="67">
        <f t="shared" si="13"/>
        <v>13.739061886744967</v>
      </c>
      <c r="L80" s="67">
        <f t="shared" si="13"/>
        <v>12.153947661507441</v>
      </c>
      <c r="M80" s="67">
        <f t="shared" si="13"/>
        <v>13.205142042078556</v>
      </c>
      <c r="N80" s="67">
        <f t="shared" si="13"/>
        <v>12.909705682122381</v>
      </c>
      <c r="O80" s="67">
        <f t="shared" si="13"/>
        <v>13.006598786671754</v>
      </c>
      <c r="P80" s="67">
        <f t="shared" si="13"/>
        <v>12.852086804988387</v>
      </c>
      <c r="Q80" s="67">
        <f t="shared" si="13"/>
        <v>12.77353043745839</v>
      </c>
      <c r="R80" s="67">
        <f t="shared" si="13"/>
        <v>13.028501267310943</v>
      </c>
      <c r="S80" s="67">
        <f t="shared" si="13"/>
        <v>12.654101946362253</v>
      </c>
      <c r="T80" s="67">
        <f t="shared" si="13"/>
        <v>12.870011848195126</v>
      </c>
      <c r="U80" s="67">
        <f t="shared" si="13"/>
        <v>12.729554156901656</v>
      </c>
      <c r="V80" s="67">
        <f t="shared" si="13"/>
        <v>12.910089054295817</v>
      </c>
      <c r="W80" s="67">
        <f t="shared" si="13"/>
        <v>12.950433392803829</v>
      </c>
      <c r="X80" s="67">
        <f t="shared" si="13"/>
        <v>13.000521844222234</v>
      </c>
      <c r="Y80" s="67">
        <f t="shared" si="13"/>
        <v>12.538755897062076</v>
      </c>
      <c r="Z80" s="67">
        <f t="shared" si="13"/>
        <v>12.878395359481246</v>
      </c>
      <c r="AA80" s="67">
        <f t="shared" si="13"/>
        <v>12.827021168276035</v>
      </c>
      <c r="AB80" s="67">
        <f t="shared" si="13"/>
        <v>12.75434473910288</v>
      </c>
      <c r="AC80" s="67">
        <f t="shared" si="13"/>
        <v>12.386303540966015</v>
      </c>
      <c r="AD80" s="67">
        <f t="shared" si="13"/>
        <v>12.980373886574352</v>
      </c>
      <c r="AE80" s="67">
        <f t="shared" si="13"/>
        <v>12.887509262496559</v>
      </c>
      <c r="AF80" s="67">
        <f t="shared" si="13"/>
        <v>11.890575103873944</v>
      </c>
      <c r="AG80" s="67">
        <f t="shared" si="13"/>
        <v>13.156738699313225</v>
      </c>
      <c r="AH80" s="67">
        <f t="shared" si="13"/>
        <v>11.84574232024991</v>
      </c>
      <c r="AI80" s="67">
        <f t="shared" si="13"/>
        <v>11.941717122526427</v>
      </c>
      <c r="AJ80" s="67">
        <f t="shared" si="13"/>
        <v>13.121384533429106</v>
      </c>
      <c r="AK80" s="67">
        <f t="shared" si="13"/>
        <v>13.12303020406417</v>
      </c>
      <c r="AL80" s="67">
        <f t="shared" si="13"/>
        <v>12.590258297545516</v>
      </c>
      <c r="AM80" s="67">
        <f t="shared" si="13"/>
        <v>12.583701820939224</v>
      </c>
      <c r="AN80" s="67">
        <f t="shared" si="13"/>
        <v>13.096722654804035</v>
      </c>
      <c r="AO80" s="67">
        <f t="shared" si="13"/>
        <v>12.811370764547007</v>
      </c>
      <c r="AP80" s="67">
        <f t="shared" si="13"/>
        <v>12.320401439777356</v>
      </c>
      <c r="AQ80" s="67">
        <f t="shared" si="13"/>
        <v>12.978003510878658</v>
      </c>
      <c r="AR80" s="67">
        <f t="shared" si="13"/>
        <v>12.607839924319006</v>
      </c>
      <c r="AS80" s="67">
        <f t="shared" si="13"/>
        <v>12.786815359075666</v>
      </c>
      <c r="AT80" s="67">
        <f t="shared" si="13"/>
        <v>13.03740710596332</v>
      </c>
      <c r="AU80" s="67">
        <f t="shared" si="13"/>
        <v>13.025884873162308</v>
      </c>
      <c r="AV80" s="67">
        <f t="shared" si="13"/>
        <v>12.22163133546379</v>
      </c>
      <c r="AW80" s="67">
        <f t="shared" si="13"/>
        <v>12.455257181725555</v>
      </c>
      <c r="AX80" s="67">
        <f t="shared" si="13"/>
        <v>12.190535408520335</v>
      </c>
      <c r="AY80" s="67">
        <f t="shared" si="13"/>
        <v>13.140949354623098</v>
      </c>
      <c r="AZ80" s="67">
        <f t="shared" si="13"/>
        <v>12.694422147040447</v>
      </c>
      <c r="BA80" s="67">
        <f t="shared" si="13"/>
        <v>12.709788242483796</v>
      </c>
      <c r="BB80" s="67">
        <f t="shared" si="13"/>
        <v>13.306412975148499</v>
      </c>
      <c r="BC80" s="67">
        <f t="shared" si="13"/>
        <v>13.086098219800968</v>
      </c>
      <c r="BD80" s="67">
        <f t="shared" si="13"/>
        <v>13.38455533397331</v>
      </c>
      <c r="BE80" s="67">
        <f t="shared" si="13"/>
        <v>12.528099464955233</v>
      </c>
      <c r="BF80" s="67">
        <f t="shared" si="13"/>
        <v>12.271699863244182</v>
      </c>
      <c r="BG80" s="67">
        <f t="shared" si="13"/>
        <v>12.720391977809195</v>
      </c>
      <c r="BH80" s="67">
        <f t="shared" si="13"/>
        <v>13.262737480461395</v>
      </c>
      <c r="BI80" s="67">
        <f t="shared" si="13"/>
        <v>12.525240111793954</v>
      </c>
      <c r="BJ80" s="67">
        <f t="shared" si="13"/>
        <v>12.444578949441482</v>
      </c>
      <c r="BK80" s="67">
        <f t="shared" si="13"/>
        <v>12.784187997193085</v>
      </c>
      <c r="BL80" s="67">
        <f t="shared" si="13"/>
        <v>12.209459160775012</v>
      </c>
      <c r="BM80" s="67">
        <f t="shared" si="13"/>
        <v>12.917256880883425</v>
      </c>
      <c r="BN80" s="67">
        <f t="shared" si="13"/>
        <v>12.841200656092941</v>
      </c>
      <c r="BO80" s="67">
        <f t="shared" ref="BO80:CW80" si="14">SUMPRODUCT($D$6:$D$16, BO$34:BO$44)/$D$21</f>
        <v>13.174070893909407</v>
      </c>
      <c r="BP80" s="67">
        <f t="shared" si="14"/>
        <v>12.742330095246418</v>
      </c>
      <c r="BQ80" s="67">
        <f t="shared" si="14"/>
        <v>12.605050438938939</v>
      </c>
      <c r="BR80" s="67">
        <f t="shared" si="14"/>
        <v>12.061565954901614</v>
      </c>
      <c r="BS80" s="67">
        <f t="shared" si="14"/>
        <v>12.662218676903963</v>
      </c>
      <c r="BT80" s="67">
        <f t="shared" si="14"/>
        <v>12.408345420993543</v>
      </c>
      <c r="BU80" s="67">
        <f t="shared" si="14"/>
        <v>12.802102414803198</v>
      </c>
      <c r="BV80" s="67">
        <f t="shared" si="14"/>
        <v>12.588963111928539</v>
      </c>
      <c r="BW80" s="67">
        <f t="shared" si="14"/>
        <v>12.918879512210573</v>
      </c>
      <c r="BX80" s="67">
        <f t="shared" si="14"/>
        <v>12.981065366771711</v>
      </c>
      <c r="BY80" s="67">
        <f t="shared" si="14"/>
        <v>12.603751190243202</v>
      </c>
      <c r="BZ80" s="67">
        <f t="shared" si="14"/>
        <v>13.002484918960402</v>
      </c>
      <c r="CA80" s="67">
        <f t="shared" si="14"/>
        <v>13.488959963121454</v>
      </c>
      <c r="CB80" s="67">
        <f t="shared" si="14"/>
        <v>12.168856200745356</v>
      </c>
      <c r="CC80" s="67">
        <f t="shared" si="14"/>
        <v>12.581564205955786</v>
      </c>
      <c r="CD80" s="67">
        <f t="shared" si="14"/>
        <v>12.741180118590972</v>
      </c>
      <c r="CE80" s="67">
        <f t="shared" si="14"/>
        <v>12.431918512595949</v>
      </c>
      <c r="CF80" s="67">
        <f t="shared" si="14"/>
        <v>13.01417796734852</v>
      </c>
      <c r="CG80" s="67">
        <f t="shared" si="14"/>
        <v>12.537268592210857</v>
      </c>
      <c r="CH80" s="67">
        <f t="shared" si="14"/>
        <v>12.708469118652646</v>
      </c>
      <c r="CI80" s="67">
        <f t="shared" si="14"/>
        <v>12.795736533675814</v>
      </c>
      <c r="CJ80" s="67">
        <f t="shared" si="14"/>
        <v>12.481175525364602</v>
      </c>
      <c r="CK80" s="67">
        <f t="shared" si="14"/>
        <v>13.013118445388859</v>
      </c>
      <c r="CL80" s="67">
        <f t="shared" si="14"/>
        <v>13.136777067316389</v>
      </c>
      <c r="CM80" s="67">
        <f t="shared" si="14"/>
        <v>12.560639047382873</v>
      </c>
      <c r="CN80" s="67">
        <f t="shared" si="14"/>
        <v>11.937412098538253</v>
      </c>
      <c r="CO80" s="67">
        <f t="shared" si="14"/>
        <v>12.124220399449401</v>
      </c>
      <c r="CP80" s="67">
        <f t="shared" si="14"/>
        <v>12.543676466467842</v>
      </c>
      <c r="CQ80" s="67">
        <f t="shared" si="14"/>
        <v>12.700017206885146</v>
      </c>
      <c r="CR80" s="67">
        <f t="shared" si="14"/>
        <v>12.756412297951089</v>
      </c>
      <c r="CS80" s="67">
        <f t="shared" si="14"/>
        <v>12.672965293059228</v>
      </c>
      <c r="CT80" s="67">
        <f t="shared" si="14"/>
        <v>12.403023389173297</v>
      </c>
      <c r="CU80" s="67">
        <f t="shared" si="14"/>
        <v>12.578618001265719</v>
      </c>
      <c r="CV80" s="67">
        <f t="shared" si="14"/>
        <v>13.135184173835658</v>
      </c>
      <c r="CW80" s="67">
        <f t="shared" si="14"/>
        <v>12.688100768478911</v>
      </c>
    </row>
    <row r="81" spans="1:101" x14ac:dyDescent="0.25">
      <c r="A81" t="s">
        <v>75</v>
      </c>
      <c r="B81" s="67">
        <f>SUMPRODUCT($E$6:$E$16, B$34:B$44)/$E$21</f>
        <v>11.721438933685139</v>
      </c>
      <c r="C81" s="67">
        <f t="shared" ref="C81:BN81" si="15">SUMPRODUCT($E$6:$E$16, C$34:C$44)/$E$21</f>
        <v>11.456562469648992</v>
      </c>
      <c r="D81" s="67">
        <f t="shared" si="15"/>
        <v>11.757316250670028</v>
      </c>
      <c r="E81" s="67">
        <f t="shared" si="15"/>
        <v>11.614994062195294</v>
      </c>
      <c r="F81" s="67">
        <f t="shared" si="15"/>
        <v>12.022422884119145</v>
      </c>
      <c r="G81" s="67">
        <f t="shared" si="15"/>
        <v>11.633190068342689</v>
      </c>
      <c r="H81" s="67">
        <f t="shared" si="15"/>
        <v>11.679063253485184</v>
      </c>
      <c r="I81" s="67">
        <f t="shared" si="15"/>
        <v>11.877705806203126</v>
      </c>
      <c r="J81" s="67">
        <f t="shared" si="15"/>
        <v>11.653757746497137</v>
      </c>
      <c r="K81" s="67">
        <f t="shared" si="15"/>
        <v>12.149835559660666</v>
      </c>
      <c r="L81" s="67">
        <f t="shared" si="15"/>
        <v>12.296840979311309</v>
      </c>
      <c r="M81" s="67">
        <f t="shared" si="15"/>
        <v>12.274961534387767</v>
      </c>
      <c r="N81" s="67">
        <f t="shared" si="15"/>
        <v>12.077102708869816</v>
      </c>
      <c r="O81" s="67">
        <f t="shared" si="15"/>
        <v>12.137970144721738</v>
      </c>
      <c r="P81" s="67">
        <f t="shared" si="15"/>
        <v>12.213808325280711</v>
      </c>
      <c r="Q81" s="67">
        <f t="shared" si="15"/>
        <v>11.458341375610187</v>
      </c>
      <c r="R81" s="67">
        <f t="shared" si="15"/>
        <v>12.086532684509512</v>
      </c>
      <c r="S81" s="67">
        <f t="shared" si="15"/>
        <v>11.943306528767147</v>
      </c>
      <c r="T81" s="67">
        <f t="shared" si="15"/>
        <v>11.745973616766808</v>
      </c>
      <c r="U81" s="67">
        <f t="shared" si="15"/>
        <v>12.167873458614192</v>
      </c>
      <c r="V81" s="67">
        <f t="shared" si="15"/>
        <v>12.348241490169382</v>
      </c>
      <c r="W81" s="67">
        <f t="shared" si="15"/>
        <v>12.130471536268869</v>
      </c>
      <c r="X81" s="67">
        <f t="shared" si="15"/>
        <v>12.087776788658029</v>
      </c>
      <c r="Y81" s="67">
        <f t="shared" si="15"/>
        <v>12.133556565969725</v>
      </c>
      <c r="Z81" s="67">
        <f t="shared" si="15"/>
        <v>11.837847831723497</v>
      </c>
      <c r="AA81" s="67">
        <f t="shared" si="15"/>
        <v>12.067156272462835</v>
      </c>
      <c r="AB81" s="67">
        <f t="shared" si="15"/>
        <v>12.043163509806373</v>
      </c>
      <c r="AC81" s="67">
        <f t="shared" si="15"/>
        <v>11.603123621061387</v>
      </c>
      <c r="AD81" s="67">
        <f t="shared" si="15"/>
        <v>11.894378857162083</v>
      </c>
      <c r="AE81" s="67">
        <f t="shared" si="15"/>
        <v>12.153731322338759</v>
      </c>
      <c r="AF81" s="67">
        <f t="shared" si="15"/>
        <v>11.450227048364088</v>
      </c>
      <c r="AG81" s="67">
        <f t="shared" si="15"/>
        <v>11.939536581011977</v>
      </c>
      <c r="AH81" s="67">
        <f t="shared" si="15"/>
        <v>11.671463471997743</v>
      </c>
      <c r="AI81" s="67">
        <f t="shared" si="15"/>
        <v>11.642073801642894</v>
      </c>
      <c r="AJ81" s="67">
        <f t="shared" si="15"/>
        <v>12.1272700148408</v>
      </c>
      <c r="AK81" s="67">
        <f t="shared" si="15"/>
        <v>12.300933033533232</v>
      </c>
      <c r="AL81" s="67">
        <f t="shared" si="15"/>
        <v>12.327525975672888</v>
      </c>
      <c r="AM81" s="67">
        <f t="shared" si="15"/>
        <v>11.509938339246855</v>
      </c>
      <c r="AN81" s="67">
        <f t="shared" si="15"/>
        <v>12.592332464700515</v>
      </c>
      <c r="AO81" s="67">
        <f t="shared" si="15"/>
        <v>11.73810088213458</v>
      </c>
      <c r="AP81" s="67">
        <f t="shared" si="15"/>
        <v>12.141950379761605</v>
      </c>
      <c r="AQ81" s="67">
        <f t="shared" si="15"/>
        <v>11.739313884281817</v>
      </c>
      <c r="AR81" s="67">
        <f t="shared" si="15"/>
        <v>11.90669108189978</v>
      </c>
      <c r="AS81" s="67">
        <f t="shared" si="15"/>
        <v>11.621212520448196</v>
      </c>
      <c r="AT81" s="67">
        <f t="shared" si="15"/>
        <v>11.765698271516493</v>
      </c>
      <c r="AU81" s="67">
        <f t="shared" si="15"/>
        <v>11.585306978656444</v>
      </c>
      <c r="AV81" s="67">
        <f t="shared" si="15"/>
        <v>11.334370227536372</v>
      </c>
      <c r="AW81" s="67">
        <f t="shared" si="15"/>
        <v>11.697232790836397</v>
      </c>
      <c r="AX81" s="67">
        <f t="shared" si="15"/>
        <v>11.765078277444584</v>
      </c>
      <c r="AY81" s="67">
        <f t="shared" si="15"/>
        <v>12.005444358939949</v>
      </c>
      <c r="AZ81" s="67">
        <f t="shared" si="15"/>
        <v>11.496437384069095</v>
      </c>
      <c r="BA81" s="67">
        <f t="shared" si="15"/>
        <v>11.589828215264321</v>
      </c>
      <c r="BB81" s="67">
        <f t="shared" si="15"/>
        <v>12.067930509966583</v>
      </c>
      <c r="BC81" s="67">
        <f t="shared" si="15"/>
        <v>11.629698664702905</v>
      </c>
      <c r="BD81" s="67">
        <f t="shared" si="15"/>
        <v>12.1563634960636</v>
      </c>
      <c r="BE81" s="67">
        <f t="shared" si="15"/>
        <v>11.829064307045343</v>
      </c>
      <c r="BF81" s="67">
        <f t="shared" si="15"/>
        <v>12.47445478592314</v>
      </c>
      <c r="BG81" s="67">
        <f t="shared" si="15"/>
        <v>11.973805901231291</v>
      </c>
      <c r="BH81" s="67">
        <f t="shared" si="15"/>
        <v>12.293600625995644</v>
      </c>
      <c r="BI81" s="67">
        <f t="shared" si="15"/>
        <v>11.984118281875588</v>
      </c>
      <c r="BJ81" s="67">
        <f t="shared" si="15"/>
        <v>11.734606847993382</v>
      </c>
      <c r="BK81" s="67">
        <f t="shared" si="15"/>
        <v>12.155029389854738</v>
      </c>
      <c r="BL81" s="67">
        <f t="shared" si="15"/>
        <v>12.090280369193616</v>
      </c>
      <c r="BM81" s="67">
        <f t="shared" si="15"/>
        <v>11.686714608648163</v>
      </c>
      <c r="BN81" s="67">
        <f t="shared" si="15"/>
        <v>11.987523896762619</v>
      </c>
      <c r="BO81" s="67">
        <f t="shared" ref="BO81:CW81" si="16">SUMPRODUCT($E$6:$E$16, BO$34:BO$44)/$E$21</f>
        <v>12.00689699696828</v>
      </c>
      <c r="BP81" s="67">
        <f t="shared" si="16"/>
        <v>11.783432633519341</v>
      </c>
      <c r="BQ81" s="67">
        <f t="shared" si="16"/>
        <v>11.982554087706905</v>
      </c>
      <c r="BR81" s="67">
        <f t="shared" si="16"/>
        <v>11.391676834239655</v>
      </c>
      <c r="BS81" s="67">
        <f t="shared" si="16"/>
        <v>11.749357889616871</v>
      </c>
      <c r="BT81" s="67">
        <f t="shared" si="16"/>
        <v>11.649690794819181</v>
      </c>
      <c r="BU81" s="67">
        <f t="shared" si="16"/>
        <v>11.623232962523241</v>
      </c>
      <c r="BV81" s="67">
        <f t="shared" si="16"/>
        <v>12.110650674407102</v>
      </c>
      <c r="BW81" s="67">
        <f t="shared" si="16"/>
        <v>11.925188335984767</v>
      </c>
      <c r="BX81" s="67">
        <f t="shared" si="16"/>
        <v>12.128172999131488</v>
      </c>
      <c r="BY81" s="67">
        <f t="shared" si="16"/>
        <v>11.608456330358898</v>
      </c>
      <c r="BZ81" s="67">
        <f t="shared" si="16"/>
        <v>12.342999252278075</v>
      </c>
      <c r="CA81" s="67">
        <f t="shared" si="16"/>
        <v>12.28710396811217</v>
      </c>
      <c r="CB81" s="67">
        <f t="shared" si="16"/>
        <v>11.838485946627417</v>
      </c>
      <c r="CC81" s="67">
        <f t="shared" si="16"/>
        <v>11.72190902611128</v>
      </c>
      <c r="CD81" s="67">
        <f t="shared" si="16"/>
        <v>12.269296197390556</v>
      </c>
      <c r="CE81" s="67">
        <f t="shared" si="16"/>
        <v>11.886660562725572</v>
      </c>
      <c r="CF81" s="67">
        <f t="shared" si="16"/>
        <v>12.24963357123438</v>
      </c>
      <c r="CG81" s="67">
        <f t="shared" si="16"/>
        <v>12.210753944831481</v>
      </c>
      <c r="CH81" s="67">
        <f t="shared" si="16"/>
        <v>12.077654077020124</v>
      </c>
      <c r="CI81" s="67">
        <f t="shared" si="16"/>
        <v>11.751014222025239</v>
      </c>
      <c r="CJ81" s="67">
        <f t="shared" si="16"/>
        <v>12.123360418993103</v>
      </c>
      <c r="CK81" s="67">
        <f t="shared" si="16"/>
        <v>11.923446715303506</v>
      </c>
      <c r="CL81" s="67">
        <f t="shared" si="16"/>
        <v>12.269530326156062</v>
      </c>
      <c r="CM81" s="67">
        <f t="shared" si="16"/>
        <v>12.266100352642017</v>
      </c>
      <c r="CN81" s="67">
        <f t="shared" si="16"/>
        <v>11.501511323408714</v>
      </c>
      <c r="CO81" s="67">
        <f t="shared" si="16"/>
        <v>11.524048012894093</v>
      </c>
      <c r="CP81" s="67">
        <f t="shared" si="16"/>
        <v>11.946691308854563</v>
      </c>
      <c r="CQ81" s="67">
        <f t="shared" si="16"/>
        <v>11.852022461184591</v>
      </c>
      <c r="CR81" s="67">
        <f t="shared" si="16"/>
        <v>11.914832897185477</v>
      </c>
      <c r="CS81" s="67">
        <f t="shared" si="16"/>
        <v>11.554469546435191</v>
      </c>
      <c r="CT81" s="67">
        <f t="shared" si="16"/>
        <v>12.091885939579743</v>
      </c>
      <c r="CU81" s="67">
        <f t="shared" si="16"/>
        <v>12.067790574369685</v>
      </c>
      <c r="CV81" s="67">
        <f t="shared" si="16"/>
        <v>12.091509179370325</v>
      </c>
      <c r="CW81" s="67">
        <f t="shared" si="16"/>
        <v>11.491808623091284</v>
      </c>
    </row>
    <row r="82" spans="1:101" x14ac:dyDescent="0.25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</row>
    <row r="83" spans="1:101" x14ac:dyDescent="0.25">
      <c r="A83" t="s">
        <v>76</v>
      </c>
      <c r="B83" s="68">
        <f>SUMPRODUCT($C$6:$C$16, B$45:B$55)/$C$21</f>
        <v>6.8605526877518839E-3</v>
      </c>
      <c r="C83" s="68">
        <f t="shared" ref="C83:BN83" si="17">SUMPRODUCT($C$6:$C$16, C$45:C$55)/$C$21</f>
        <v>6.9221358093313036E-3</v>
      </c>
      <c r="D83" s="68">
        <f t="shared" si="17"/>
        <v>8.8119261879009581E-3</v>
      </c>
      <c r="E83" s="68">
        <f t="shared" si="17"/>
        <v>7.8987621342376454E-3</v>
      </c>
      <c r="F83" s="68">
        <f t="shared" si="17"/>
        <v>7.0629391991070085E-3</v>
      </c>
      <c r="G83" s="68">
        <f t="shared" si="17"/>
        <v>6.0141806040843624E-3</v>
      </c>
      <c r="H83" s="68">
        <f t="shared" si="17"/>
        <v>8.8588351502090039E-3</v>
      </c>
      <c r="I83" s="68">
        <f t="shared" si="17"/>
        <v>8.0664925978262986E-3</v>
      </c>
      <c r="J83" s="68">
        <f t="shared" si="17"/>
        <v>9.1707526878647937E-3</v>
      </c>
      <c r="K83" s="68">
        <f t="shared" si="17"/>
        <v>9.1543132180172213E-3</v>
      </c>
      <c r="L83" s="68">
        <f t="shared" si="17"/>
        <v>7.7188404594363443E-3</v>
      </c>
      <c r="M83" s="68">
        <f t="shared" si="17"/>
        <v>9.0705965397243141E-3</v>
      </c>
      <c r="N83" s="68">
        <f t="shared" si="17"/>
        <v>8.0136958386844079E-3</v>
      </c>
      <c r="O83" s="68">
        <f t="shared" si="17"/>
        <v>8.2282009711978233E-3</v>
      </c>
      <c r="P83" s="68">
        <f t="shared" si="17"/>
        <v>7.4786117981049186E-3</v>
      </c>
      <c r="Q83" s="68">
        <f t="shared" si="17"/>
        <v>7.3242291255782247E-3</v>
      </c>
      <c r="R83" s="68">
        <f t="shared" si="17"/>
        <v>8.3463085425535093E-3</v>
      </c>
      <c r="S83" s="68">
        <f t="shared" si="17"/>
        <v>6.9703315821484386E-3</v>
      </c>
      <c r="T83" s="68">
        <f t="shared" si="17"/>
        <v>6.5929030526512911E-3</v>
      </c>
      <c r="U83" s="68">
        <f t="shared" si="17"/>
        <v>7.8121173312009949E-3</v>
      </c>
      <c r="V83" s="68">
        <f t="shared" si="17"/>
        <v>7.6298089848294533E-3</v>
      </c>
      <c r="W83" s="68">
        <f t="shared" si="17"/>
        <v>7.2687339942211866E-3</v>
      </c>
      <c r="X83" s="68">
        <f t="shared" si="17"/>
        <v>7.5951235215001751E-3</v>
      </c>
      <c r="Y83" s="68">
        <f t="shared" si="17"/>
        <v>1.007718013459191E-2</v>
      </c>
      <c r="Z83" s="68">
        <f t="shared" si="17"/>
        <v>6.5601143391439028E-3</v>
      </c>
      <c r="AA83" s="68">
        <f t="shared" si="17"/>
        <v>9.6215424231682022E-3</v>
      </c>
      <c r="AB83" s="68">
        <f t="shared" si="17"/>
        <v>8.3431668987304797E-3</v>
      </c>
      <c r="AC83" s="68">
        <f t="shared" si="17"/>
        <v>9.5686689568396429E-3</v>
      </c>
      <c r="AD83" s="68">
        <f t="shared" si="17"/>
        <v>7.6586464235476933E-3</v>
      </c>
      <c r="AE83" s="68">
        <f t="shared" si="17"/>
        <v>6.6153495653398231E-3</v>
      </c>
      <c r="AF83" s="68">
        <f t="shared" si="17"/>
        <v>7.8584284650764519E-3</v>
      </c>
      <c r="AG83" s="68">
        <f t="shared" si="17"/>
        <v>6.207052344740626E-3</v>
      </c>
      <c r="AH83" s="68">
        <f t="shared" si="17"/>
        <v>7.069132400507939E-3</v>
      </c>
      <c r="AI83" s="68">
        <f t="shared" si="17"/>
        <v>8.5292089583439649E-3</v>
      </c>
      <c r="AJ83" s="68">
        <f t="shared" si="17"/>
        <v>6.8451896874899805E-3</v>
      </c>
      <c r="AK83" s="68">
        <f t="shared" si="17"/>
        <v>9.1800654380486523E-3</v>
      </c>
      <c r="AL83" s="68">
        <f t="shared" si="17"/>
        <v>9.5178221162165334E-3</v>
      </c>
      <c r="AM83" s="68">
        <f t="shared" si="17"/>
        <v>9.3280199027824806E-3</v>
      </c>
      <c r="AN83" s="68">
        <f t="shared" si="17"/>
        <v>8.6641949315632363E-3</v>
      </c>
      <c r="AO83" s="68">
        <f t="shared" si="17"/>
        <v>8.8269631579564398E-3</v>
      </c>
      <c r="AP83" s="68">
        <f t="shared" si="17"/>
        <v>8.0486585192048061E-3</v>
      </c>
      <c r="AQ83" s="68">
        <f t="shared" si="17"/>
        <v>7.5056556209707782E-3</v>
      </c>
      <c r="AR83" s="68">
        <f t="shared" si="17"/>
        <v>9.3784827428013643E-3</v>
      </c>
      <c r="AS83" s="68">
        <f t="shared" si="17"/>
        <v>7.9486558251178636E-3</v>
      </c>
      <c r="AT83" s="68">
        <f t="shared" si="17"/>
        <v>8.8198354966256901E-3</v>
      </c>
      <c r="AU83" s="68">
        <f t="shared" si="17"/>
        <v>7.4984093321982951E-3</v>
      </c>
      <c r="AV83" s="68">
        <f t="shared" si="17"/>
        <v>8.5103411355113654E-3</v>
      </c>
      <c r="AW83" s="68">
        <f t="shared" si="17"/>
        <v>8.2059782345423275E-3</v>
      </c>
      <c r="AX83" s="68">
        <f t="shared" si="17"/>
        <v>6.9951860637865147E-3</v>
      </c>
      <c r="AY83" s="68">
        <f t="shared" si="17"/>
        <v>8.8697487913793217E-3</v>
      </c>
      <c r="AZ83" s="68">
        <f t="shared" si="17"/>
        <v>8.1102406043934358E-3</v>
      </c>
      <c r="BA83" s="68">
        <f t="shared" si="17"/>
        <v>6.5426969431333255E-3</v>
      </c>
      <c r="BB83" s="68">
        <f t="shared" si="17"/>
        <v>7.1083292197595743E-3</v>
      </c>
      <c r="BC83" s="68">
        <f t="shared" si="17"/>
        <v>6.977443754886673E-3</v>
      </c>
      <c r="BD83" s="68">
        <f t="shared" si="17"/>
        <v>8.3444002596774203E-3</v>
      </c>
      <c r="BE83" s="68">
        <f t="shared" si="17"/>
        <v>7.7561456151088361E-3</v>
      </c>
      <c r="BF83" s="68">
        <f t="shared" si="17"/>
        <v>8.0277988062E-3</v>
      </c>
      <c r="BG83" s="68">
        <f t="shared" si="17"/>
        <v>6.9228611947629894E-3</v>
      </c>
      <c r="BH83" s="68">
        <f t="shared" si="17"/>
        <v>8.4468979938335555E-3</v>
      </c>
      <c r="BI83" s="68">
        <f t="shared" si="17"/>
        <v>6.8297544743570167E-3</v>
      </c>
      <c r="BJ83" s="68">
        <f t="shared" si="17"/>
        <v>7.696113678984708E-3</v>
      </c>
      <c r="BK83" s="68">
        <f t="shared" si="17"/>
        <v>6.4813088108983986E-3</v>
      </c>
      <c r="BL83" s="68">
        <f t="shared" si="17"/>
        <v>9.0764623373144147E-3</v>
      </c>
      <c r="BM83" s="68">
        <f t="shared" si="17"/>
        <v>8.4933417832216626E-3</v>
      </c>
      <c r="BN83" s="68">
        <f t="shared" si="17"/>
        <v>7.6124163101216656E-3</v>
      </c>
      <c r="BO83" s="68">
        <f t="shared" ref="BO83:CW83" si="18">SUMPRODUCT($C$6:$C$16, BO$45:BO$55)/$C$21</f>
        <v>8.3330362550238912E-3</v>
      </c>
      <c r="BP83" s="68">
        <f t="shared" si="18"/>
        <v>7.7168499451537422E-3</v>
      </c>
      <c r="BQ83" s="68">
        <f t="shared" si="18"/>
        <v>8.3975371667548305E-3</v>
      </c>
      <c r="BR83" s="68">
        <f t="shared" si="18"/>
        <v>8.7177308107991725E-3</v>
      </c>
      <c r="BS83" s="68">
        <f t="shared" si="18"/>
        <v>8.8230736808362666E-3</v>
      </c>
      <c r="BT83" s="68">
        <f t="shared" si="18"/>
        <v>9.6476024359185616E-3</v>
      </c>
      <c r="BU83" s="68">
        <f t="shared" si="18"/>
        <v>6.7109439087871701E-3</v>
      </c>
      <c r="BV83" s="68">
        <f t="shared" si="18"/>
        <v>8.493230452660679E-3</v>
      </c>
      <c r="BW83" s="68">
        <f t="shared" si="18"/>
        <v>7.5349156555655928E-3</v>
      </c>
      <c r="BX83" s="68">
        <f t="shared" si="18"/>
        <v>7.6865565375315E-3</v>
      </c>
      <c r="BY83" s="68">
        <f t="shared" si="18"/>
        <v>9.2121709975587305E-3</v>
      </c>
      <c r="BZ83" s="68">
        <f t="shared" si="18"/>
        <v>9.0898686060850806E-3</v>
      </c>
      <c r="CA83" s="68">
        <f t="shared" si="18"/>
        <v>8.6054552586759918E-3</v>
      </c>
      <c r="CB83" s="68">
        <f t="shared" si="18"/>
        <v>6.5064834605739405E-3</v>
      </c>
      <c r="CC83" s="68">
        <f t="shared" si="18"/>
        <v>7.6233238257179415E-3</v>
      </c>
      <c r="CD83" s="68">
        <f t="shared" si="18"/>
        <v>8.7960156522626891E-3</v>
      </c>
      <c r="CE83" s="68">
        <f t="shared" si="18"/>
        <v>7.8691709236865092E-3</v>
      </c>
      <c r="CF83" s="68">
        <f t="shared" si="18"/>
        <v>7.8735988595484991E-3</v>
      </c>
      <c r="CG83" s="68">
        <f t="shared" si="18"/>
        <v>8.6692690956988571E-3</v>
      </c>
      <c r="CH83" s="68">
        <f t="shared" si="18"/>
        <v>6.9791581207826548E-3</v>
      </c>
      <c r="CI83" s="68">
        <f t="shared" si="18"/>
        <v>7.2970953738631739E-3</v>
      </c>
      <c r="CJ83" s="68">
        <f t="shared" si="18"/>
        <v>7.0998539232420728E-3</v>
      </c>
      <c r="CK83" s="68">
        <f t="shared" si="18"/>
        <v>7.2904203248909663E-3</v>
      </c>
      <c r="CL83" s="68">
        <f t="shared" si="18"/>
        <v>8.4214978202162127E-3</v>
      </c>
      <c r="CM83" s="68">
        <f t="shared" si="18"/>
        <v>6.9668378562808275E-3</v>
      </c>
      <c r="CN83" s="68">
        <f t="shared" si="18"/>
        <v>5.9490088126075017E-3</v>
      </c>
      <c r="CO83" s="68">
        <f t="shared" si="18"/>
        <v>8.4482891714405765E-3</v>
      </c>
      <c r="CP83" s="68">
        <f t="shared" si="18"/>
        <v>8.328633616873379E-3</v>
      </c>
      <c r="CQ83" s="68">
        <f t="shared" si="18"/>
        <v>7.8701785325389958E-3</v>
      </c>
      <c r="CR83" s="68">
        <f t="shared" si="18"/>
        <v>6.5480121328057601E-3</v>
      </c>
      <c r="CS83" s="68">
        <f t="shared" si="18"/>
        <v>7.6876802657399835E-3</v>
      </c>
      <c r="CT83" s="68">
        <f t="shared" si="18"/>
        <v>7.1315986774184289E-3</v>
      </c>
      <c r="CU83" s="68">
        <f t="shared" si="18"/>
        <v>6.8207397453828944E-3</v>
      </c>
      <c r="CV83" s="68">
        <f t="shared" si="18"/>
        <v>6.9184437054825871E-3</v>
      </c>
      <c r="CW83" s="68">
        <f t="shared" si="18"/>
        <v>6.9076005226381913E-3</v>
      </c>
    </row>
    <row r="84" spans="1:101" x14ac:dyDescent="0.25">
      <c r="A84" t="s">
        <v>77</v>
      </c>
      <c r="B84" s="68">
        <f>SUMPRODUCT($D$6:$D$16, B$45:B$55)/$D$21</f>
        <v>9.6985551154457235E-3</v>
      </c>
      <c r="C84" s="68">
        <f t="shared" ref="C84:BN84" si="19">SUMPRODUCT($D$6:$D$16, C$45:C$55)/$D$21</f>
        <v>9.9972622266624577E-3</v>
      </c>
      <c r="D84" s="68">
        <f t="shared" si="19"/>
        <v>1.1318262081441903E-2</v>
      </c>
      <c r="E84" s="68">
        <f t="shared" si="19"/>
        <v>1.0200455371179458E-2</v>
      </c>
      <c r="F84" s="68">
        <f t="shared" si="19"/>
        <v>9.0107872906114717E-3</v>
      </c>
      <c r="G84" s="68">
        <f t="shared" si="19"/>
        <v>8.3048441385140948E-3</v>
      </c>
      <c r="H84" s="68">
        <f t="shared" si="19"/>
        <v>1.0659959053567447E-2</v>
      </c>
      <c r="I84" s="68">
        <f t="shared" si="19"/>
        <v>9.2659346291468908E-3</v>
      </c>
      <c r="J84" s="68">
        <f t="shared" si="19"/>
        <v>1.2198422981005258E-2</v>
      </c>
      <c r="K84" s="68">
        <f t="shared" si="19"/>
        <v>1.0743371504666883E-2</v>
      </c>
      <c r="L84" s="68">
        <f t="shared" si="19"/>
        <v>1.0674408968912197E-2</v>
      </c>
      <c r="M84" s="68">
        <f t="shared" si="19"/>
        <v>1.191498096543827E-2</v>
      </c>
      <c r="N84" s="68">
        <f t="shared" si="19"/>
        <v>1.0283069679571424E-2</v>
      </c>
      <c r="O84" s="68">
        <f t="shared" si="19"/>
        <v>1.0216438731699012E-2</v>
      </c>
      <c r="P84" s="68">
        <f t="shared" si="19"/>
        <v>1.1059149324039938E-2</v>
      </c>
      <c r="Q84" s="68">
        <f t="shared" si="19"/>
        <v>9.7497165094200793E-3</v>
      </c>
      <c r="R84" s="68">
        <f t="shared" si="19"/>
        <v>1.0621515040292594E-2</v>
      </c>
      <c r="S84" s="68">
        <f t="shared" si="19"/>
        <v>1.061345576320249E-2</v>
      </c>
      <c r="T84" s="68">
        <f t="shared" si="19"/>
        <v>7.5044906557299607E-3</v>
      </c>
      <c r="U84" s="68">
        <f t="shared" si="19"/>
        <v>1.0715162008173039E-2</v>
      </c>
      <c r="V84" s="68">
        <f t="shared" si="19"/>
        <v>1.0279912688029256E-2</v>
      </c>
      <c r="W84" s="68">
        <f t="shared" si="19"/>
        <v>9.2355430185399982E-3</v>
      </c>
      <c r="X84" s="68">
        <f t="shared" si="19"/>
        <v>1.0757257971580387E-2</v>
      </c>
      <c r="Y84" s="68">
        <f t="shared" si="19"/>
        <v>1.2399391535041687E-2</v>
      </c>
      <c r="Z84" s="68">
        <f t="shared" si="19"/>
        <v>9.5354338819454796E-3</v>
      </c>
      <c r="AA84" s="68">
        <f t="shared" si="19"/>
        <v>1.2006916177872088E-2</v>
      </c>
      <c r="AB84" s="68">
        <f t="shared" si="19"/>
        <v>1.0932091095151877E-2</v>
      </c>
      <c r="AC84" s="68">
        <f t="shared" si="19"/>
        <v>1.1969702713551762E-2</v>
      </c>
      <c r="AD84" s="68">
        <f t="shared" si="19"/>
        <v>1.0529908295541755E-2</v>
      </c>
      <c r="AE84" s="68">
        <f t="shared" si="19"/>
        <v>8.8328590252332011E-3</v>
      </c>
      <c r="AF84" s="68">
        <f t="shared" si="19"/>
        <v>9.783939024991712E-3</v>
      </c>
      <c r="AG84" s="68">
        <f t="shared" si="19"/>
        <v>9.1367583370457039E-3</v>
      </c>
      <c r="AH84" s="68">
        <f t="shared" si="19"/>
        <v>9.1577591712681192E-3</v>
      </c>
      <c r="AI84" s="68">
        <f t="shared" si="19"/>
        <v>1.0358449490378872E-2</v>
      </c>
      <c r="AJ84" s="68">
        <f t="shared" si="19"/>
        <v>9.3194842678155521E-3</v>
      </c>
      <c r="AK84" s="68">
        <f t="shared" si="19"/>
        <v>1.161858808178351E-2</v>
      </c>
      <c r="AL84" s="68">
        <f t="shared" si="19"/>
        <v>1.2176387341414147E-2</v>
      </c>
      <c r="AM84" s="68">
        <f t="shared" si="19"/>
        <v>1.1482206811990981E-2</v>
      </c>
      <c r="AN84" s="68">
        <f t="shared" si="19"/>
        <v>1.091404160092539E-2</v>
      </c>
      <c r="AO84" s="68">
        <f t="shared" si="19"/>
        <v>1.1383021629471796E-2</v>
      </c>
      <c r="AP84" s="68">
        <f t="shared" si="19"/>
        <v>9.6657315905730613E-3</v>
      </c>
      <c r="AQ84" s="68">
        <f t="shared" si="19"/>
        <v>9.7086422744588948E-3</v>
      </c>
      <c r="AR84" s="68">
        <f t="shared" si="19"/>
        <v>1.1240797815460113E-2</v>
      </c>
      <c r="AS84" s="68">
        <f t="shared" si="19"/>
        <v>9.9747826873277119E-3</v>
      </c>
      <c r="AT84" s="68">
        <f t="shared" si="19"/>
        <v>1.0717172376780115E-2</v>
      </c>
      <c r="AU84" s="68">
        <f t="shared" si="19"/>
        <v>9.0949490379036227E-3</v>
      </c>
      <c r="AV84" s="68">
        <f t="shared" si="19"/>
        <v>1.0601001194947965E-2</v>
      </c>
      <c r="AW84" s="68">
        <f t="shared" si="19"/>
        <v>1.124033881786448E-2</v>
      </c>
      <c r="AX84" s="68">
        <f t="shared" si="19"/>
        <v>9.8489822084690901E-3</v>
      </c>
      <c r="AY84" s="68">
        <f t="shared" si="19"/>
        <v>1.1307156084695716E-2</v>
      </c>
      <c r="AZ84" s="68">
        <f t="shared" si="19"/>
        <v>1.0831351409172367E-2</v>
      </c>
      <c r="BA84" s="68">
        <f t="shared" si="19"/>
        <v>9.4860631738772783E-3</v>
      </c>
      <c r="BB84" s="68">
        <f t="shared" si="19"/>
        <v>9.0631333092531761E-3</v>
      </c>
      <c r="BC84" s="68">
        <f t="shared" si="19"/>
        <v>9.7235202292309583E-3</v>
      </c>
      <c r="BD84" s="68">
        <f t="shared" si="19"/>
        <v>1.084623963510456E-2</v>
      </c>
      <c r="BE84" s="68">
        <f t="shared" si="19"/>
        <v>1.0250412760692086E-2</v>
      </c>
      <c r="BF84" s="68">
        <f t="shared" si="19"/>
        <v>1.05687343246798E-2</v>
      </c>
      <c r="BG84" s="68">
        <f t="shared" si="19"/>
        <v>9.473979213550433E-3</v>
      </c>
      <c r="BH84" s="68">
        <f t="shared" si="19"/>
        <v>1.1118778895658434E-2</v>
      </c>
      <c r="BI84" s="68">
        <f t="shared" si="19"/>
        <v>9.7075041758700551E-3</v>
      </c>
      <c r="BJ84" s="68">
        <f t="shared" si="19"/>
        <v>1.02398336632075E-2</v>
      </c>
      <c r="BK84" s="68">
        <f t="shared" si="19"/>
        <v>8.8901943130934458E-3</v>
      </c>
      <c r="BL84" s="68">
        <f t="shared" si="19"/>
        <v>1.1152174776858757E-2</v>
      </c>
      <c r="BM84" s="68">
        <f t="shared" si="19"/>
        <v>1.1154663579739956E-2</v>
      </c>
      <c r="BN84" s="68">
        <f t="shared" si="19"/>
        <v>9.8419253377779268E-3</v>
      </c>
      <c r="BO84" s="68">
        <f t="shared" ref="BO84:CW84" si="20">SUMPRODUCT($D$6:$D$16, BO$45:BO$55)/$D$21</f>
        <v>1.0235286076993189E-2</v>
      </c>
      <c r="BP84" s="68">
        <f t="shared" si="20"/>
        <v>1.0336310671919632E-2</v>
      </c>
      <c r="BQ84" s="68">
        <f t="shared" si="20"/>
        <v>1.1069547980009488E-2</v>
      </c>
      <c r="BR84" s="68">
        <f t="shared" si="20"/>
        <v>1.0646361839030557E-2</v>
      </c>
      <c r="BS84" s="68">
        <f t="shared" si="20"/>
        <v>1.0762193628632193E-2</v>
      </c>
      <c r="BT84" s="68">
        <f t="shared" si="20"/>
        <v>1.2168566908822866E-2</v>
      </c>
      <c r="BU84" s="68">
        <f t="shared" si="20"/>
        <v>8.3152767221662816E-3</v>
      </c>
      <c r="BV84" s="68">
        <f t="shared" si="20"/>
        <v>1.0070479403458977E-2</v>
      </c>
      <c r="BW84" s="68">
        <f t="shared" si="20"/>
        <v>9.9271144222259945E-3</v>
      </c>
      <c r="BX84" s="68">
        <f t="shared" si="20"/>
        <v>1.0479152575509616E-2</v>
      </c>
      <c r="BY84" s="68">
        <f t="shared" si="20"/>
        <v>1.1169797008951475E-2</v>
      </c>
      <c r="BZ84" s="68">
        <f t="shared" si="20"/>
        <v>1.1214596150637177E-2</v>
      </c>
      <c r="CA84" s="68">
        <f t="shared" si="20"/>
        <v>1.101294683358498E-2</v>
      </c>
      <c r="CB84" s="68">
        <f t="shared" si="20"/>
        <v>8.3225941074057275E-3</v>
      </c>
      <c r="CC84" s="68">
        <f t="shared" si="20"/>
        <v>1.042269816448994E-2</v>
      </c>
      <c r="CD84" s="68">
        <f t="shared" si="20"/>
        <v>1.1821509070930523E-2</v>
      </c>
      <c r="CE84" s="68">
        <f t="shared" si="20"/>
        <v>1.0281249972688214E-2</v>
      </c>
      <c r="CF84" s="68">
        <f t="shared" si="20"/>
        <v>1.0069136491647174E-2</v>
      </c>
      <c r="CG84" s="68">
        <f t="shared" si="20"/>
        <v>9.8104623394422077E-3</v>
      </c>
      <c r="CH84" s="68">
        <f t="shared" si="20"/>
        <v>9.1954188000089032E-3</v>
      </c>
      <c r="CI84" s="68">
        <f t="shared" si="20"/>
        <v>9.657002667627413E-3</v>
      </c>
      <c r="CJ84" s="68">
        <f t="shared" si="20"/>
        <v>9.8153018034483411E-3</v>
      </c>
      <c r="CK84" s="68">
        <f t="shared" si="20"/>
        <v>9.1138272423309553E-3</v>
      </c>
      <c r="CL84" s="68">
        <f t="shared" si="20"/>
        <v>1.0799970618802621E-2</v>
      </c>
      <c r="CM84" s="68">
        <f t="shared" si="20"/>
        <v>8.6071026773502975E-3</v>
      </c>
      <c r="CN84" s="68">
        <f t="shared" si="20"/>
        <v>7.9649223096029502E-3</v>
      </c>
      <c r="CO84" s="68">
        <f t="shared" si="20"/>
        <v>1.0855509772708096E-2</v>
      </c>
      <c r="CP84" s="68">
        <f t="shared" si="20"/>
        <v>1.07055948809985E-2</v>
      </c>
      <c r="CQ84" s="68">
        <f t="shared" si="20"/>
        <v>9.9328419573468593E-3</v>
      </c>
      <c r="CR84" s="68">
        <f t="shared" si="20"/>
        <v>1.042796631955193E-2</v>
      </c>
      <c r="CS84" s="68">
        <f t="shared" si="20"/>
        <v>1.0165204063204985E-2</v>
      </c>
      <c r="CT84" s="68">
        <f t="shared" si="20"/>
        <v>1.0134331572105002E-2</v>
      </c>
      <c r="CU84" s="68">
        <f t="shared" si="20"/>
        <v>8.6534311619612322E-3</v>
      </c>
      <c r="CV84" s="68">
        <f t="shared" si="20"/>
        <v>9.065393741729464E-3</v>
      </c>
      <c r="CW84" s="68">
        <f t="shared" si="20"/>
        <v>9.7250785691771462E-3</v>
      </c>
    </row>
    <row r="85" spans="1:101" x14ac:dyDescent="0.25">
      <c r="A85" t="s">
        <v>78</v>
      </c>
      <c r="B85" s="68">
        <f>SUMPRODUCT($E$6:$E$16, B$45:B$55)/$E$21</f>
        <v>8.3469440501774857E-3</v>
      </c>
      <c r="C85" s="68">
        <f t="shared" ref="C85:BN85" si="21">SUMPRODUCT($E$6:$E$16, C$45:C$55)/$E$21</f>
        <v>8.5073383540424773E-3</v>
      </c>
      <c r="D85" s="68">
        <f t="shared" si="21"/>
        <v>1.0236618956822853E-2</v>
      </c>
      <c r="E85" s="68">
        <f t="shared" si="21"/>
        <v>8.6121893242654245E-3</v>
      </c>
      <c r="F85" s="68">
        <f t="shared" si="21"/>
        <v>8.2453019962089175E-3</v>
      </c>
      <c r="G85" s="68">
        <f t="shared" si="21"/>
        <v>7.4632410110340138E-3</v>
      </c>
      <c r="H85" s="68">
        <f t="shared" si="21"/>
        <v>9.3224784720956928E-3</v>
      </c>
      <c r="I85" s="68">
        <f t="shared" si="21"/>
        <v>9.1442092370945284E-3</v>
      </c>
      <c r="J85" s="68">
        <f t="shared" si="21"/>
        <v>1.0175589079220958E-2</v>
      </c>
      <c r="K85" s="68">
        <f t="shared" si="21"/>
        <v>9.7557970796305297E-3</v>
      </c>
      <c r="L85" s="68">
        <f t="shared" si="21"/>
        <v>8.6545784388370739E-3</v>
      </c>
      <c r="M85" s="68">
        <f t="shared" si="21"/>
        <v>1.0109044078764704E-2</v>
      </c>
      <c r="N85" s="68">
        <f t="shared" si="21"/>
        <v>8.8971779916962312E-3</v>
      </c>
      <c r="O85" s="68">
        <f t="shared" si="21"/>
        <v>9.3001699286861701E-3</v>
      </c>
      <c r="P85" s="68">
        <f t="shared" si="21"/>
        <v>9.270986257989387E-3</v>
      </c>
      <c r="Q85" s="68">
        <f t="shared" si="21"/>
        <v>8.2289889571339619E-3</v>
      </c>
      <c r="R85" s="68">
        <f t="shared" si="21"/>
        <v>9.5978910081775982E-3</v>
      </c>
      <c r="S85" s="68">
        <f t="shared" si="21"/>
        <v>8.3162509477681269E-3</v>
      </c>
      <c r="T85" s="68">
        <f t="shared" si="21"/>
        <v>6.8196537585776531E-3</v>
      </c>
      <c r="U85" s="68">
        <f t="shared" si="21"/>
        <v>9.0584974450110736E-3</v>
      </c>
      <c r="V85" s="68">
        <f t="shared" si="21"/>
        <v>9.3514128477431742E-3</v>
      </c>
      <c r="W85" s="68">
        <f t="shared" si="21"/>
        <v>8.6434874964942052E-3</v>
      </c>
      <c r="X85" s="68">
        <f t="shared" si="21"/>
        <v>9.3230498021995237E-3</v>
      </c>
      <c r="Y85" s="68">
        <f t="shared" si="21"/>
        <v>1.1293605622948807E-2</v>
      </c>
      <c r="Z85" s="68">
        <f t="shared" si="21"/>
        <v>8.2174163781034149E-3</v>
      </c>
      <c r="AA85" s="68">
        <f t="shared" si="21"/>
        <v>1.089333678761514E-2</v>
      </c>
      <c r="AB85" s="68">
        <f t="shared" si="21"/>
        <v>9.7514534483060054E-3</v>
      </c>
      <c r="AC85" s="68">
        <f t="shared" si="21"/>
        <v>1.0870550682130647E-2</v>
      </c>
      <c r="AD85" s="68">
        <f t="shared" si="21"/>
        <v>9.035915228902517E-3</v>
      </c>
      <c r="AE85" s="68">
        <f t="shared" si="21"/>
        <v>8.0373792449145009E-3</v>
      </c>
      <c r="AF85" s="68">
        <f t="shared" si="21"/>
        <v>9.0839083355617849E-3</v>
      </c>
      <c r="AG85" s="68">
        <f t="shared" si="21"/>
        <v>8.0449392956587571E-3</v>
      </c>
      <c r="AH85" s="68">
        <f t="shared" si="21"/>
        <v>7.6490070380316718E-3</v>
      </c>
      <c r="AI85" s="68">
        <f t="shared" si="21"/>
        <v>9.5113413604718915E-3</v>
      </c>
      <c r="AJ85" s="68">
        <f t="shared" si="21"/>
        <v>8.0951024806894516E-3</v>
      </c>
      <c r="AK85" s="68">
        <f t="shared" si="21"/>
        <v>1.0324238284838539E-2</v>
      </c>
      <c r="AL85" s="68">
        <f t="shared" si="21"/>
        <v>1.0392864879510201E-2</v>
      </c>
      <c r="AM85" s="68">
        <f t="shared" si="21"/>
        <v>1.0632744269651757E-2</v>
      </c>
      <c r="AN85" s="68">
        <f t="shared" si="21"/>
        <v>1.0268221055104327E-2</v>
      </c>
      <c r="AO85" s="68">
        <f t="shared" si="21"/>
        <v>9.7896364602838085E-3</v>
      </c>
      <c r="AP85" s="68">
        <f t="shared" si="21"/>
        <v>8.7252183574766558E-3</v>
      </c>
      <c r="AQ85" s="68">
        <f t="shared" si="21"/>
        <v>8.1081465135286121E-3</v>
      </c>
      <c r="AR85" s="68">
        <f t="shared" si="21"/>
        <v>1.0053211269687595E-2</v>
      </c>
      <c r="AS85" s="68">
        <f t="shared" si="21"/>
        <v>9.5939216422399193E-3</v>
      </c>
      <c r="AT85" s="68">
        <f t="shared" si="21"/>
        <v>9.5285571818747774E-3</v>
      </c>
      <c r="AU85" s="68">
        <f t="shared" si="21"/>
        <v>8.1427799240294096E-3</v>
      </c>
      <c r="AV85" s="68">
        <f t="shared" si="21"/>
        <v>9.1390435308502365E-3</v>
      </c>
      <c r="AW85" s="68">
        <f t="shared" si="21"/>
        <v>9.7250880766759206E-3</v>
      </c>
      <c r="AX85" s="68">
        <f t="shared" si="21"/>
        <v>8.0500947712976913E-3</v>
      </c>
      <c r="AY85" s="68">
        <f t="shared" si="21"/>
        <v>1.0467279085796741E-2</v>
      </c>
      <c r="AZ85" s="68">
        <f t="shared" si="21"/>
        <v>9.3420506988399835E-3</v>
      </c>
      <c r="BA85" s="68">
        <f t="shared" si="21"/>
        <v>8.3471878389290606E-3</v>
      </c>
      <c r="BB85" s="68">
        <f t="shared" si="21"/>
        <v>8.8012955893056761E-3</v>
      </c>
      <c r="BC85" s="68">
        <f t="shared" si="21"/>
        <v>8.8935791695270786E-3</v>
      </c>
      <c r="BD85" s="68">
        <f t="shared" si="21"/>
        <v>9.4946334619444538E-3</v>
      </c>
      <c r="BE85" s="68">
        <f t="shared" si="21"/>
        <v>9.222927423497583E-3</v>
      </c>
      <c r="BF85" s="68">
        <f t="shared" si="21"/>
        <v>9.3804969203946011E-3</v>
      </c>
      <c r="BG85" s="68">
        <f t="shared" si="21"/>
        <v>8.4516630011997572E-3</v>
      </c>
      <c r="BH85" s="68">
        <f t="shared" si="21"/>
        <v>9.3993286288891632E-3</v>
      </c>
      <c r="BI85" s="68">
        <f t="shared" si="21"/>
        <v>8.6322055896328291E-3</v>
      </c>
      <c r="BJ85" s="68">
        <f t="shared" si="21"/>
        <v>9.0595415619354192E-3</v>
      </c>
      <c r="BK85" s="68">
        <f t="shared" si="21"/>
        <v>7.8034709545725207E-3</v>
      </c>
      <c r="BL85" s="68">
        <f t="shared" si="21"/>
        <v>1.0148974494394402E-2</v>
      </c>
      <c r="BM85" s="68">
        <f t="shared" si="21"/>
        <v>9.8087410222104428E-3</v>
      </c>
      <c r="BN85" s="68">
        <f t="shared" si="21"/>
        <v>8.8461529857973981E-3</v>
      </c>
      <c r="BO85" s="68">
        <f t="shared" ref="BO85:CW85" si="22">SUMPRODUCT($E$6:$E$16, BO$45:BO$55)/$E$21</f>
        <v>9.1214895028847252E-3</v>
      </c>
      <c r="BP85" s="68">
        <f t="shared" si="22"/>
        <v>9.1556225475498427E-3</v>
      </c>
      <c r="BQ85" s="68">
        <f t="shared" si="22"/>
        <v>1.0039949175617421E-2</v>
      </c>
      <c r="BR85" s="68">
        <f t="shared" si="22"/>
        <v>9.1262313247169168E-3</v>
      </c>
      <c r="BS85" s="68">
        <f t="shared" si="22"/>
        <v>9.7733525960702668E-3</v>
      </c>
      <c r="BT85" s="68">
        <f t="shared" si="22"/>
        <v>1.1664668408539521E-2</v>
      </c>
      <c r="BU85" s="68">
        <f t="shared" si="22"/>
        <v>7.0700820471266022E-3</v>
      </c>
      <c r="BV85" s="68">
        <f t="shared" si="22"/>
        <v>9.3093776040557678E-3</v>
      </c>
      <c r="BW85" s="68">
        <f t="shared" si="22"/>
        <v>8.6221222463758532E-3</v>
      </c>
      <c r="BX85" s="68">
        <f t="shared" si="22"/>
        <v>8.6257076402319957E-3</v>
      </c>
      <c r="BY85" s="68">
        <f t="shared" si="22"/>
        <v>1.0623059119820196E-2</v>
      </c>
      <c r="BZ85" s="68">
        <f t="shared" si="22"/>
        <v>1.0302011040280324E-2</v>
      </c>
      <c r="CA85" s="68">
        <f t="shared" si="22"/>
        <v>1.0301889775600271E-2</v>
      </c>
      <c r="CB85" s="68">
        <f t="shared" si="22"/>
        <v>8.2974715949907536E-3</v>
      </c>
      <c r="CC85" s="68">
        <f t="shared" si="22"/>
        <v>8.3054058065683018E-3</v>
      </c>
      <c r="CD85" s="68">
        <f t="shared" si="22"/>
        <v>1.0632540964930276E-2</v>
      </c>
      <c r="CE85" s="68">
        <f t="shared" si="22"/>
        <v>8.9263820916869428E-3</v>
      </c>
      <c r="CF85" s="68">
        <f t="shared" si="22"/>
        <v>8.6544197745450635E-3</v>
      </c>
      <c r="CG85" s="68">
        <f t="shared" si="22"/>
        <v>9.07325089120593E-3</v>
      </c>
      <c r="CH85" s="68">
        <f t="shared" si="22"/>
        <v>7.7491799239778813E-3</v>
      </c>
      <c r="CI85" s="68">
        <f t="shared" si="22"/>
        <v>8.8261850310741071E-3</v>
      </c>
      <c r="CJ85" s="68">
        <f t="shared" si="22"/>
        <v>8.1103883838178677E-3</v>
      </c>
      <c r="CK85" s="68">
        <f t="shared" si="22"/>
        <v>8.292183598274586E-3</v>
      </c>
      <c r="CL85" s="68">
        <f t="shared" si="22"/>
        <v>9.5672659791500806E-3</v>
      </c>
      <c r="CM85" s="68">
        <f t="shared" si="22"/>
        <v>7.55648811573354E-3</v>
      </c>
      <c r="CN85" s="68">
        <f t="shared" si="22"/>
        <v>6.5318964451432267E-3</v>
      </c>
      <c r="CO85" s="68">
        <f t="shared" si="22"/>
        <v>9.8686536202767412E-3</v>
      </c>
      <c r="CP85" s="68">
        <f t="shared" si="22"/>
        <v>9.618583545818132E-3</v>
      </c>
      <c r="CQ85" s="68">
        <f t="shared" si="22"/>
        <v>9.0613138519580038E-3</v>
      </c>
      <c r="CR85" s="68">
        <f t="shared" si="22"/>
        <v>8.4223195514559271E-3</v>
      </c>
      <c r="CS85" s="68">
        <f t="shared" si="22"/>
        <v>8.7299383711445192E-3</v>
      </c>
      <c r="CT85" s="68">
        <f t="shared" si="22"/>
        <v>8.880290645509898E-3</v>
      </c>
      <c r="CU85" s="68">
        <f t="shared" si="22"/>
        <v>7.1939273075696001E-3</v>
      </c>
      <c r="CV85" s="68">
        <f t="shared" si="22"/>
        <v>7.5339921457688178E-3</v>
      </c>
      <c r="CW85" s="68">
        <f t="shared" si="22"/>
        <v>8.5291863244286153E-3</v>
      </c>
    </row>
    <row r="86" spans="1:101" x14ac:dyDescent="0.25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</row>
    <row r="87" spans="1:101" x14ac:dyDescent="0.25">
      <c r="A87" t="s">
        <v>79</v>
      </c>
      <c r="B87" s="67">
        <f>SUMPRODUCT($C$6:$C$16, B$56:B$66)/$C$21</f>
        <v>2.0880104525936485</v>
      </c>
      <c r="C87" s="67">
        <f t="shared" ref="C87:BN87" si="23">SUMPRODUCT($C$6:$C$16, C$56:C$66)/$C$21</f>
        <v>2.300984546621518</v>
      </c>
      <c r="D87" s="67">
        <f t="shared" si="23"/>
        <v>2.850327204348039</v>
      </c>
      <c r="E87" s="67">
        <f t="shared" si="23"/>
        <v>2.6777285057678766</v>
      </c>
      <c r="F87" s="67">
        <f t="shared" si="23"/>
        <v>3.0326771271810053</v>
      </c>
      <c r="G87" s="67">
        <f t="shared" si="23"/>
        <v>2.1215462067958106</v>
      </c>
      <c r="H87" s="67">
        <f t="shared" si="23"/>
        <v>3.2823314575443612</v>
      </c>
      <c r="I87" s="67">
        <f t="shared" si="23"/>
        <v>2.4693865589890875</v>
      </c>
      <c r="J87" s="67">
        <f t="shared" si="23"/>
        <v>2.9661265830992205</v>
      </c>
      <c r="K87" s="67">
        <f t="shared" si="23"/>
        <v>2.3095499362808329</v>
      </c>
      <c r="L87" s="67">
        <f t="shared" si="23"/>
        <v>3.2194415212215253</v>
      </c>
      <c r="M87" s="67">
        <f t="shared" si="23"/>
        <v>2.4105635073185212</v>
      </c>
      <c r="N87" s="67">
        <f t="shared" si="23"/>
        <v>2.3722307444623945</v>
      </c>
      <c r="O87" s="67">
        <f t="shared" si="23"/>
        <v>2.61786921889682</v>
      </c>
      <c r="P87" s="67">
        <f t="shared" si="23"/>
        <v>3.1128793932602208</v>
      </c>
      <c r="Q87" s="67">
        <f t="shared" si="23"/>
        <v>2.9190531746624675</v>
      </c>
      <c r="R87" s="67">
        <f t="shared" si="23"/>
        <v>3.637692344463356</v>
      </c>
      <c r="S87" s="67">
        <f t="shared" si="23"/>
        <v>2.7848479564091826</v>
      </c>
      <c r="T87" s="67">
        <f t="shared" si="23"/>
        <v>3.2832296581536586</v>
      </c>
      <c r="U87" s="67">
        <f t="shared" si="23"/>
        <v>2.4603837028472118</v>
      </c>
      <c r="V87" s="67">
        <f t="shared" si="23"/>
        <v>2.1209017244458539</v>
      </c>
      <c r="W87" s="67">
        <f t="shared" si="23"/>
        <v>2.9659348271713846</v>
      </c>
      <c r="X87" s="67">
        <f t="shared" si="23"/>
        <v>2.1253766931620537</v>
      </c>
      <c r="Y87" s="67">
        <f t="shared" si="23"/>
        <v>2.8222121717030593</v>
      </c>
      <c r="Z87" s="67">
        <f t="shared" si="23"/>
        <v>1.9595877749870303</v>
      </c>
      <c r="AA87" s="67">
        <f t="shared" si="23"/>
        <v>2.3472041650272253</v>
      </c>
      <c r="AB87" s="67">
        <f t="shared" si="23"/>
        <v>2.3357556649708213</v>
      </c>
      <c r="AC87" s="67">
        <f t="shared" si="23"/>
        <v>2.7261649042499867</v>
      </c>
      <c r="AD87" s="67">
        <f t="shared" si="23"/>
        <v>3.2239171282114643</v>
      </c>
      <c r="AE87" s="67">
        <f t="shared" si="23"/>
        <v>2.4858974193752537</v>
      </c>
      <c r="AF87" s="67">
        <f t="shared" si="23"/>
        <v>2.6352781800012437</v>
      </c>
      <c r="AG87" s="67">
        <f t="shared" si="23"/>
        <v>2.4603051397165503</v>
      </c>
      <c r="AH87" s="67">
        <f t="shared" si="23"/>
        <v>2.3162448370793829</v>
      </c>
      <c r="AI87" s="67">
        <f t="shared" si="23"/>
        <v>2.3972000386358201</v>
      </c>
      <c r="AJ87" s="67">
        <f t="shared" si="23"/>
        <v>2.7195947103793077</v>
      </c>
      <c r="AK87" s="67">
        <f t="shared" si="23"/>
        <v>2.4120106157346859</v>
      </c>
      <c r="AL87" s="67">
        <f t="shared" si="23"/>
        <v>3.2478929522386943</v>
      </c>
      <c r="AM87" s="67">
        <f t="shared" si="23"/>
        <v>2.5896889049306977</v>
      </c>
      <c r="AN87" s="67">
        <f t="shared" si="23"/>
        <v>3.29763445979111</v>
      </c>
      <c r="AO87" s="67">
        <f t="shared" si="23"/>
        <v>2.566327641868952</v>
      </c>
      <c r="AP87" s="67">
        <f t="shared" si="23"/>
        <v>3.2625754530054873</v>
      </c>
      <c r="AQ87" s="67">
        <f t="shared" si="23"/>
        <v>2.3948257591168325</v>
      </c>
      <c r="AR87" s="67">
        <f t="shared" si="23"/>
        <v>2.8690053294318338</v>
      </c>
      <c r="AS87" s="67">
        <f t="shared" si="23"/>
        <v>3.1803050020042636</v>
      </c>
      <c r="AT87" s="67">
        <f t="shared" si="23"/>
        <v>2.1201390189766518</v>
      </c>
      <c r="AU87" s="67">
        <f t="shared" si="23"/>
        <v>2.765803160225607</v>
      </c>
      <c r="AV87" s="67">
        <f t="shared" si="23"/>
        <v>2.5091007764532258</v>
      </c>
      <c r="AW87" s="67">
        <f t="shared" si="23"/>
        <v>2.3676778120151218</v>
      </c>
      <c r="AX87" s="67">
        <f t="shared" si="23"/>
        <v>2.8426314030948547</v>
      </c>
      <c r="AY87" s="67">
        <f t="shared" si="23"/>
        <v>3.0113148894769086</v>
      </c>
      <c r="AZ87" s="67">
        <f t="shared" si="23"/>
        <v>2.1781745311064902</v>
      </c>
      <c r="BA87" s="67">
        <f t="shared" si="23"/>
        <v>2.3437569369858808</v>
      </c>
      <c r="BB87" s="67">
        <f t="shared" si="23"/>
        <v>2.382871818648169</v>
      </c>
      <c r="BC87" s="67">
        <f t="shared" si="23"/>
        <v>2.990038117181812</v>
      </c>
      <c r="BD87" s="67">
        <f t="shared" si="23"/>
        <v>2.4630308758629713</v>
      </c>
      <c r="BE87" s="67">
        <f t="shared" si="23"/>
        <v>3.0670934961941003</v>
      </c>
      <c r="BF87" s="67">
        <f t="shared" si="23"/>
        <v>2.6933560966685519</v>
      </c>
      <c r="BG87" s="67">
        <f t="shared" si="23"/>
        <v>3.4275638520049565</v>
      </c>
      <c r="BH87" s="67">
        <f t="shared" si="23"/>
        <v>2.6977853931653639</v>
      </c>
      <c r="BI87" s="67">
        <f t="shared" si="23"/>
        <v>2.5865862843831513</v>
      </c>
      <c r="BJ87" s="67">
        <f t="shared" si="23"/>
        <v>2.5522256607476628</v>
      </c>
      <c r="BK87" s="67">
        <f t="shared" si="23"/>
        <v>2.9242442138932816</v>
      </c>
      <c r="BL87" s="67">
        <f t="shared" si="23"/>
        <v>2.9909421054313028</v>
      </c>
      <c r="BM87" s="67">
        <f t="shared" si="23"/>
        <v>2.7873471059051105</v>
      </c>
      <c r="BN87" s="67">
        <f t="shared" si="23"/>
        <v>2.6025642031194929</v>
      </c>
      <c r="BO87" s="67">
        <f t="shared" ref="BO87:CW87" si="24">SUMPRODUCT($C$6:$C$16, BO$56:BO$66)/$C$21</f>
        <v>3.1626412903058583</v>
      </c>
      <c r="BP87" s="67">
        <f t="shared" si="24"/>
        <v>2.7280472068001425</v>
      </c>
      <c r="BQ87" s="67">
        <f t="shared" si="24"/>
        <v>2.7613717246270424</v>
      </c>
      <c r="BR87" s="67">
        <f t="shared" si="24"/>
        <v>2.2056702579245107</v>
      </c>
      <c r="BS87" s="67">
        <f t="shared" si="24"/>
        <v>3.2526638302405906</v>
      </c>
      <c r="BT87" s="67">
        <f t="shared" si="24"/>
        <v>2.8308794754492097</v>
      </c>
      <c r="BU87" s="67">
        <f t="shared" si="24"/>
        <v>2.4840027164103033</v>
      </c>
      <c r="BV87" s="67">
        <f t="shared" si="24"/>
        <v>2.8327138893858632</v>
      </c>
      <c r="BW87" s="67">
        <f t="shared" si="24"/>
        <v>2.898347412305367</v>
      </c>
      <c r="BX87" s="67">
        <f t="shared" si="24"/>
        <v>3.5873500775773359</v>
      </c>
      <c r="BY87" s="67">
        <f t="shared" si="24"/>
        <v>2.3044993487466159</v>
      </c>
      <c r="BZ87" s="67">
        <f t="shared" si="24"/>
        <v>2.602578252157485</v>
      </c>
      <c r="CA87" s="67">
        <f t="shared" si="24"/>
        <v>2.761050564076363</v>
      </c>
      <c r="CB87" s="67">
        <f t="shared" si="24"/>
        <v>2.6576872503688453</v>
      </c>
      <c r="CC87" s="67">
        <f t="shared" si="24"/>
        <v>2.9362038184653532</v>
      </c>
      <c r="CD87" s="67">
        <f t="shared" si="24"/>
        <v>2.7470855207276843</v>
      </c>
      <c r="CE87" s="67">
        <f t="shared" si="24"/>
        <v>2.2015525148979278</v>
      </c>
      <c r="CF87" s="67">
        <f t="shared" si="24"/>
        <v>2.4045410273513173</v>
      </c>
      <c r="CG87" s="67">
        <f t="shared" si="24"/>
        <v>2.959419038418456</v>
      </c>
      <c r="CH87" s="67">
        <f t="shared" si="24"/>
        <v>2.8692123844991446</v>
      </c>
      <c r="CI87" s="67">
        <f t="shared" si="24"/>
        <v>3.0404547205421144</v>
      </c>
      <c r="CJ87" s="67">
        <f t="shared" si="24"/>
        <v>2.4618380598523983</v>
      </c>
      <c r="CK87" s="67">
        <f t="shared" si="24"/>
        <v>1.9435298149440958</v>
      </c>
      <c r="CL87" s="67">
        <f t="shared" si="24"/>
        <v>2.334228672049127</v>
      </c>
      <c r="CM87" s="67">
        <f t="shared" si="24"/>
        <v>2.8866318897545771</v>
      </c>
      <c r="CN87" s="67">
        <f t="shared" si="24"/>
        <v>2.3049118522545693</v>
      </c>
      <c r="CO87" s="67">
        <f t="shared" si="24"/>
        <v>3.0728419033762497</v>
      </c>
      <c r="CP87" s="67">
        <f t="shared" si="24"/>
        <v>2.6584803110558166</v>
      </c>
      <c r="CQ87" s="67">
        <f t="shared" si="24"/>
        <v>3.4290366790902982</v>
      </c>
      <c r="CR87" s="67">
        <f t="shared" si="24"/>
        <v>2.8582925241115222</v>
      </c>
      <c r="CS87" s="67">
        <f t="shared" si="24"/>
        <v>2.116570698715599</v>
      </c>
      <c r="CT87" s="67">
        <f t="shared" si="24"/>
        <v>2.6966906954084613</v>
      </c>
      <c r="CU87" s="67">
        <f t="shared" si="24"/>
        <v>2.9360645815771864</v>
      </c>
      <c r="CV87" s="67">
        <f t="shared" si="24"/>
        <v>2.5258194078991876</v>
      </c>
      <c r="CW87" s="67">
        <f t="shared" si="24"/>
        <v>2.9868969451685943</v>
      </c>
    </row>
    <row r="88" spans="1:101" x14ac:dyDescent="0.25">
      <c r="A88" t="s">
        <v>80</v>
      </c>
      <c r="B88" s="67">
        <f>SUMPRODUCT($D$6:$D$16, B$56:B$66)/$D$21</f>
        <v>2.3183029445591732</v>
      </c>
      <c r="C88" s="67">
        <f t="shared" ref="C88:BN88" si="25">SUMPRODUCT($D$6:$D$16, C$56:C$66)/$D$21</f>
        <v>2.7244159640940522</v>
      </c>
      <c r="D88" s="67">
        <f t="shared" si="25"/>
        <v>3.2488836202616169</v>
      </c>
      <c r="E88" s="67">
        <f t="shared" si="25"/>
        <v>3.1664056099688289</v>
      </c>
      <c r="F88" s="67">
        <f t="shared" si="25"/>
        <v>2.8540681683979052</v>
      </c>
      <c r="G88" s="67">
        <f t="shared" si="25"/>
        <v>2.0852888514626984</v>
      </c>
      <c r="H88" s="67">
        <f t="shared" si="25"/>
        <v>3.1533458934503216</v>
      </c>
      <c r="I88" s="67">
        <f t="shared" si="25"/>
        <v>2.1840142101264002</v>
      </c>
      <c r="J88" s="67">
        <f t="shared" si="25"/>
        <v>2.9920827076724321</v>
      </c>
      <c r="K88" s="67">
        <f t="shared" si="25"/>
        <v>2.5538334994620282</v>
      </c>
      <c r="L88" s="67">
        <f t="shared" si="25"/>
        <v>3.0343280338134204</v>
      </c>
      <c r="M88" s="67">
        <f t="shared" si="25"/>
        <v>2.7782707946059157</v>
      </c>
      <c r="N88" s="67">
        <f t="shared" si="25"/>
        <v>2.6034830370976358</v>
      </c>
      <c r="O88" s="67">
        <f t="shared" si="25"/>
        <v>2.6884311164916004</v>
      </c>
      <c r="P88" s="67">
        <f t="shared" si="25"/>
        <v>3.2113993897222959</v>
      </c>
      <c r="Q88" s="67">
        <f t="shared" si="25"/>
        <v>2.6680357032233228</v>
      </c>
      <c r="R88" s="67">
        <f t="shared" si="25"/>
        <v>3.3829809870862442</v>
      </c>
      <c r="S88" s="67">
        <f t="shared" si="25"/>
        <v>2.9776198394788262</v>
      </c>
      <c r="T88" s="67">
        <f t="shared" si="25"/>
        <v>3.1712827602795999</v>
      </c>
      <c r="U88" s="67">
        <f t="shared" si="25"/>
        <v>2.889207659430935</v>
      </c>
      <c r="V88" s="67">
        <f t="shared" si="25"/>
        <v>2.2724578434757978</v>
      </c>
      <c r="W88" s="67">
        <f t="shared" si="25"/>
        <v>3.0219264082103976</v>
      </c>
      <c r="X88" s="67">
        <f t="shared" si="25"/>
        <v>2.0457384185514327</v>
      </c>
      <c r="Y88" s="67">
        <f t="shared" si="25"/>
        <v>3.3291203921477397</v>
      </c>
      <c r="Z88" s="67">
        <f t="shared" si="25"/>
        <v>2.5496887974819455</v>
      </c>
      <c r="AA88" s="67">
        <f t="shared" si="25"/>
        <v>2.1911295243036344</v>
      </c>
      <c r="AB88" s="67">
        <f t="shared" si="25"/>
        <v>2.8928323811506442</v>
      </c>
      <c r="AC88" s="67">
        <f t="shared" si="25"/>
        <v>2.5142148063188388</v>
      </c>
      <c r="AD88" s="67">
        <f t="shared" si="25"/>
        <v>3.0137274170099522</v>
      </c>
      <c r="AE88" s="67">
        <f t="shared" si="25"/>
        <v>3.0808645160690356</v>
      </c>
      <c r="AF88" s="67">
        <f t="shared" si="25"/>
        <v>2.561551897533398</v>
      </c>
      <c r="AG88" s="67">
        <f t="shared" si="25"/>
        <v>3.0313502766910077</v>
      </c>
      <c r="AH88" s="67">
        <f t="shared" si="25"/>
        <v>2.6932610206259819</v>
      </c>
      <c r="AI88" s="67">
        <f t="shared" si="25"/>
        <v>2.772470649898279</v>
      </c>
      <c r="AJ88" s="67">
        <f t="shared" si="25"/>
        <v>2.9512740931173274</v>
      </c>
      <c r="AK88" s="67">
        <f t="shared" si="25"/>
        <v>2.4526179634536103</v>
      </c>
      <c r="AL88" s="67">
        <f t="shared" si="25"/>
        <v>2.99509528879417</v>
      </c>
      <c r="AM88" s="67">
        <f t="shared" si="25"/>
        <v>3.000682094198913</v>
      </c>
      <c r="AN88" s="67">
        <f t="shared" si="25"/>
        <v>3.2921105113430236</v>
      </c>
      <c r="AO88" s="67">
        <f t="shared" si="25"/>
        <v>2.6430865023426371</v>
      </c>
      <c r="AP88" s="67">
        <f t="shared" si="25"/>
        <v>3.5123551397427208</v>
      </c>
      <c r="AQ88" s="67">
        <f t="shared" si="25"/>
        <v>2.5660553194637403</v>
      </c>
      <c r="AR88" s="67">
        <f t="shared" si="25"/>
        <v>3.0324843055363573</v>
      </c>
      <c r="AS88" s="67">
        <f t="shared" si="25"/>
        <v>3.7305121293724217</v>
      </c>
      <c r="AT88" s="67">
        <f t="shared" si="25"/>
        <v>2.1234187251525363</v>
      </c>
      <c r="AU88" s="67">
        <f t="shared" si="25"/>
        <v>2.5811903434619197</v>
      </c>
      <c r="AV88" s="67">
        <f t="shared" si="25"/>
        <v>2.8183180883696513</v>
      </c>
      <c r="AW88" s="67">
        <f t="shared" si="25"/>
        <v>2.4175590563569656</v>
      </c>
      <c r="AX88" s="67">
        <f t="shared" si="25"/>
        <v>3.3223410065229118</v>
      </c>
      <c r="AY88" s="67">
        <f t="shared" si="25"/>
        <v>3.1122040771321053</v>
      </c>
      <c r="AZ88" s="67">
        <f t="shared" si="25"/>
        <v>2.7622397590041587</v>
      </c>
      <c r="BA88" s="67">
        <f t="shared" si="25"/>
        <v>2.7273733920197789</v>
      </c>
      <c r="BB88" s="67">
        <f t="shared" si="25"/>
        <v>2.5238712980803801</v>
      </c>
      <c r="BC88" s="67">
        <f t="shared" si="25"/>
        <v>3.0586738358926748</v>
      </c>
      <c r="BD88" s="67">
        <f t="shared" si="25"/>
        <v>2.7375445626656436</v>
      </c>
      <c r="BE88" s="67">
        <f t="shared" si="25"/>
        <v>2.9399402607090881</v>
      </c>
      <c r="BF88" s="67">
        <f t="shared" si="25"/>
        <v>3.1665011188818446</v>
      </c>
      <c r="BG88" s="67">
        <f t="shared" si="25"/>
        <v>3.3817788155635493</v>
      </c>
      <c r="BH88" s="67">
        <f t="shared" si="25"/>
        <v>3.0839561483684537</v>
      </c>
      <c r="BI88" s="67">
        <f t="shared" si="25"/>
        <v>2.5831780498115493</v>
      </c>
      <c r="BJ88" s="67">
        <f t="shared" si="25"/>
        <v>3.0188375591824519</v>
      </c>
      <c r="BK88" s="67">
        <f t="shared" si="25"/>
        <v>3.198619674438385</v>
      </c>
      <c r="BL88" s="67">
        <f t="shared" si="25"/>
        <v>2.7472470779182734</v>
      </c>
      <c r="BM88" s="67">
        <f t="shared" si="25"/>
        <v>3.0604635122066033</v>
      </c>
      <c r="BN88" s="67">
        <f t="shared" si="25"/>
        <v>2.5612576583709634</v>
      </c>
      <c r="BO88" s="67">
        <f t="shared" ref="BO88:CW88" si="26">SUMPRODUCT($D$6:$D$16, BO$56:BO$66)/$D$21</f>
        <v>3.3224459365580721</v>
      </c>
      <c r="BP88" s="67">
        <f t="shared" si="26"/>
        <v>2.8919433830134507</v>
      </c>
      <c r="BQ88" s="67">
        <f t="shared" si="26"/>
        <v>3.4537823163510057</v>
      </c>
      <c r="BR88" s="67">
        <f t="shared" si="26"/>
        <v>2.1924083227498468</v>
      </c>
      <c r="BS88" s="67">
        <f t="shared" si="26"/>
        <v>2.9190339512065502</v>
      </c>
      <c r="BT88" s="67">
        <f t="shared" si="26"/>
        <v>2.8772228865714555</v>
      </c>
      <c r="BU88" s="67">
        <f t="shared" si="26"/>
        <v>2.4006135050038218</v>
      </c>
      <c r="BV88" s="67">
        <f t="shared" si="26"/>
        <v>2.9189287706250795</v>
      </c>
      <c r="BW88" s="67">
        <f t="shared" si="26"/>
        <v>3.4151634761449849</v>
      </c>
      <c r="BX88" s="67">
        <f t="shared" si="26"/>
        <v>3.4261125178041287</v>
      </c>
      <c r="BY88" s="67">
        <f t="shared" si="26"/>
        <v>3.0581022549762511</v>
      </c>
      <c r="BZ88" s="67">
        <f t="shared" si="26"/>
        <v>2.648833444149822</v>
      </c>
      <c r="CA88" s="67">
        <f t="shared" si="26"/>
        <v>3.2548844267379069</v>
      </c>
      <c r="CB88" s="67">
        <f t="shared" si="26"/>
        <v>2.8344375831121567</v>
      </c>
      <c r="CC88" s="67">
        <f t="shared" si="26"/>
        <v>3.1588494707695802</v>
      </c>
      <c r="CD88" s="67">
        <f t="shared" si="26"/>
        <v>2.2574979738603171</v>
      </c>
      <c r="CE88" s="67">
        <f t="shared" si="26"/>
        <v>2.6376638715804774</v>
      </c>
      <c r="CF88" s="67">
        <f t="shared" si="26"/>
        <v>2.4307900030077976</v>
      </c>
      <c r="CG88" s="67">
        <f t="shared" si="26"/>
        <v>3.0062303580912482</v>
      </c>
      <c r="CH88" s="67">
        <f t="shared" si="26"/>
        <v>2.9059378194216046</v>
      </c>
      <c r="CI88" s="67">
        <f t="shared" si="26"/>
        <v>3.1248094695888793</v>
      </c>
      <c r="CJ88" s="67">
        <f t="shared" si="26"/>
        <v>2.7149911397451749</v>
      </c>
      <c r="CK88" s="67">
        <f t="shared" si="26"/>
        <v>2.3928963893122632</v>
      </c>
      <c r="CL88" s="67">
        <f t="shared" si="26"/>
        <v>2.8671846197733855</v>
      </c>
      <c r="CM88" s="67">
        <f t="shared" si="26"/>
        <v>2.9366377941575266</v>
      </c>
      <c r="CN88" s="67">
        <f t="shared" si="26"/>
        <v>2.6765952064279404</v>
      </c>
      <c r="CO88" s="67">
        <f t="shared" si="26"/>
        <v>3.1182169198868985</v>
      </c>
      <c r="CP88" s="67">
        <f t="shared" si="26"/>
        <v>3.4428928787883137</v>
      </c>
      <c r="CQ88" s="67">
        <f t="shared" si="26"/>
        <v>3.4696710399428889</v>
      </c>
      <c r="CR88" s="67">
        <f t="shared" si="26"/>
        <v>2.8508347638555116</v>
      </c>
      <c r="CS88" s="67">
        <f t="shared" si="26"/>
        <v>2.7715826610935395</v>
      </c>
      <c r="CT88" s="67">
        <f t="shared" si="26"/>
        <v>2.8975330433810362</v>
      </c>
      <c r="CU88" s="67">
        <f t="shared" si="26"/>
        <v>3.3901829573082272</v>
      </c>
      <c r="CV88" s="67">
        <f t="shared" si="26"/>
        <v>2.885867001177175</v>
      </c>
      <c r="CW88" s="67">
        <f t="shared" si="26"/>
        <v>2.8094078863377416</v>
      </c>
    </row>
    <row r="89" spans="1:101" x14ac:dyDescent="0.25">
      <c r="A89" t="s">
        <v>81</v>
      </c>
      <c r="B89" s="67">
        <f>SUMPRODUCT($E$6:$E$16, B$56:B$66)/$E$21</f>
        <v>2.1253482727084925</v>
      </c>
      <c r="C89" s="67">
        <f t="shared" ref="C89:BN89" si="27">SUMPRODUCT($E$6:$E$16, C$56:C$66)/$E$21</f>
        <v>2.634048691333716</v>
      </c>
      <c r="D89" s="67">
        <f t="shared" si="27"/>
        <v>3.202962519373489</v>
      </c>
      <c r="E89" s="67">
        <f t="shared" si="27"/>
        <v>3.0427697189168832</v>
      </c>
      <c r="F89" s="67">
        <f t="shared" si="27"/>
        <v>3.0637784021656373</v>
      </c>
      <c r="G89" s="67">
        <f t="shared" si="27"/>
        <v>2.1045886548420332</v>
      </c>
      <c r="H89" s="67">
        <f t="shared" si="27"/>
        <v>3.1805510599221321</v>
      </c>
      <c r="I89" s="67">
        <f t="shared" si="27"/>
        <v>2.3315974346745896</v>
      </c>
      <c r="J89" s="67">
        <f t="shared" si="27"/>
        <v>3.0209747138624281</v>
      </c>
      <c r="K89" s="67">
        <f t="shared" si="27"/>
        <v>2.1956689469783446</v>
      </c>
      <c r="L89" s="67">
        <f t="shared" si="27"/>
        <v>2.9523594461823461</v>
      </c>
      <c r="M89" s="67">
        <f t="shared" si="27"/>
        <v>2.5781989644552494</v>
      </c>
      <c r="N89" s="67">
        <f t="shared" si="27"/>
        <v>2.3707495372681997</v>
      </c>
      <c r="O89" s="67">
        <f t="shared" si="27"/>
        <v>2.7639063177515726</v>
      </c>
      <c r="P89" s="67">
        <f t="shared" si="27"/>
        <v>2.9617672966449513</v>
      </c>
      <c r="Q89" s="67">
        <f t="shared" si="27"/>
        <v>2.7947570390957877</v>
      </c>
      <c r="R89" s="67">
        <f t="shared" si="27"/>
        <v>3.5955999406287718</v>
      </c>
      <c r="S89" s="67">
        <f t="shared" si="27"/>
        <v>2.7092428466157297</v>
      </c>
      <c r="T89" s="67">
        <f t="shared" si="27"/>
        <v>3.3889439663577918</v>
      </c>
      <c r="U89" s="67">
        <f t="shared" si="27"/>
        <v>2.5673101537031102</v>
      </c>
      <c r="V89" s="67">
        <f t="shared" si="27"/>
        <v>2.2136582070263962</v>
      </c>
      <c r="W89" s="67">
        <f t="shared" si="27"/>
        <v>2.8922964672648983</v>
      </c>
      <c r="X89" s="67">
        <f t="shared" si="27"/>
        <v>2.2420191533441245</v>
      </c>
      <c r="Y89" s="67">
        <f t="shared" si="27"/>
        <v>3.0576276893615302</v>
      </c>
      <c r="Z89" s="67">
        <f t="shared" si="27"/>
        <v>2.6640686220426848</v>
      </c>
      <c r="AA89" s="67">
        <f t="shared" si="27"/>
        <v>2.6427916188317924</v>
      </c>
      <c r="AB89" s="67">
        <f t="shared" si="27"/>
        <v>2.7930485044227451</v>
      </c>
      <c r="AC89" s="67">
        <f t="shared" si="27"/>
        <v>2.6543460247556516</v>
      </c>
      <c r="AD89" s="67">
        <f t="shared" si="27"/>
        <v>3.2144779213989954</v>
      </c>
      <c r="AE89" s="67">
        <f t="shared" si="27"/>
        <v>2.8738693513963973</v>
      </c>
      <c r="AF89" s="67">
        <f t="shared" si="27"/>
        <v>2.6307786641366619</v>
      </c>
      <c r="AG89" s="67">
        <f t="shared" si="27"/>
        <v>2.7656831982993784</v>
      </c>
      <c r="AH89" s="67">
        <f t="shared" si="27"/>
        <v>2.3221787300233268</v>
      </c>
      <c r="AI89" s="67">
        <f t="shared" si="27"/>
        <v>2.7722355498133555</v>
      </c>
      <c r="AJ89" s="67">
        <f t="shared" si="27"/>
        <v>3.0522129702266447</v>
      </c>
      <c r="AK89" s="67">
        <f t="shared" si="27"/>
        <v>2.3842294872932106</v>
      </c>
      <c r="AL89" s="67">
        <f t="shared" si="27"/>
        <v>3.2737642432720513</v>
      </c>
      <c r="AM89" s="67">
        <f t="shared" si="27"/>
        <v>2.9925183791706722</v>
      </c>
      <c r="AN89" s="67">
        <f t="shared" si="27"/>
        <v>3.3899942338031281</v>
      </c>
      <c r="AO89" s="67">
        <f t="shared" si="27"/>
        <v>2.8703330868973</v>
      </c>
      <c r="AP89" s="67">
        <f t="shared" si="27"/>
        <v>3.7257495112218457</v>
      </c>
      <c r="AQ89" s="67">
        <f t="shared" si="27"/>
        <v>2.3084724919124011</v>
      </c>
      <c r="AR89" s="67">
        <f t="shared" si="27"/>
        <v>3.1901314451456217</v>
      </c>
      <c r="AS89" s="67">
        <f t="shared" si="27"/>
        <v>3.4396642588257431</v>
      </c>
      <c r="AT89" s="67">
        <f t="shared" si="27"/>
        <v>1.9387248686612337</v>
      </c>
      <c r="AU89" s="67">
        <f t="shared" si="27"/>
        <v>2.392787206748817</v>
      </c>
      <c r="AV89" s="67">
        <f t="shared" si="27"/>
        <v>2.7212014034828367</v>
      </c>
      <c r="AW89" s="67">
        <f t="shared" si="27"/>
        <v>2.4680211313433911</v>
      </c>
      <c r="AX89" s="67">
        <f t="shared" si="27"/>
        <v>3.1003295248972926</v>
      </c>
      <c r="AY89" s="67">
        <f t="shared" si="27"/>
        <v>3.2072237905802377</v>
      </c>
      <c r="AZ89" s="67">
        <f t="shared" si="27"/>
        <v>2.1634620885431977</v>
      </c>
      <c r="BA89" s="67">
        <f t="shared" si="27"/>
        <v>2.5279164220225514</v>
      </c>
      <c r="BB89" s="67">
        <f t="shared" si="27"/>
        <v>2.508805199033874</v>
      </c>
      <c r="BC89" s="67">
        <f t="shared" si="27"/>
        <v>3.1431107023821525</v>
      </c>
      <c r="BD89" s="67">
        <f t="shared" si="27"/>
        <v>2.7916837321503944</v>
      </c>
      <c r="BE89" s="67">
        <f t="shared" si="27"/>
        <v>2.8063402757090579</v>
      </c>
      <c r="BF89" s="67">
        <f t="shared" si="27"/>
        <v>3.2184790917527661</v>
      </c>
      <c r="BG89" s="67">
        <f t="shared" si="27"/>
        <v>3.1286115307573841</v>
      </c>
      <c r="BH89" s="67">
        <f t="shared" si="27"/>
        <v>2.7490684441128841</v>
      </c>
      <c r="BI89" s="67">
        <f t="shared" si="27"/>
        <v>2.8098108498896908</v>
      </c>
      <c r="BJ89" s="67">
        <f t="shared" si="27"/>
        <v>2.8880285520654549</v>
      </c>
      <c r="BK89" s="67">
        <f t="shared" si="27"/>
        <v>2.9862305676881067</v>
      </c>
      <c r="BL89" s="67">
        <f t="shared" si="27"/>
        <v>2.834423475454571</v>
      </c>
      <c r="BM89" s="67">
        <f t="shared" si="27"/>
        <v>2.9981882854772643</v>
      </c>
      <c r="BN89" s="67">
        <f t="shared" si="27"/>
        <v>2.6068365056266489</v>
      </c>
      <c r="BO89" s="67">
        <f t="shared" ref="BO89:CW89" si="28">SUMPRODUCT($E$6:$E$16, BO$56:BO$66)/$E$21</f>
        <v>3.2081310115741903</v>
      </c>
      <c r="BP89" s="67">
        <f t="shared" si="28"/>
        <v>2.8081029053187709</v>
      </c>
      <c r="BQ89" s="67">
        <f t="shared" si="28"/>
        <v>3.1925958502922134</v>
      </c>
      <c r="BR89" s="67">
        <f t="shared" si="28"/>
        <v>2.2918111876055933</v>
      </c>
      <c r="BS89" s="67">
        <f t="shared" si="28"/>
        <v>2.959730858821144</v>
      </c>
      <c r="BT89" s="67">
        <f t="shared" si="28"/>
        <v>3.0228384117405755</v>
      </c>
      <c r="BU89" s="67">
        <f t="shared" si="28"/>
        <v>2.369995811183816</v>
      </c>
      <c r="BV89" s="67">
        <f t="shared" si="28"/>
        <v>3.0858778047308215</v>
      </c>
      <c r="BW89" s="67">
        <f t="shared" si="28"/>
        <v>3.0811735840182455</v>
      </c>
      <c r="BX89" s="67">
        <f t="shared" si="28"/>
        <v>3.6787971979867122</v>
      </c>
      <c r="BY89" s="67">
        <f t="shared" si="28"/>
        <v>2.5890349059180902</v>
      </c>
      <c r="BZ89" s="67">
        <f t="shared" si="28"/>
        <v>2.6301139376672649</v>
      </c>
      <c r="CA89" s="67">
        <f t="shared" si="28"/>
        <v>2.9063671965457334</v>
      </c>
      <c r="CB89" s="67">
        <f t="shared" si="28"/>
        <v>2.7378757535514699</v>
      </c>
      <c r="CC89" s="67">
        <f t="shared" si="28"/>
        <v>2.8376841060052365</v>
      </c>
      <c r="CD89" s="67">
        <f t="shared" si="28"/>
        <v>2.7957914563934803</v>
      </c>
      <c r="CE89" s="67">
        <f t="shared" si="28"/>
        <v>2.5466005629422601</v>
      </c>
      <c r="CF89" s="67">
        <f t="shared" si="28"/>
        <v>2.4623107793962804</v>
      </c>
      <c r="CG89" s="67">
        <f t="shared" si="28"/>
        <v>3.3553523980866395</v>
      </c>
      <c r="CH89" s="67">
        <f t="shared" si="28"/>
        <v>2.8927040029094777</v>
      </c>
      <c r="CI89" s="67">
        <f t="shared" si="28"/>
        <v>3.020762734769272</v>
      </c>
      <c r="CJ89" s="67">
        <f t="shared" si="28"/>
        <v>2.5707297648919432</v>
      </c>
      <c r="CK89" s="67">
        <f t="shared" si="28"/>
        <v>2.1269278098408448</v>
      </c>
      <c r="CL89" s="67">
        <f t="shared" si="28"/>
        <v>2.5172186031189492</v>
      </c>
      <c r="CM89" s="67">
        <f t="shared" si="28"/>
        <v>3.1819540906153772</v>
      </c>
      <c r="CN89" s="67">
        <f t="shared" si="28"/>
        <v>2.5905116045040071</v>
      </c>
      <c r="CO89" s="67">
        <f t="shared" si="28"/>
        <v>3.24788698411691</v>
      </c>
      <c r="CP89" s="67">
        <f t="shared" si="28"/>
        <v>3.0809454640775433</v>
      </c>
      <c r="CQ89" s="67">
        <f t="shared" si="28"/>
        <v>3.3712107888857021</v>
      </c>
      <c r="CR89" s="67">
        <f t="shared" si="28"/>
        <v>2.6565235993463201</v>
      </c>
      <c r="CS89" s="67">
        <f t="shared" si="28"/>
        <v>2.4533043406907109</v>
      </c>
      <c r="CT89" s="67">
        <f t="shared" si="28"/>
        <v>2.4018949798385703</v>
      </c>
      <c r="CU89" s="67">
        <f t="shared" si="28"/>
        <v>3.2843845086793855</v>
      </c>
      <c r="CV89" s="67">
        <f t="shared" si="28"/>
        <v>2.4725312062644069</v>
      </c>
      <c r="CW89" s="67">
        <f t="shared" si="28"/>
        <v>2.9345980146862822</v>
      </c>
    </row>
    <row r="90" spans="1:101" x14ac:dyDescent="0.25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</row>
    <row r="91" spans="1:101" x14ac:dyDescent="0.25">
      <c r="A91" t="s">
        <v>82</v>
      </c>
      <c r="B91" s="67">
        <f>SUMPRODUCT($C$6:$C$16, B$67:B$77)/$C$21</f>
        <v>4.1703973958274236</v>
      </c>
      <c r="C91" s="67">
        <f t="shared" ref="C91:BN91" si="29">SUMPRODUCT($C$6:$C$16, C$67:C$77)/$C$21</f>
        <v>5.2713011097919829</v>
      </c>
      <c r="D91" s="67">
        <f t="shared" si="29"/>
        <v>4.1748006554546553</v>
      </c>
      <c r="E91" s="67">
        <f t="shared" si="29"/>
        <v>4.9622550830672862</v>
      </c>
      <c r="F91" s="67">
        <f t="shared" si="29"/>
        <v>4.7609178789724762</v>
      </c>
      <c r="G91" s="67">
        <f t="shared" si="29"/>
        <v>5.0757076578508045</v>
      </c>
      <c r="H91" s="67">
        <f t="shared" si="29"/>
        <v>4.1725065350361925</v>
      </c>
      <c r="I91" s="67">
        <f t="shared" si="29"/>
        <v>5.8427974740549962</v>
      </c>
      <c r="J91" s="67">
        <f t="shared" si="29"/>
        <v>4.704150819460148</v>
      </c>
      <c r="K91" s="67">
        <f t="shared" si="29"/>
        <v>4.9514384497959769</v>
      </c>
      <c r="L91" s="67">
        <f t="shared" si="29"/>
        <v>4.9999444922804157</v>
      </c>
      <c r="M91" s="67">
        <f t="shared" si="29"/>
        <v>5.2192141396080665</v>
      </c>
      <c r="N91" s="67">
        <f t="shared" si="29"/>
        <v>5.5551073773597599</v>
      </c>
      <c r="O91" s="67">
        <f t="shared" si="29"/>
        <v>3.8683829394623528</v>
      </c>
      <c r="P91" s="67">
        <f t="shared" si="29"/>
        <v>3.6249348874993901</v>
      </c>
      <c r="Q91" s="67">
        <f t="shared" si="29"/>
        <v>6.1606500566573761</v>
      </c>
      <c r="R91" s="67">
        <f t="shared" si="29"/>
        <v>5.1827270341024052</v>
      </c>
      <c r="S91" s="67">
        <f t="shared" si="29"/>
        <v>4.6528400037373334</v>
      </c>
      <c r="T91" s="67">
        <f t="shared" si="29"/>
        <v>4.7900305164193666</v>
      </c>
      <c r="U91" s="67">
        <f t="shared" si="29"/>
        <v>4.0408620996752669</v>
      </c>
      <c r="V91" s="67">
        <f t="shared" si="29"/>
        <v>4.2380354639736666</v>
      </c>
      <c r="W91" s="67">
        <f t="shared" si="29"/>
        <v>4.6958262710178591</v>
      </c>
      <c r="X91" s="67">
        <f t="shared" si="29"/>
        <v>4.4008828516647194</v>
      </c>
      <c r="Y91" s="67">
        <f t="shared" si="29"/>
        <v>4.5892984261563692</v>
      </c>
      <c r="Z91" s="67">
        <f t="shared" si="29"/>
        <v>3.2609380182763643</v>
      </c>
      <c r="AA91" s="67">
        <f t="shared" si="29"/>
        <v>4.0445697542941188</v>
      </c>
      <c r="AB91" s="67">
        <f t="shared" si="29"/>
        <v>4.9624655071982833</v>
      </c>
      <c r="AC91" s="67">
        <f t="shared" si="29"/>
        <v>4.3288648226242268</v>
      </c>
      <c r="AD91" s="67">
        <f t="shared" si="29"/>
        <v>4.6632217580353563</v>
      </c>
      <c r="AE91" s="67">
        <f t="shared" si="29"/>
        <v>4.5579088702036366</v>
      </c>
      <c r="AF91" s="67">
        <f t="shared" si="29"/>
        <v>5.0527839021115533</v>
      </c>
      <c r="AG91" s="67">
        <f t="shared" si="29"/>
        <v>5.2170992463574564</v>
      </c>
      <c r="AH91" s="67">
        <f t="shared" si="29"/>
        <v>4.0697181628273658</v>
      </c>
      <c r="AI91" s="67">
        <f t="shared" si="29"/>
        <v>5.0255138464857456</v>
      </c>
      <c r="AJ91" s="67">
        <f t="shared" si="29"/>
        <v>4.5058629375493622</v>
      </c>
      <c r="AK91" s="67">
        <f t="shared" si="29"/>
        <v>3.8992360745852608</v>
      </c>
      <c r="AL91" s="67">
        <f t="shared" si="29"/>
        <v>5.29753967223873</v>
      </c>
      <c r="AM91" s="67">
        <f t="shared" si="29"/>
        <v>4.6060503219643643</v>
      </c>
      <c r="AN91" s="67">
        <f t="shared" si="29"/>
        <v>4.6564603593329403</v>
      </c>
      <c r="AO91" s="67">
        <f t="shared" si="29"/>
        <v>4.559122853122922</v>
      </c>
      <c r="AP91" s="67">
        <f t="shared" si="29"/>
        <v>3.6653943493395187</v>
      </c>
      <c r="AQ91" s="67">
        <f t="shared" si="29"/>
        <v>3.9207435779268365</v>
      </c>
      <c r="AR91" s="67">
        <f t="shared" si="29"/>
        <v>5.2290753050573642</v>
      </c>
      <c r="AS91" s="67">
        <f t="shared" si="29"/>
        <v>4.6616214370889031</v>
      </c>
      <c r="AT91" s="67">
        <f t="shared" si="29"/>
        <v>5.0432390946544876</v>
      </c>
      <c r="AU91" s="67">
        <f t="shared" si="29"/>
        <v>4.6756977721570658</v>
      </c>
      <c r="AV91" s="67">
        <f t="shared" si="29"/>
        <v>3.4312937703260649</v>
      </c>
      <c r="AW91" s="67">
        <f t="shared" si="29"/>
        <v>4.7720531066875882</v>
      </c>
      <c r="AX91" s="67">
        <f t="shared" si="29"/>
        <v>3.4713616256443691</v>
      </c>
      <c r="AY91" s="67">
        <f t="shared" si="29"/>
        <v>4.5763878214149001</v>
      </c>
      <c r="AZ91" s="67">
        <f t="shared" si="29"/>
        <v>5.1733808845494993</v>
      </c>
      <c r="BA91" s="67">
        <f t="shared" si="29"/>
        <v>5.3946966350715542</v>
      </c>
      <c r="BB91" s="67">
        <f t="shared" si="29"/>
        <v>3.9630322052324596</v>
      </c>
      <c r="BC91" s="67">
        <f t="shared" si="29"/>
        <v>4.6490548059254824</v>
      </c>
      <c r="BD91" s="67">
        <f t="shared" si="29"/>
        <v>3.5832018224391153</v>
      </c>
      <c r="BE91" s="67">
        <f t="shared" si="29"/>
        <v>4.3569574587889459</v>
      </c>
      <c r="BF91" s="67">
        <f t="shared" si="29"/>
        <v>4.6849060310319794</v>
      </c>
      <c r="BG91" s="67">
        <f t="shared" si="29"/>
        <v>5.7237411084704366</v>
      </c>
      <c r="BH91" s="67">
        <f t="shared" si="29"/>
        <v>4.3743255913089083</v>
      </c>
      <c r="BI91" s="67">
        <f t="shared" si="29"/>
        <v>3.7482884674850294</v>
      </c>
      <c r="BJ91" s="67">
        <f t="shared" si="29"/>
        <v>3.974457483541542</v>
      </c>
      <c r="BK91" s="67">
        <f t="shared" si="29"/>
        <v>4.5925311644665845</v>
      </c>
      <c r="BL91" s="67">
        <f t="shared" si="29"/>
        <v>4.1897734161390101</v>
      </c>
      <c r="BM91" s="67">
        <f t="shared" si="29"/>
        <v>4.3662021465979306</v>
      </c>
      <c r="BN91" s="67">
        <f t="shared" si="29"/>
        <v>4.0300322086428686</v>
      </c>
      <c r="BO91" s="67">
        <f t="shared" ref="BO91:CW91" si="30">SUMPRODUCT($C$6:$C$16, BO$67:BO$77)/$C$21</f>
        <v>4.2242311064935336</v>
      </c>
      <c r="BP91" s="67">
        <f t="shared" si="30"/>
        <v>5.3120399249511863</v>
      </c>
      <c r="BQ91" s="67">
        <f t="shared" si="30"/>
        <v>5.4060778338399276</v>
      </c>
      <c r="BR91" s="67">
        <f t="shared" si="30"/>
        <v>6.4345718761986488</v>
      </c>
      <c r="BS91" s="67">
        <f t="shared" si="30"/>
        <v>4.5706979784641222</v>
      </c>
      <c r="BT91" s="67">
        <f t="shared" si="30"/>
        <v>5.7684981085916709</v>
      </c>
      <c r="BU91" s="67">
        <f t="shared" si="30"/>
        <v>4.2720320970643497</v>
      </c>
      <c r="BV91" s="67">
        <f t="shared" si="30"/>
        <v>4.5574706148093247</v>
      </c>
      <c r="BW91" s="67">
        <f t="shared" si="30"/>
        <v>5.0798996554171536</v>
      </c>
      <c r="BX91" s="67">
        <f t="shared" si="30"/>
        <v>5.1077126423026842</v>
      </c>
      <c r="BY91" s="67">
        <f t="shared" si="30"/>
        <v>3.9820711287956145</v>
      </c>
      <c r="BZ91" s="67">
        <f t="shared" si="30"/>
        <v>5.4904009020784015</v>
      </c>
      <c r="CA91" s="67">
        <f t="shared" si="30"/>
        <v>4.4904377733021068</v>
      </c>
      <c r="CB91" s="67">
        <f t="shared" si="30"/>
        <v>5.3641415532059789</v>
      </c>
      <c r="CC91" s="67">
        <f t="shared" si="30"/>
        <v>3.2609380177442677</v>
      </c>
      <c r="CD91" s="67">
        <f t="shared" si="30"/>
        <v>5.0705521587201883</v>
      </c>
      <c r="CE91" s="67">
        <f t="shared" si="30"/>
        <v>3.9501994469112134</v>
      </c>
      <c r="CF91" s="67">
        <f t="shared" si="30"/>
        <v>4.1028851187982465</v>
      </c>
      <c r="CG91" s="67">
        <f t="shared" si="30"/>
        <v>4.518312289089863</v>
      </c>
      <c r="CH91" s="67">
        <f t="shared" si="30"/>
        <v>5.5692156700182087</v>
      </c>
      <c r="CI91" s="67">
        <f t="shared" si="30"/>
        <v>5.6206020432351629</v>
      </c>
      <c r="CJ91" s="67">
        <f t="shared" si="30"/>
        <v>5.8930364305023284</v>
      </c>
      <c r="CK91" s="67">
        <f t="shared" si="30"/>
        <v>4.0848521581579416</v>
      </c>
      <c r="CL91" s="67">
        <f t="shared" si="30"/>
        <v>5.314009883187766</v>
      </c>
      <c r="CM91" s="67">
        <f t="shared" si="30"/>
        <v>6.4725082660325253</v>
      </c>
      <c r="CN91" s="67">
        <f t="shared" si="30"/>
        <v>5.4234469554821114</v>
      </c>
      <c r="CO91" s="67">
        <f t="shared" si="30"/>
        <v>5.5548687837178186</v>
      </c>
      <c r="CP91" s="67">
        <f t="shared" si="30"/>
        <v>4.3066877829004744</v>
      </c>
      <c r="CQ91" s="67">
        <f t="shared" si="30"/>
        <v>4.5251818277945794</v>
      </c>
      <c r="CR91" s="67">
        <f t="shared" si="30"/>
        <v>4.3612703386862153</v>
      </c>
      <c r="CS91" s="67">
        <f t="shared" si="30"/>
        <v>5.3831413469125486</v>
      </c>
      <c r="CT91" s="67">
        <f t="shared" si="30"/>
        <v>5.0155580892006189</v>
      </c>
      <c r="CU91" s="67">
        <f t="shared" si="30"/>
        <v>4.1757483295843034</v>
      </c>
      <c r="CV91" s="67">
        <f t="shared" si="30"/>
        <v>4.0749163284808976</v>
      </c>
      <c r="CW91" s="67">
        <f t="shared" si="30"/>
        <v>4.6060955887433419</v>
      </c>
    </row>
    <row r="92" spans="1:101" x14ac:dyDescent="0.25">
      <c r="A92" t="s">
        <v>83</v>
      </c>
      <c r="B92" s="67">
        <f>SUMPRODUCT($D$6:$D$16, B$67:B$77)/$D$21</f>
        <v>3.6872932384825399</v>
      </c>
      <c r="C92" s="67">
        <f t="shared" ref="C92:BN92" si="31">SUMPRODUCT($D$6:$D$16, C$67:C$77)/$D$21</f>
        <v>5.1646574362103239</v>
      </c>
      <c r="D92" s="67">
        <f t="shared" si="31"/>
        <v>4.3022751923623463</v>
      </c>
      <c r="E92" s="67">
        <f t="shared" si="31"/>
        <v>5.2965850259508356</v>
      </c>
      <c r="F92" s="67">
        <f t="shared" si="31"/>
        <v>4.7068303827370963</v>
      </c>
      <c r="G92" s="67">
        <f t="shared" si="31"/>
        <v>5.7096756205244716</v>
      </c>
      <c r="H92" s="67">
        <f t="shared" si="31"/>
        <v>4.1959259557928243</v>
      </c>
      <c r="I92" s="67">
        <f t="shared" si="31"/>
        <v>5.2753985190070178</v>
      </c>
      <c r="J92" s="67">
        <f t="shared" si="31"/>
        <v>4.320281144774043</v>
      </c>
      <c r="K92" s="67">
        <f t="shared" si="31"/>
        <v>4.991651121619249</v>
      </c>
      <c r="L92" s="67">
        <f t="shared" si="31"/>
        <v>4.7498189727906102</v>
      </c>
      <c r="M92" s="67">
        <f t="shared" si="31"/>
        <v>5.2436539079113968</v>
      </c>
      <c r="N92" s="67">
        <f t="shared" si="31"/>
        <v>5.3436621265992326</v>
      </c>
      <c r="O92" s="67">
        <f t="shared" si="31"/>
        <v>4.0463476077155098</v>
      </c>
      <c r="P92" s="67">
        <f t="shared" si="31"/>
        <v>3.9554591193194648</v>
      </c>
      <c r="Q92" s="67">
        <f t="shared" si="31"/>
        <v>5.7667413004600601</v>
      </c>
      <c r="R92" s="67">
        <f t="shared" si="31"/>
        <v>5.1710188842616214</v>
      </c>
      <c r="S92" s="67">
        <f t="shared" si="31"/>
        <v>4.8031688750534913</v>
      </c>
      <c r="T92" s="67">
        <f t="shared" si="31"/>
        <v>4.4802357034822125</v>
      </c>
      <c r="U92" s="67">
        <f t="shared" si="31"/>
        <v>4.2275440735860057</v>
      </c>
      <c r="V92" s="67">
        <f t="shared" si="31"/>
        <v>4.0365865065721342</v>
      </c>
      <c r="W92" s="67">
        <f t="shared" si="31"/>
        <v>4.8350268990905469</v>
      </c>
      <c r="X92" s="67">
        <f t="shared" si="31"/>
        <v>4.8017693046793495</v>
      </c>
      <c r="Y92" s="67">
        <f t="shared" si="31"/>
        <v>4.3857912971949675</v>
      </c>
      <c r="Z92" s="67">
        <f t="shared" si="31"/>
        <v>3.2609379816044988</v>
      </c>
      <c r="AA92" s="67">
        <f t="shared" si="31"/>
        <v>4.0586624827268345</v>
      </c>
      <c r="AB92" s="67">
        <f t="shared" si="31"/>
        <v>4.8054330102862703</v>
      </c>
      <c r="AC92" s="67">
        <f t="shared" si="31"/>
        <v>4.1183213082431065</v>
      </c>
      <c r="AD92" s="67">
        <f t="shared" si="31"/>
        <v>4.4591630405130553</v>
      </c>
      <c r="AE92" s="67">
        <f t="shared" si="31"/>
        <v>4.6009949061775535</v>
      </c>
      <c r="AF92" s="67">
        <f t="shared" si="31"/>
        <v>5.0657964476366066</v>
      </c>
      <c r="AG92" s="67">
        <f t="shared" si="31"/>
        <v>5.1272264979128899</v>
      </c>
      <c r="AH92" s="67">
        <f t="shared" si="31"/>
        <v>3.8893348263726284</v>
      </c>
      <c r="AI92" s="67">
        <f t="shared" si="31"/>
        <v>5.1708249862675837</v>
      </c>
      <c r="AJ92" s="67">
        <f t="shared" si="31"/>
        <v>4.5229070502417823</v>
      </c>
      <c r="AK92" s="67">
        <f t="shared" si="31"/>
        <v>4.0449599558185865</v>
      </c>
      <c r="AL92" s="67">
        <f t="shared" si="31"/>
        <v>5.1055186861545847</v>
      </c>
      <c r="AM92" s="67">
        <f t="shared" si="31"/>
        <v>4.4128893345224265</v>
      </c>
      <c r="AN92" s="67">
        <f t="shared" si="31"/>
        <v>4.9634995756113991</v>
      </c>
      <c r="AO92" s="67">
        <f t="shared" si="31"/>
        <v>4.5093796609396239</v>
      </c>
      <c r="AP92" s="67">
        <f t="shared" si="31"/>
        <v>3.6150673545171808</v>
      </c>
      <c r="AQ92" s="67">
        <f t="shared" si="31"/>
        <v>4.1383380716871425</v>
      </c>
      <c r="AR92" s="67">
        <f t="shared" si="31"/>
        <v>5.0613254070206741</v>
      </c>
      <c r="AS92" s="67">
        <f t="shared" si="31"/>
        <v>4.5371827178218131</v>
      </c>
      <c r="AT92" s="67">
        <f t="shared" si="31"/>
        <v>5.3061242697998807</v>
      </c>
      <c r="AU92" s="67">
        <f t="shared" si="31"/>
        <v>4.5767593855926219</v>
      </c>
      <c r="AV92" s="67">
        <f t="shared" si="31"/>
        <v>3.7341625357822967</v>
      </c>
      <c r="AW92" s="67">
        <f t="shared" si="31"/>
        <v>4.5850280189267103</v>
      </c>
      <c r="AX92" s="67">
        <f t="shared" si="31"/>
        <v>3.7947478733520952</v>
      </c>
      <c r="AY92" s="67">
        <f t="shared" si="31"/>
        <v>4.8811708513793697</v>
      </c>
      <c r="AZ92" s="67">
        <f t="shared" si="31"/>
        <v>5.1607544939947925</v>
      </c>
      <c r="BA92" s="67">
        <f t="shared" si="31"/>
        <v>5.0792043898682415</v>
      </c>
      <c r="BB92" s="67">
        <f t="shared" si="31"/>
        <v>4.4295962080597295</v>
      </c>
      <c r="BC92" s="67">
        <f t="shared" si="31"/>
        <v>4.7032537413642519</v>
      </c>
      <c r="BD92" s="67">
        <f t="shared" si="31"/>
        <v>3.7756865700918056</v>
      </c>
      <c r="BE92" s="67">
        <f t="shared" si="31"/>
        <v>4.0582734140155532</v>
      </c>
      <c r="BF92" s="67">
        <f t="shared" si="31"/>
        <v>4.7361625473551658</v>
      </c>
      <c r="BG92" s="67">
        <f t="shared" si="31"/>
        <v>5.7577464862822865</v>
      </c>
      <c r="BH92" s="67">
        <f t="shared" si="31"/>
        <v>4.3810290209529308</v>
      </c>
      <c r="BI92" s="67">
        <f t="shared" si="31"/>
        <v>3.8237802478509031</v>
      </c>
      <c r="BJ92" s="67">
        <f t="shared" si="31"/>
        <v>3.8590601088326153</v>
      </c>
      <c r="BK92" s="67">
        <f t="shared" si="31"/>
        <v>4.5842468327860626</v>
      </c>
      <c r="BL92" s="67">
        <f t="shared" si="31"/>
        <v>4.0966321911309302</v>
      </c>
      <c r="BM92" s="67">
        <f t="shared" si="31"/>
        <v>4.3564769971182802</v>
      </c>
      <c r="BN92" s="67">
        <f t="shared" si="31"/>
        <v>3.7858158852991171</v>
      </c>
      <c r="BO92" s="67">
        <f t="shared" ref="BO92:CW92" si="32">SUMPRODUCT($D$6:$D$16, BO$67:BO$77)/$D$21</f>
        <v>4.5069381458818896</v>
      </c>
      <c r="BP92" s="67">
        <f t="shared" si="32"/>
        <v>5.0802369828241396</v>
      </c>
      <c r="BQ92" s="67">
        <f t="shared" si="32"/>
        <v>5.0211956062649135</v>
      </c>
      <c r="BR92" s="67">
        <f t="shared" si="32"/>
        <v>5.6036151667280398</v>
      </c>
      <c r="BS92" s="67">
        <f t="shared" si="32"/>
        <v>4.3482745355875032</v>
      </c>
      <c r="BT92" s="67">
        <f t="shared" si="32"/>
        <v>5.1218884313445017</v>
      </c>
      <c r="BU92" s="67">
        <f t="shared" si="32"/>
        <v>4.1577757138697455</v>
      </c>
      <c r="BV92" s="67">
        <f t="shared" si="32"/>
        <v>4.0333418806528263</v>
      </c>
      <c r="BW92" s="67">
        <f t="shared" si="32"/>
        <v>5.0720652953080352</v>
      </c>
      <c r="BX92" s="67">
        <f t="shared" si="32"/>
        <v>4.5933398364431017</v>
      </c>
      <c r="BY92" s="67">
        <f t="shared" si="32"/>
        <v>4.1595562443586633</v>
      </c>
      <c r="BZ92" s="67">
        <f t="shared" si="32"/>
        <v>5.4818002177941185</v>
      </c>
      <c r="CA92" s="67">
        <f t="shared" si="32"/>
        <v>4.0110387237922591</v>
      </c>
      <c r="CB92" s="67">
        <f t="shared" si="32"/>
        <v>5.2865688464939318</v>
      </c>
      <c r="CC92" s="67">
        <f t="shared" si="32"/>
        <v>3.2609379817805881</v>
      </c>
      <c r="CD92" s="67">
        <f t="shared" si="32"/>
        <v>4.8783175249410506</v>
      </c>
      <c r="CE92" s="67">
        <f t="shared" si="32"/>
        <v>3.9804359922846029</v>
      </c>
      <c r="CF92" s="67">
        <f t="shared" si="32"/>
        <v>4.3385480134966636</v>
      </c>
      <c r="CG92" s="67">
        <f t="shared" si="32"/>
        <v>4.3009382286024982</v>
      </c>
      <c r="CH92" s="67">
        <f t="shared" si="32"/>
        <v>5.4261386338968602</v>
      </c>
      <c r="CI92" s="67">
        <f t="shared" si="32"/>
        <v>5.6058171594621324</v>
      </c>
      <c r="CJ92" s="67">
        <f t="shared" si="32"/>
        <v>6.3047802079979745</v>
      </c>
      <c r="CK92" s="67">
        <f t="shared" si="32"/>
        <v>3.7044993181820489</v>
      </c>
      <c r="CL92" s="67">
        <f t="shared" si="32"/>
        <v>4.6943008781838271</v>
      </c>
      <c r="CM92" s="67">
        <f t="shared" si="32"/>
        <v>6.3158543124690132</v>
      </c>
      <c r="CN92" s="67">
        <f t="shared" si="32"/>
        <v>5.5922520449438542</v>
      </c>
      <c r="CO92" s="67">
        <f t="shared" si="32"/>
        <v>5.6913636213859311</v>
      </c>
      <c r="CP92" s="67">
        <f t="shared" si="32"/>
        <v>4.725108753832953</v>
      </c>
      <c r="CQ92" s="67">
        <f t="shared" si="32"/>
        <v>4.2609518271346971</v>
      </c>
      <c r="CR92" s="67">
        <f t="shared" si="32"/>
        <v>4.8409841377317333</v>
      </c>
      <c r="CS92" s="67">
        <f t="shared" si="32"/>
        <v>5.594736474249939</v>
      </c>
      <c r="CT92" s="67">
        <f t="shared" si="32"/>
        <v>5.2091734033538781</v>
      </c>
      <c r="CU92" s="67">
        <f t="shared" si="32"/>
        <v>4.287565908444197</v>
      </c>
      <c r="CV92" s="67">
        <f t="shared" si="32"/>
        <v>4.5309916727552011</v>
      </c>
      <c r="CW92" s="67">
        <f t="shared" si="32"/>
        <v>4.8783521625044601</v>
      </c>
    </row>
    <row r="93" spans="1:101" x14ac:dyDescent="0.25">
      <c r="A93" t="s">
        <v>84</v>
      </c>
      <c r="B93" s="67">
        <f>SUMPRODUCT($E$6:$E$16, B$67:B$77)/$E$21</f>
        <v>4.4830654451357868</v>
      </c>
      <c r="C93" s="67">
        <f t="shared" ref="C93:BN93" si="33">SUMPRODUCT($E$6:$E$16, C$67:C$77)/$E$21</f>
        <v>5.4315823163362476</v>
      </c>
      <c r="D93" s="67">
        <f t="shared" si="33"/>
        <v>4.4520107306687953</v>
      </c>
      <c r="E93" s="67">
        <f t="shared" si="33"/>
        <v>5.0094214984556515</v>
      </c>
      <c r="F93" s="67">
        <f t="shared" si="33"/>
        <v>4.7963839294521193</v>
      </c>
      <c r="G93" s="67">
        <f t="shared" si="33"/>
        <v>4.9204288638780156</v>
      </c>
      <c r="H93" s="67">
        <f t="shared" si="33"/>
        <v>3.8501091635502935</v>
      </c>
      <c r="I93" s="67">
        <f t="shared" si="33"/>
        <v>5.4052820455953565</v>
      </c>
      <c r="J93" s="67">
        <f t="shared" si="33"/>
        <v>4.729555579907168</v>
      </c>
      <c r="K93" s="67">
        <f t="shared" si="33"/>
        <v>4.9235663311614788</v>
      </c>
      <c r="L93" s="67">
        <f t="shared" si="33"/>
        <v>4.974932797080597</v>
      </c>
      <c r="M93" s="67">
        <f t="shared" si="33"/>
        <v>5.2147737257372393</v>
      </c>
      <c r="N93" s="67">
        <f t="shared" si="33"/>
        <v>5.2282572242839853</v>
      </c>
      <c r="O93" s="67">
        <f t="shared" si="33"/>
        <v>3.8224663148622944</v>
      </c>
      <c r="P93" s="67">
        <f t="shared" si="33"/>
        <v>3.5859693469758076</v>
      </c>
      <c r="Q93" s="67">
        <f t="shared" si="33"/>
        <v>6.3404030600213312</v>
      </c>
      <c r="R93" s="67">
        <f t="shared" si="33"/>
        <v>4.8898689370555157</v>
      </c>
      <c r="S93" s="67">
        <f t="shared" si="33"/>
        <v>4.9361820774361558</v>
      </c>
      <c r="T93" s="67">
        <f t="shared" si="33"/>
        <v>4.6678736678977524</v>
      </c>
      <c r="U93" s="67">
        <f t="shared" si="33"/>
        <v>4.2151698610058199</v>
      </c>
      <c r="V93" s="67">
        <f t="shared" si="33"/>
        <v>4.0252263050774628</v>
      </c>
      <c r="W93" s="67">
        <f t="shared" si="33"/>
        <v>4.4942545272131929</v>
      </c>
      <c r="X93" s="67">
        <f t="shared" si="33"/>
        <v>4.3630415301362415</v>
      </c>
      <c r="Y93" s="67">
        <f t="shared" si="33"/>
        <v>4.7560909911109253</v>
      </c>
      <c r="Z93" s="67">
        <f t="shared" si="33"/>
        <v>3.4495778967012316</v>
      </c>
      <c r="AA93" s="67">
        <f t="shared" si="33"/>
        <v>4.4798604465072778</v>
      </c>
      <c r="AB93" s="67">
        <f t="shared" si="33"/>
        <v>4.8836202978258942</v>
      </c>
      <c r="AC93" s="67">
        <f t="shared" si="33"/>
        <v>4.5306702019395431</v>
      </c>
      <c r="AD93" s="67">
        <f t="shared" si="33"/>
        <v>4.3378194239123973</v>
      </c>
      <c r="AE93" s="67">
        <f t="shared" si="33"/>
        <v>4.6630483674053851</v>
      </c>
      <c r="AF93" s="67">
        <f t="shared" si="33"/>
        <v>4.9550083070294155</v>
      </c>
      <c r="AG93" s="67">
        <f t="shared" si="33"/>
        <v>5.2584462224679065</v>
      </c>
      <c r="AH93" s="67">
        <f t="shared" si="33"/>
        <v>3.8200190022941056</v>
      </c>
      <c r="AI93" s="67">
        <f t="shared" si="33"/>
        <v>5.0812819708327233</v>
      </c>
      <c r="AJ93" s="67">
        <f t="shared" si="33"/>
        <v>4.8559384136015806</v>
      </c>
      <c r="AK93" s="67">
        <f t="shared" si="33"/>
        <v>3.9617009863402575</v>
      </c>
      <c r="AL93" s="67">
        <f t="shared" si="33"/>
        <v>5.3980752420385949</v>
      </c>
      <c r="AM93" s="67">
        <f t="shared" si="33"/>
        <v>4.29184749607301</v>
      </c>
      <c r="AN93" s="67">
        <f t="shared" si="33"/>
        <v>4.6483710753192131</v>
      </c>
      <c r="AO93" s="67">
        <f t="shared" si="33"/>
        <v>4.8819950759153699</v>
      </c>
      <c r="AP93" s="67">
        <f t="shared" si="33"/>
        <v>3.7472467575486812</v>
      </c>
      <c r="AQ93" s="67">
        <f t="shared" si="33"/>
        <v>3.753792380976265</v>
      </c>
      <c r="AR93" s="67">
        <f t="shared" si="33"/>
        <v>5.2828803768974852</v>
      </c>
      <c r="AS93" s="67">
        <f t="shared" si="33"/>
        <v>4.8111994123470279</v>
      </c>
      <c r="AT93" s="67">
        <f t="shared" si="33"/>
        <v>5.2773195518920444</v>
      </c>
      <c r="AU93" s="67">
        <f t="shared" si="33"/>
        <v>4.8854794736486307</v>
      </c>
      <c r="AV93" s="67">
        <f t="shared" si="33"/>
        <v>3.2609380385248485</v>
      </c>
      <c r="AW93" s="67">
        <f t="shared" si="33"/>
        <v>4.7789331616581983</v>
      </c>
      <c r="AX93" s="67">
        <f t="shared" si="33"/>
        <v>3.8604793158204171</v>
      </c>
      <c r="AY93" s="67">
        <f t="shared" si="33"/>
        <v>4.6344684691359381</v>
      </c>
      <c r="AZ93" s="67">
        <f t="shared" si="33"/>
        <v>5.2183319139819551</v>
      </c>
      <c r="BA93" s="67">
        <f t="shared" si="33"/>
        <v>5.5370362351935016</v>
      </c>
      <c r="BB93" s="67">
        <f t="shared" si="33"/>
        <v>4.2895618384023066</v>
      </c>
      <c r="BC93" s="67">
        <f t="shared" si="33"/>
        <v>4.4829899499021613</v>
      </c>
      <c r="BD93" s="67">
        <f t="shared" si="33"/>
        <v>3.7809119930256143</v>
      </c>
      <c r="BE93" s="67">
        <f t="shared" si="33"/>
        <v>4.3875375964684125</v>
      </c>
      <c r="BF93" s="67">
        <f t="shared" si="33"/>
        <v>4.6365988293314127</v>
      </c>
      <c r="BG93" s="67">
        <f t="shared" si="33"/>
        <v>5.6111018150904171</v>
      </c>
      <c r="BH93" s="67">
        <f t="shared" si="33"/>
        <v>4.4878108708857596</v>
      </c>
      <c r="BI93" s="67">
        <f t="shared" si="33"/>
        <v>4.0413390467734827</v>
      </c>
      <c r="BJ93" s="67">
        <f t="shared" si="33"/>
        <v>3.7436367436433198</v>
      </c>
      <c r="BK93" s="67">
        <f t="shared" si="33"/>
        <v>5.0550694080464682</v>
      </c>
      <c r="BL93" s="67">
        <f t="shared" si="33"/>
        <v>4.0811827302076731</v>
      </c>
      <c r="BM93" s="67">
        <f t="shared" si="33"/>
        <v>4.3256098498856801</v>
      </c>
      <c r="BN93" s="67">
        <f t="shared" si="33"/>
        <v>3.8338717955570707</v>
      </c>
      <c r="BO93" s="67">
        <f t="shared" ref="BO93:CW93" si="34">SUMPRODUCT($E$6:$E$16, BO$67:BO$77)/$E$21</f>
        <v>4.4191351293391099</v>
      </c>
      <c r="BP93" s="67">
        <f t="shared" si="34"/>
        <v>5.3690678736596986</v>
      </c>
      <c r="BQ93" s="67">
        <f t="shared" si="34"/>
        <v>5.3613531155345893</v>
      </c>
      <c r="BR93" s="67">
        <f t="shared" si="34"/>
        <v>6.0070436550962238</v>
      </c>
      <c r="BS93" s="67">
        <f t="shared" si="34"/>
        <v>4.7669781714974855</v>
      </c>
      <c r="BT93" s="67">
        <f t="shared" si="34"/>
        <v>5.4139058118785037</v>
      </c>
      <c r="BU93" s="67">
        <f t="shared" si="34"/>
        <v>4.5794055263943525</v>
      </c>
      <c r="BV93" s="67">
        <f t="shared" si="34"/>
        <v>4.4182078216686662</v>
      </c>
      <c r="BW93" s="67">
        <f t="shared" si="34"/>
        <v>5.0493932266540584</v>
      </c>
      <c r="BX93" s="67">
        <f t="shared" si="34"/>
        <v>5.0285845236186644</v>
      </c>
      <c r="BY93" s="67">
        <f t="shared" si="34"/>
        <v>4.1304489760388323</v>
      </c>
      <c r="BZ93" s="67">
        <f t="shared" si="34"/>
        <v>5.8112489517545303</v>
      </c>
      <c r="CA93" s="67">
        <f t="shared" si="34"/>
        <v>4.3259715401220289</v>
      </c>
      <c r="CB93" s="67">
        <f t="shared" si="34"/>
        <v>5.3262895598050859</v>
      </c>
      <c r="CC93" s="67">
        <f t="shared" si="34"/>
        <v>3.2609380513738868</v>
      </c>
      <c r="CD93" s="67">
        <f t="shared" si="34"/>
        <v>5.009122507736735</v>
      </c>
      <c r="CE93" s="67">
        <f t="shared" si="34"/>
        <v>4.4153428197760842</v>
      </c>
      <c r="CF93" s="67">
        <f t="shared" si="34"/>
        <v>4.1535488365801383</v>
      </c>
      <c r="CG93" s="67">
        <f t="shared" si="34"/>
        <v>4.1256728332360222</v>
      </c>
      <c r="CH93" s="67">
        <f t="shared" si="34"/>
        <v>5.5364217230420527</v>
      </c>
      <c r="CI93" s="67">
        <f t="shared" si="34"/>
        <v>5.8129973435538442</v>
      </c>
      <c r="CJ93" s="67">
        <f t="shared" si="34"/>
        <v>6.1510122613199023</v>
      </c>
      <c r="CK93" s="67">
        <f t="shared" si="34"/>
        <v>3.9654600152441453</v>
      </c>
      <c r="CL93" s="67">
        <f t="shared" si="34"/>
        <v>4.770801885522884</v>
      </c>
      <c r="CM93" s="67">
        <f t="shared" si="34"/>
        <v>6.0113378175553196</v>
      </c>
      <c r="CN93" s="67">
        <f t="shared" si="34"/>
        <v>5.435869613424857</v>
      </c>
      <c r="CO93" s="67">
        <f t="shared" si="34"/>
        <v>5.6852741619382785</v>
      </c>
      <c r="CP93" s="67">
        <f t="shared" si="34"/>
        <v>4.2881543382193952</v>
      </c>
      <c r="CQ93" s="67">
        <f t="shared" si="34"/>
        <v>4.6714458415500788</v>
      </c>
      <c r="CR93" s="67">
        <f t="shared" si="34"/>
        <v>4.8769364729314875</v>
      </c>
      <c r="CS93" s="67">
        <f t="shared" si="34"/>
        <v>5.4872967922085909</v>
      </c>
      <c r="CT93" s="67">
        <f t="shared" si="34"/>
        <v>5.3165892858336328</v>
      </c>
      <c r="CU93" s="67">
        <f t="shared" si="34"/>
        <v>4.0972878110106263</v>
      </c>
      <c r="CV93" s="67">
        <f t="shared" si="34"/>
        <v>4.3619596782248484</v>
      </c>
      <c r="CW93" s="67">
        <f t="shared" si="34"/>
        <v>4.8666663109226942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Specs</vt:lpstr>
      <vt:lpstr>Optimization Model</vt:lpstr>
      <vt:lpstr>Relaxed Quality</vt:lpstr>
      <vt:lpstr>Frontier</vt:lpstr>
      <vt:lpstr>Minimax Relaxed Quality</vt:lpstr>
      <vt:lpstr>Optimization Model (Limit 4)</vt:lpstr>
      <vt:lpstr>Optimization Model Integer Acid</vt:lpstr>
      <vt:lpstr>Specs Variability</vt:lpstr>
      <vt:lpstr>Robust Optimization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dcterms:created xsi:type="dcterms:W3CDTF">2013-01-23T14:05:39Z</dcterms:created>
  <dcterms:modified xsi:type="dcterms:W3CDTF">2014-02-12T15:05:52Z</dcterms:modified>
</cp:coreProperties>
</file>