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5" windowWidth="14175" windowHeight="8895"/>
  </bookViews>
  <sheets>
    <sheet name="Payroll Repor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1"/>
  <c r="C15"/>
  <c r="B15"/>
  <c r="D16"/>
  <c r="C17"/>
  <c r="D17"/>
  <c r="B17"/>
  <c r="B16"/>
  <c r="D14"/>
  <c r="E5"/>
  <c r="H5" s="1"/>
  <c r="F5"/>
  <c r="G5"/>
  <c r="I5"/>
  <c r="E6"/>
  <c r="H6" s="1"/>
  <c r="F6"/>
  <c r="G6"/>
  <c r="I6"/>
  <c r="E7"/>
  <c r="H7" s="1"/>
  <c r="F7"/>
  <c r="G7"/>
  <c r="I7"/>
  <c r="E8"/>
  <c r="H8" s="1"/>
  <c r="F8"/>
  <c r="G8"/>
  <c r="I8"/>
  <c r="E9"/>
  <c r="H9" s="1"/>
  <c r="F9"/>
  <c r="G9"/>
  <c r="I9"/>
  <c r="E10"/>
  <c r="H10" s="1"/>
  <c r="F10"/>
  <c r="G10"/>
  <c r="I10"/>
  <c r="E11"/>
  <c r="H11" s="1"/>
  <c r="F11"/>
  <c r="G11"/>
  <c r="I11"/>
  <c r="E12"/>
  <c r="H12" s="1"/>
  <c r="F12"/>
  <c r="G12"/>
  <c r="I12"/>
  <c r="E13"/>
  <c r="H13" s="1"/>
  <c r="F13"/>
  <c r="G13"/>
  <c r="I13"/>
  <c r="E4"/>
  <c r="F4" l="1"/>
  <c r="G4"/>
  <c r="E14"/>
  <c r="E17"/>
  <c r="E16"/>
  <c r="E15"/>
  <c r="F14"/>
  <c r="G15" l="1"/>
  <c r="G16"/>
  <c r="G17"/>
  <c r="G14"/>
  <c r="I4"/>
  <c r="F15"/>
  <c r="F16"/>
  <c r="F17"/>
  <c r="I14"/>
  <c r="H4"/>
  <c r="H15" l="1"/>
  <c r="H16"/>
  <c r="H17"/>
  <c r="H14"/>
  <c r="I15"/>
  <c r="I16"/>
  <c r="I17"/>
</calcChain>
</file>

<file path=xl/sharedStrings.xml><?xml version="1.0" encoding="utf-8"?>
<sst xmlns="http://schemas.openxmlformats.org/spreadsheetml/2006/main" count="25" uniqueCount="25">
  <si>
    <t>El Centro Diner</t>
  </si>
  <si>
    <t>Employee</t>
  </si>
  <si>
    <t>Dependents</t>
  </si>
  <si>
    <t>Hours Worked</t>
  </si>
  <si>
    <t>Gross Pay</t>
  </si>
  <si>
    <t>Federal Tax</t>
  </si>
  <si>
    <t>State Tax</t>
  </si>
  <si>
    <t>Net Pay</t>
  </si>
  <si>
    <t>% Taxes</t>
  </si>
  <si>
    <t>Vincent Flores</t>
  </si>
  <si>
    <t>Anthony Sanchez</t>
  </si>
  <si>
    <t>Maria Reyes</t>
  </si>
  <si>
    <t>Carmen Alvarez</t>
  </si>
  <si>
    <t>Claudi Moreno</t>
  </si>
  <si>
    <t>Wayne Vargas</t>
  </si>
  <si>
    <t>Peter Lane</t>
  </si>
  <si>
    <t>Lori Romanoff</t>
  </si>
  <si>
    <t>Alexa Martin</t>
  </si>
  <si>
    <t>Wonda Jefferson</t>
  </si>
  <si>
    <t>Totals</t>
  </si>
  <si>
    <t>Average</t>
  </si>
  <si>
    <t>Highest</t>
  </si>
  <si>
    <t>Lowest</t>
  </si>
  <si>
    <t>Payrol Report</t>
  </si>
  <si>
    <t>Rate per Hou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</si>
</sst>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.000%"/>
  </numFmts>
  <fonts count="7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8"/>
      <color theme="3"/>
      <name val="Bookman Old Style"/>
      <family val="2"/>
      <scheme val="major"/>
    </font>
    <font>
      <b/>
      <sz val="11"/>
      <color theme="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22"/>
      <color rgb="FF002060"/>
      <name val="Bookman Old Style"/>
      <family val="2"/>
      <scheme val="major"/>
    </font>
    <font>
      <b/>
      <sz val="18"/>
      <color rgb="FF002060"/>
      <name val="Bookman Old Style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1" xfId="4" applyAlignment="1">
      <alignment horizontal="center" wrapText="1"/>
    </xf>
    <xf numFmtId="0" fontId="1" fillId="0" borderId="2" xfId="5" applyFont="1"/>
    <xf numFmtId="0" fontId="4" fillId="0" borderId="2" xfId="5" applyFont="1"/>
    <xf numFmtId="44" fontId="1" fillId="0" borderId="2" xfId="1" applyFont="1" applyBorder="1"/>
    <xf numFmtId="164" fontId="0" fillId="0" borderId="0" xfId="0" applyNumberFormat="1" applyAlignment="1">
      <alignment horizontal="right"/>
    </xf>
    <xf numFmtId="165" fontId="0" fillId="0" borderId="0" xfId="2" applyNumberFormat="1" applyFont="1"/>
    <xf numFmtId="165" fontId="1" fillId="0" borderId="2" xfId="2" applyNumberFormat="1" applyFont="1" applyBorder="1"/>
    <xf numFmtId="165" fontId="0" fillId="0" borderId="0" xfId="2" applyNumberFormat="1" applyFont="1" applyAlignment="1">
      <alignment horizontal="right"/>
    </xf>
    <xf numFmtId="2" fontId="0" fillId="0" borderId="0" xfId="0" applyNumberFormat="1" applyFont="1"/>
    <xf numFmtId="2" fontId="0" fillId="0" borderId="0" xfId="0" applyNumberFormat="1"/>
    <xf numFmtId="2" fontId="1" fillId="0" borderId="2" xfId="5" applyNumberFormat="1" applyFont="1"/>
    <xf numFmtId="2" fontId="0" fillId="0" borderId="0" xfId="0" applyNumberFormat="1" applyAlignment="1">
      <alignment horizontal="right"/>
    </xf>
    <xf numFmtId="7" fontId="0" fillId="0" borderId="0" xfId="1" applyNumberFormat="1" applyFont="1"/>
    <xf numFmtId="0" fontId="5" fillId="2" borderId="3" xfId="3" applyFont="1" applyFill="1" applyBorder="1" applyAlignment="1">
      <alignment horizontal="center"/>
    </xf>
    <xf numFmtId="0" fontId="5" fillId="2" borderId="4" xfId="3" applyFont="1" applyFill="1" applyBorder="1" applyAlignment="1">
      <alignment horizontal="center"/>
    </xf>
    <xf numFmtId="0" fontId="5" fillId="2" borderId="5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center"/>
    </xf>
    <xf numFmtId="0" fontId="6" fillId="2" borderId="7" xfId="3" applyFont="1" applyFill="1" applyBorder="1" applyAlignment="1">
      <alignment horizontal="center"/>
    </xf>
    <xf numFmtId="0" fontId="6" fillId="2" borderId="8" xfId="3" applyFont="1" applyFill="1" applyBorder="1" applyAlignment="1">
      <alignment horizontal="center"/>
    </xf>
  </cellXfs>
  <cellStyles count="6">
    <cellStyle name="Currency" xfId="1" builtinId="4"/>
    <cellStyle name="Heading 3" xfId="4" builtinId="18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K17" sqref="K17"/>
    </sheetView>
  </sheetViews>
  <sheetFormatPr defaultRowHeight="17.25"/>
  <cols>
    <col min="1" max="1" width="14.875" customWidth="1"/>
    <col min="2" max="2" width="10" customWidth="1"/>
    <col min="3" max="3" width="12" bestFit="1" customWidth="1"/>
    <col min="5" max="5" width="9.875" bestFit="1" customWidth="1"/>
    <col min="8" max="8" width="9.875" bestFit="1" customWidth="1"/>
    <col min="9" max="9" width="9.875" customWidth="1"/>
  </cols>
  <sheetData>
    <row r="1" spans="1:9" ht="27.75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2" spans="1:9" ht="24" thickBot="1">
      <c r="A2" s="18" t="s">
        <v>23</v>
      </c>
      <c r="B2" s="19"/>
      <c r="C2" s="19"/>
      <c r="D2" s="19"/>
      <c r="E2" s="19"/>
      <c r="F2" s="19"/>
      <c r="G2" s="19"/>
      <c r="H2" s="19"/>
      <c r="I2" s="20"/>
    </row>
    <row r="3" spans="1:9" ht="39.75" customHeight="1" thickBot="1">
      <c r="A3" s="2" t="s">
        <v>1</v>
      </c>
      <c r="B3" s="2" t="s">
        <v>2</v>
      </c>
      <c r="C3" s="2" t="s">
        <v>24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>
      <c r="A4" t="s">
        <v>9</v>
      </c>
      <c r="B4" s="1">
        <v>1</v>
      </c>
      <c r="C4" s="14">
        <v>9.9</v>
      </c>
      <c r="D4" s="10">
        <v>20</v>
      </c>
      <c r="E4" s="14">
        <f>C4*D4</f>
        <v>198</v>
      </c>
      <c r="F4" s="14">
        <f>20%*(E4-B4*23.17)</f>
        <v>34.966000000000001</v>
      </c>
      <c r="G4" s="14">
        <f>4%*E4</f>
        <v>7.92</v>
      </c>
      <c r="H4" s="14">
        <f>E4-(F4+B4)</f>
        <v>162.03399999999999</v>
      </c>
      <c r="I4" s="7">
        <f>(F4+G4)/E4</f>
        <v>0.21659595959595962</v>
      </c>
    </row>
    <row r="5" spans="1:9">
      <c r="A5" t="s">
        <v>18</v>
      </c>
      <c r="B5" s="1">
        <v>2</v>
      </c>
      <c r="C5" s="10">
        <v>11.2</v>
      </c>
      <c r="D5" s="10">
        <v>40</v>
      </c>
      <c r="E5" s="11">
        <f t="shared" ref="E5:E13" si="0">C5*D5</f>
        <v>448</v>
      </c>
      <c r="F5" s="11">
        <f t="shared" ref="F5:F13" si="1">20%*(E5-B5*23.17)</f>
        <v>80.331999999999994</v>
      </c>
      <c r="G5" s="11">
        <f t="shared" ref="G5:G13" si="2">4%*E5</f>
        <v>17.920000000000002</v>
      </c>
      <c r="H5" s="11">
        <f>E5-(F5+B5)</f>
        <v>365.66800000000001</v>
      </c>
      <c r="I5" s="7">
        <f t="shared" ref="I5:I14" si="3">(F5+G5)/E5</f>
        <v>0.21931249999999999</v>
      </c>
    </row>
    <row r="6" spans="1:9">
      <c r="A6" t="s">
        <v>10</v>
      </c>
      <c r="B6" s="1">
        <v>2</v>
      </c>
      <c r="C6" s="10">
        <v>15.9</v>
      </c>
      <c r="D6" s="10">
        <v>21.25</v>
      </c>
      <c r="E6" s="11">
        <f t="shared" si="0"/>
        <v>337.875</v>
      </c>
      <c r="F6" s="11">
        <f t="shared" si="1"/>
        <v>58.306999999999995</v>
      </c>
      <c r="G6" s="11">
        <f t="shared" si="2"/>
        <v>13.515000000000001</v>
      </c>
      <c r="H6" s="11">
        <f t="shared" ref="H6:H13" si="4">E6-(F6+B6)</f>
        <v>277.56799999999998</v>
      </c>
      <c r="I6" s="7">
        <f t="shared" si="3"/>
        <v>0.21256973732889384</v>
      </c>
    </row>
    <row r="7" spans="1:9">
      <c r="A7" t="s">
        <v>17</v>
      </c>
      <c r="B7" s="1">
        <v>3</v>
      </c>
      <c r="C7" s="10">
        <v>11.3</v>
      </c>
      <c r="D7" s="10">
        <v>23.5</v>
      </c>
      <c r="E7" s="11">
        <f t="shared" si="0"/>
        <v>265.55</v>
      </c>
      <c r="F7" s="11">
        <f t="shared" si="1"/>
        <v>39.208000000000006</v>
      </c>
      <c r="G7" s="11">
        <f t="shared" si="2"/>
        <v>10.622</v>
      </c>
      <c r="H7" s="11">
        <f t="shared" si="4"/>
        <v>223.34200000000001</v>
      </c>
      <c r="I7" s="7">
        <f t="shared" si="3"/>
        <v>0.18764827716061006</v>
      </c>
    </row>
    <row r="8" spans="1:9">
      <c r="A8" t="s">
        <v>11</v>
      </c>
      <c r="B8" s="1">
        <v>1</v>
      </c>
      <c r="C8" s="10">
        <v>10.3</v>
      </c>
      <c r="D8" s="10">
        <v>21.25</v>
      </c>
      <c r="E8" s="11">
        <f t="shared" si="0"/>
        <v>218.87500000000003</v>
      </c>
      <c r="F8" s="11">
        <f t="shared" si="1"/>
        <v>39.141000000000012</v>
      </c>
      <c r="G8" s="11">
        <f t="shared" si="2"/>
        <v>8.7550000000000008</v>
      </c>
      <c r="H8" s="11">
        <f t="shared" si="4"/>
        <v>178.73400000000001</v>
      </c>
      <c r="I8" s="7">
        <f t="shared" si="3"/>
        <v>0.21882809822958313</v>
      </c>
    </row>
    <row r="9" spans="1:9">
      <c r="A9" t="s">
        <v>16</v>
      </c>
      <c r="B9" s="1">
        <v>2</v>
      </c>
      <c r="C9" s="10">
        <v>10.75</v>
      </c>
      <c r="D9" s="10">
        <v>40</v>
      </c>
      <c r="E9" s="11">
        <f t="shared" si="0"/>
        <v>430</v>
      </c>
      <c r="F9" s="11">
        <f t="shared" si="1"/>
        <v>76.731999999999999</v>
      </c>
      <c r="G9" s="11">
        <f t="shared" si="2"/>
        <v>17.2</v>
      </c>
      <c r="H9" s="11">
        <f t="shared" si="4"/>
        <v>351.26800000000003</v>
      </c>
      <c r="I9" s="7">
        <f t="shared" si="3"/>
        <v>0.21844651162790699</v>
      </c>
    </row>
    <row r="10" spans="1:9">
      <c r="A10" t="s">
        <v>12</v>
      </c>
      <c r="B10" s="1">
        <v>1</v>
      </c>
      <c r="C10" s="10">
        <v>12.6</v>
      </c>
      <c r="D10" s="10">
        <v>21.5</v>
      </c>
      <c r="E10" s="11">
        <f t="shared" si="0"/>
        <v>270.89999999999998</v>
      </c>
      <c r="F10" s="11">
        <f t="shared" si="1"/>
        <v>49.545999999999992</v>
      </c>
      <c r="G10" s="11">
        <f t="shared" si="2"/>
        <v>10.835999999999999</v>
      </c>
      <c r="H10" s="11">
        <f t="shared" si="4"/>
        <v>220.35399999999998</v>
      </c>
      <c r="I10" s="7">
        <f t="shared" si="3"/>
        <v>0.22289405684754521</v>
      </c>
    </row>
    <row r="11" spans="1:9">
      <c r="A11" t="s">
        <v>15</v>
      </c>
      <c r="B11" s="1">
        <v>4</v>
      </c>
      <c r="C11" s="10">
        <v>14.5</v>
      </c>
      <c r="D11" s="10">
        <v>37.5</v>
      </c>
      <c r="E11" s="11">
        <f t="shared" si="0"/>
        <v>543.75</v>
      </c>
      <c r="F11" s="11">
        <f t="shared" si="1"/>
        <v>90.213999999999999</v>
      </c>
      <c r="G11" s="11">
        <f t="shared" si="2"/>
        <v>21.75</v>
      </c>
      <c r="H11" s="11">
        <f t="shared" si="4"/>
        <v>449.536</v>
      </c>
      <c r="I11" s="7">
        <f t="shared" si="3"/>
        <v>0.20591080459770114</v>
      </c>
    </row>
    <row r="12" spans="1:9">
      <c r="A12" t="s">
        <v>13</v>
      </c>
      <c r="B12" s="1">
        <v>1</v>
      </c>
      <c r="C12" s="10">
        <v>16</v>
      </c>
      <c r="D12" s="10">
        <v>33</v>
      </c>
      <c r="E12" s="11">
        <f t="shared" si="0"/>
        <v>528</v>
      </c>
      <c r="F12" s="11">
        <f t="shared" si="1"/>
        <v>100.96600000000001</v>
      </c>
      <c r="G12" s="11">
        <f t="shared" si="2"/>
        <v>21.12</v>
      </c>
      <c r="H12" s="11">
        <f t="shared" si="4"/>
        <v>426.03399999999999</v>
      </c>
      <c r="I12" s="7">
        <f t="shared" si="3"/>
        <v>0.23122348484848487</v>
      </c>
    </row>
    <row r="13" spans="1:9">
      <c r="A13" t="s">
        <v>14</v>
      </c>
      <c r="B13" s="1">
        <v>3</v>
      </c>
      <c r="C13" s="10">
        <v>8</v>
      </c>
      <c r="D13" s="10">
        <v>29.25</v>
      </c>
      <c r="E13" s="11">
        <f t="shared" si="0"/>
        <v>234</v>
      </c>
      <c r="F13" s="11">
        <f t="shared" si="1"/>
        <v>32.898000000000003</v>
      </c>
      <c r="G13" s="11">
        <f t="shared" si="2"/>
        <v>9.36</v>
      </c>
      <c r="H13" s="11">
        <f t="shared" si="4"/>
        <v>198.102</v>
      </c>
      <c r="I13" s="7">
        <f t="shared" si="3"/>
        <v>0.18058974358974361</v>
      </c>
    </row>
    <row r="14" spans="1:9" ht="18" thickBot="1">
      <c r="A14" s="4" t="s">
        <v>19</v>
      </c>
      <c r="B14" s="3"/>
      <c r="C14" s="3"/>
      <c r="D14" s="12">
        <f t="shared" ref="D14:H14" si="5">SUM(D4:D13)</f>
        <v>287.25</v>
      </c>
      <c r="E14" s="5">
        <f t="shared" si="5"/>
        <v>3474.95</v>
      </c>
      <c r="F14" s="5">
        <f t="shared" si="5"/>
        <v>602.31000000000006</v>
      </c>
      <c r="G14" s="5">
        <f t="shared" si="5"/>
        <v>138.99799999999999</v>
      </c>
      <c r="H14" s="5">
        <f t="shared" si="5"/>
        <v>2852.64</v>
      </c>
      <c r="I14" s="8">
        <f t="shared" si="3"/>
        <v>0.21332911264910287</v>
      </c>
    </row>
    <row r="15" spans="1:9" ht="24" customHeight="1" thickTop="1">
      <c r="A15" t="s">
        <v>20</v>
      </c>
      <c r="B15" s="1">
        <f>AVERAGE(B4:B12)</f>
        <v>1.8888888888888888</v>
      </c>
      <c r="C15" s="6">
        <f>AVERAGE(C4:C12)</f>
        <v>12.494444444444444</v>
      </c>
      <c r="D15" s="13">
        <f>AVERAGE(D4:D12)</f>
        <v>28.666666666666668</v>
      </c>
      <c r="E15" s="6">
        <f>AVERAGE(E4:E12)</f>
        <v>360.10555555555555</v>
      </c>
      <c r="F15" s="6">
        <f t="shared" ref="F15:I15" si="6">AVERAGE(F4:F13)</f>
        <v>60.231000000000009</v>
      </c>
      <c r="G15" s="6">
        <f t="shared" si="6"/>
        <v>13.899799999999999</v>
      </c>
      <c r="H15" s="6">
        <f>AVERAGE(H4:H12)</f>
        <v>294.94866666666667</v>
      </c>
      <c r="I15" s="9">
        <f t="shared" si="6"/>
        <v>0.21140191738264286</v>
      </c>
    </row>
    <row r="16" spans="1:9">
      <c r="A16" t="s">
        <v>21</v>
      </c>
      <c r="B16" s="1">
        <f>MAX(B4:B13)</f>
        <v>4</v>
      </c>
      <c r="C16" s="6">
        <v>16</v>
      </c>
      <c r="D16" s="13">
        <f t="shared" ref="D16:I16" si="7">MAX(D4:D13)</f>
        <v>40</v>
      </c>
      <c r="E16" s="6">
        <f t="shared" si="7"/>
        <v>543.75</v>
      </c>
      <c r="F16" s="6">
        <f t="shared" si="7"/>
        <v>100.96600000000001</v>
      </c>
      <c r="G16" s="6">
        <f t="shared" si="7"/>
        <v>21.75</v>
      </c>
      <c r="H16" s="6">
        <f t="shared" si="7"/>
        <v>449.536</v>
      </c>
      <c r="I16" s="9">
        <f t="shared" si="7"/>
        <v>0.23122348484848487</v>
      </c>
    </row>
    <row r="17" spans="1:9">
      <c r="A17" t="s">
        <v>22</v>
      </c>
      <c r="B17" s="1">
        <f>MIN(B4:B13)</f>
        <v>1</v>
      </c>
      <c r="C17" s="6">
        <f t="shared" ref="C17:I17" si="8">MIN(C4:C13)</f>
        <v>8</v>
      </c>
      <c r="D17" s="13">
        <f t="shared" si="8"/>
        <v>20</v>
      </c>
      <c r="E17" s="6">
        <f t="shared" si="8"/>
        <v>198</v>
      </c>
      <c r="F17" s="6">
        <f t="shared" si="8"/>
        <v>32.898000000000003</v>
      </c>
      <c r="G17" s="6">
        <f t="shared" si="8"/>
        <v>7.92</v>
      </c>
      <c r="H17" s="6">
        <f t="shared" si="8"/>
        <v>162.03399999999999</v>
      </c>
      <c r="I17" s="9">
        <f t="shared" si="8"/>
        <v>0.18058974358974361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 Report</vt:lpstr>
      <vt:lpstr>Sheet2</vt:lpstr>
      <vt:lpstr>Sheet3</vt:lpstr>
    </vt:vector>
  </TitlesOfParts>
  <Company>Presenteq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Quasney</dc:creator>
  <cp:lastModifiedBy>SC Series</cp:lastModifiedBy>
  <dcterms:created xsi:type="dcterms:W3CDTF">2006-10-18T14:13:19Z</dcterms:created>
  <dcterms:modified xsi:type="dcterms:W3CDTF">2007-02-17T21:02:09Z</dcterms:modified>
</cp:coreProperties>
</file>