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35" windowWidth="8475" windowHeight="6150"/>
  </bookViews>
  <sheets>
    <sheet name="Weekly Payroll" sheetId="1" r:id="rId1"/>
    <sheet name="Sheet2" sheetId="4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1" i="1"/>
  <c r="E11"/>
  <c r="D12"/>
  <c r="E12"/>
  <c r="D13"/>
  <c r="E13"/>
  <c r="C13"/>
  <c r="C12"/>
  <c r="C11"/>
  <c r="E10"/>
  <c r="F5"/>
  <c r="H5" s="1"/>
  <c r="F6"/>
  <c r="H6" s="1"/>
  <c r="F7"/>
  <c r="H7" s="1"/>
  <c r="F8"/>
  <c r="H8" s="1"/>
  <c r="F9"/>
  <c r="H9" s="1"/>
  <c r="F4"/>
  <c r="F11" s="1"/>
  <c r="G9" l="1"/>
  <c r="G8"/>
  <c r="G7"/>
  <c r="G6"/>
  <c r="G5"/>
  <c r="G4"/>
  <c r="H4"/>
  <c r="I4"/>
  <c r="F10"/>
  <c r="F13"/>
  <c r="F12"/>
  <c r="I9" l="1"/>
  <c r="J9"/>
  <c r="I8"/>
  <c r="J8"/>
  <c r="I7"/>
  <c r="J7"/>
  <c r="I6"/>
  <c r="J6"/>
  <c r="I5"/>
  <c r="J5"/>
  <c r="I11"/>
  <c r="I12"/>
  <c r="I13"/>
  <c r="I10"/>
  <c r="H11"/>
  <c r="H12"/>
  <c r="H13"/>
  <c r="H10"/>
  <c r="G11"/>
  <c r="G12"/>
  <c r="G13"/>
  <c r="G10"/>
  <c r="J10" s="1"/>
  <c r="J4"/>
  <c r="J12" l="1"/>
  <c r="J13"/>
</calcChain>
</file>

<file path=xl/sharedStrings.xml><?xml version="1.0" encoding="utf-8"?>
<sst xmlns="http://schemas.openxmlformats.org/spreadsheetml/2006/main" count="22" uniqueCount="22">
  <si>
    <t>Federal
Tax</t>
  </si>
  <si>
    <t>Weekly Payroll Report</t>
  </si>
  <si>
    <t>Employee</t>
  </si>
  <si>
    <t>Hire Date</t>
  </si>
  <si>
    <t>Dependents</t>
  </si>
  <si>
    <t>Rate
per Hour</t>
  </si>
  <si>
    <t>Hours
Worked</t>
  </si>
  <si>
    <t>Gross Pay</t>
  </si>
  <si>
    <t>State Tax</t>
  </si>
  <si>
    <t>Net Pay</t>
  </si>
  <si>
    <t>% Taxes</t>
  </si>
  <si>
    <t>Totals</t>
  </si>
  <si>
    <t>Average</t>
  </si>
  <si>
    <t>Highest</t>
  </si>
  <si>
    <t>Lowest</t>
  </si>
  <si>
    <t>Mohammed, Aadil</t>
  </si>
  <si>
    <t>Holkavich, Fred</t>
  </si>
  <si>
    <t>Ruiz, Tepin</t>
  </si>
  <si>
    <t>James, Delmar</t>
  </si>
  <si>
    <t>Aquire, Raul</t>
  </si>
  <si>
    <t>Britney's Music Emporium</t>
  </si>
  <si>
    <t>Kwasny, Casimir</t>
  </si>
</sst>
</file>

<file path=xl/styles.xml><?xml version="1.0" encoding="utf-8"?>
<styleSheet xmlns="http://schemas.openxmlformats.org/spreadsheetml/2006/main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m/d/yyyy;@"/>
  </numFmts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20"/>
      <color indexed="9"/>
      <name val="Arial Black"/>
      <family val="2"/>
    </font>
    <font>
      <sz val="36"/>
      <color indexed="9"/>
      <name val="Arial Black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5" fillId="0" borderId="5" xfId="0" applyNumberFormat="1" applyFont="1" applyBorder="1" applyAlignment="1">
      <alignment horizontal="center"/>
    </xf>
    <xf numFmtId="0" fontId="5" fillId="0" borderId="5" xfId="0" applyNumberFormat="1" applyFont="1" applyBorder="1" applyAlignment="1">
      <alignment horizontal="center" wrapText="1"/>
    </xf>
    <xf numFmtId="0" fontId="6" fillId="0" borderId="0" xfId="0" applyNumberFormat="1" applyFont="1" applyBorder="1"/>
    <xf numFmtId="165" fontId="6" fillId="0" borderId="0" xfId="0" applyNumberFormat="1" applyFont="1" applyBorder="1" applyAlignment="1">
      <alignment horizontal="right"/>
    </xf>
    <xf numFmtId="0" fontId="6" fillId="0" borderId="0" xfId="0" applyNumberFormat="1" applyFont="1" applyBorder="1" applyAlignment="1">
      <alignment horizontal="center"/>
    </xf>
    <xf numFmtId="7" fontId="6" fillId="0" borderId="0" xfId="2" applyNumberFormat="1" applyFont="1" applyBorder="1"/>
    <xf numFmtId="43" fontId="6" fillId="0" borderId="0" xfId="1" applyFont="1" applyBorder="1"/>
    <xf numFmtId="164" fontId="6" fillId="0" borderId="0" xfId="3" applyNumberFormat="1" applyFont="1" applyBorder="1"/>
    <xf numFmtId="165" fontId="6" fillId="0" borderId="0" xfId="0" applyNumberFormat="1" applyFont="1" applyBorder="1"/>
    <xf numFmtId="0" fontId="6" fillId="0" borderId="5" xfId="0" applyNumberFormat="1" applyFont="1" applyBorder="1"/>
    <xf numFmtId="165" fontId="6" fillId="0" borderId="5" xfId="0" applyNumberFormat="1" applyFont="1" applyBorder="1"/>
    <xf numFmtId="0" fontId="6" fillId="0" borderId="5" xfId="0" applyNumberFormat="1" applyFont="1" applyBorder="1" applyAlignment="1">
      <alignment horizontal="center"/>
    </xf>
    <xf numFmtId="43" fontId="6" fillId="0" borderId="5" xfId="1" applyFont="1" applyBorder="1"/>
    <xf numFmtId="164" fontId="6" fillId="0" borderId="5" xfId="3" applyNumberFormat="1" applyFont="1" applyBorder="1"/>
    <xf numFmtId="0" fontId="6" fillId="0" borderId="0" xfId="0" applyNumberFormat="1" applyFont="1"/>
    <xf numFmtId="0" fontId="6" fillId="0" borderId="0" xfId="0" applyNumberFormat="1" applyFont="1" applyAlignment="1">
      <alignment horizontal="center"/>
    </xf>
    <xf numFmtId="7" fontId="6" fillId="0" borderId="0" xfId="2" applyNumberFormat="1" applyFont="1"/>
    <xf numFmtId="43" fontId="6" fillId="0" borderId="0" xfId="1" applyFont="1"/>
    <xf numFmtId="164" fontId="6" fillId="0" borderId="0" xfId="3" applyNumberFormat="1" applyFont="1"/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Median">
      <a:majorFont>
        <a:latin typeface="Tw Cen MT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 fitToPage="1"/>
  </sheetPr>
  <dimension ref="A1:J15"/>
  <sheetViews>
    <sheetView tabSelected="1" workbookViewId="0">
      <selection activeCell="A15" sqref="A15"/>
    </sheetView>
  </sheetViews>
  <sheetFormatPr defaultRowHeight="12.75"/>
  <cols>
    <col min="1" max="1" width="17.7109375" style="1" customWidth="1"/>
    <col min="2" max="2" width="11.28515625" style="1" bestFit="1" customWidth="1"/>
    <col min="3" max="3" width="13.5703125" style="1" bestFit="1" customWidth="1"/>
    <col min="4" max="10" width="10.7109375" style="1" customWidth="1"/>
    <col min="11" max="16384" width="9.140625" style="1"/>
  </cols>
  <sheetData>
    <row r="1" spans="1:10" ht="54" customHeight="1">
      <c r="A1" s="21" t="s">
        <v>20</v>
      </c>
      <c r="B1" s="22"/>
      <c r="C1" s="22"/>
      <c r="D1" s="22"/>
      <c r="E1" s="22"/>
      <c r="F1" s="22"/>
      <c r="G1" s="22"/>
      <c r="H1" s="22"/>
      <c r="I1" s="22"/>
      <c r="J1" s="23"/>
    </row>
    <row r="2" spans="1:10" ht="33" customHeight="1" thickBot="1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6"/>
    </row>
    <row r="3" spans="1:10" ht="45" customHeight="1" thickBot="1">
      <c r="A3" s="2" t="s">
        <v>2</v>
      </c>
      <c r="B3" s="2" t="s">
        <v>3</v>
      </c>
      <c r="C3" s="2" t="s">
        <v>4</v>
      </c>
      <c r="D3" s="3" t="s">
        <v>5</v>
      </c>
      <c r="E3" s="3" t="s">
        <v>6</v>
      </c>
      <c r="F3" s="2" t="s">
        <v>7</v>
      </c>
      <c r="G3" s="3" t="s">
        <v>0</v>
      </c>
      <c r="H3" s="2" t="s">
        <v>8</v>
      </c>
      <c r="I3" s="2" t="s">
        <v>9</v>
      </c>
      <c r="J3" s="2" t="s">
        <v>10</v>
      </c>
    </row>
    <row r="4" spans="1:10" ht="14.25">
      <c r="A4" s="4" t="s">
        <v>19</v>
      </c>
      <c r="B4" s="5">
        <v>39085</v>
      </c>
      <c r="C4" s="6">
        <v>2</v>
      </c>
      <c r="D4" s="7">
        <v>7.25</v>
      </c>
      <c r="E4" s="8">
        <v>27.25</v>
      </c>
      <c r="F4" s="7">
        <f t="shared" ref="F4:F9" si="0">D4*E4</f>
        <v>197.5625</v>
      </c>
      <c r="G4" s="7">
        <f>18%*(F4-C4*23.59)</f>
        <v>27.068849999999998</v>
      </c>
      <c r="H4" s="7">
        <f>3.5%*F4</f>
        <v>6.9146875000000003</v>
      </c>
      <c r="I4" s="7">
        <f t="shared" ref="I4:I9" si="1">F4-(G4+H4)</f>
        <v>163.57896249999999</v>
      </c>
      <c r="J4" s="9">
        <f>(G4+H4)/F4</f>
        <v>0.17201410945903195</v>
      </c>
    </row>
    <row r="5" spans="1:10" ht="14.25">
      <c r="A5" s="4" t="s">
        <v>21</v>
      </c>
      <c r="B5" s="10">
        <v>38296</v>
      </c>
      <c r="C5" s="6">
        <v>1</v>
      </c>
      <c r="D5" s="8">
        <v>16.25</v>
      </c>
      <c r="E5" s="8">
        <v>23.5</v>
      </c>
      <c r="F5" s="8">
        <f t="shared" si="0"/>
        <v>381.875</v>
      </c>
      <c r="G5" s="8">
        <f t="shared" ref="G5:G9" si="2">18%*(F5-C5*23.59)</f>
        <v>64.491299999999995</v>
      </c>
      <c r="H5" s="8">
        <f t="shared" ref="H5:H9" si="3">3.5%*F5</f>
        <v>13.365625000000001</v>
      </c>
      <c r="I5" s="8">
        <f t="shared" si="1"/>
        <v>304.01807500000001</v>
      </c>
      <c r="J5" s="9">
        <f t="shared" ref="J5:J10" si="4">(G5+H5)/F5</f>
        <v>0.20388065466448443</v>
      </c>
    </row>
    <row r="6" spans="1:10" ht="14.25">
      <c r="A6" s="4" t="s">
        <v>15</v>
      </c>
      <c r="B6" s="10">
        <v>37293</v>
      </c>
      <c r="C6" s="6">
        <v>1</v>
      </c>
      <c r="D6" s="8">
        <v>11.5</v>
      </c>
      <c r="E6" s="8">
        <v>18.75</v>
      </c>
      <c r="F6" s="8">
        <f t="shared" si="0"/>
        <v>215.625</v>
      </c>
      <c r="G6" s="8">
        <f t="shared" si="2"/>
        <v>34.566299999999998</v>
      </c>
      <c r="H6" s="8">
        <f t="shared" si="3"/>
        <v>7.5468750000000009</v>
      </c>
      <c r="I6" s="8">
        <f t="shared" si="1"/>
        <v>173.51182499999999</v>
      </c>
      <c r="J6" s="9">
        <f t="shared" si="4"/>
        <v>0.19530747826086955</v>
      </c>
    </row>
    <row r="7" spans="1:10" ht="14.25">
      <c r="A7" s="4" t="s">
        <v>17</v>
      </c>
      <c r="B7" s="10">
        <v>37935</v>
      </c>
      <c r="C7" s="6">
        <v>3</v>
      </c>
      <c r="D7" s="8">
        <v>14.25</v>
      </c>
      <c r="E7" s="8">
        <v>29</v>
      </c>
      <c r="F7" s="8">
        <f t="shared" si="0"/>
        <v>413.25</v>
      </c>
      <c r="G7" s="8">
        <f t="shared" si="2"/>
        <v>61.6464</v>
      </c>
      <c r="H7" s="8">
        <f t="shared" si="3"/>
        <v>14.463750000000001</v>
      </c>
      <c r="I7" s="8">
        <f t="shared" si="1"/>
        <v>337.13985000000002</v>
      </c>
      <c r="J7" s="9">
        <f t="shared" si="4"/>
        <v>0.18417459165154265</v>
      </c>
    </row>
    <row r="8" spans="1:10" ht="14.25">
      <c r="A8" s="4" t="s">
        <v>18</v>
      </c>
      <c r="B8" s="10">
        <v>36747</v>
      </c>
      <c r="C8" s="6">
        <v>3</v>
      </c>
      <c r="D8" s="8">
        <v>8.6999999999999993</v>
      </c>
      <c r="E8" s="8">
        <v>32</v>
      </c>
      <c r="F8" s="8">
        <f t="shared" si="0"/>
        <v>278.39999999999998</v>
      </c>
      <c r="G8" s="8">
        <f t="shared" si="2"/>
        <v>37.373399999999997</v>
      </c>
      <c r="H8" s="8">
        <f t="shared" si="3"/>
        <v>9.7439999999999998</v>
      </c>
      <c r="I8" s="8">
        <f t="shared" si="1"/>
        <v>231.28259999999997</v>
      </c>
      <c r="J8" s="9">
        <f t="shared" si="4"/>
        <v>0.16924353448275861</v>
      </c>
    </row>
    <row r="9" spans="1:10" ht="15" thickBot="1">
      <c r="A9" s="11" t="s">
        <v>16</v>
      </c>
      <c r="B9" s="12">
        <v>36265</v>
      </c>
      <c r="C9" s="13">
        <v>2</v>
      </c>
      <c r="D9" s="14">
        <v>13.4</v>
      </c>
      <c r="E9" s="14">
        <v>26.8</v>
      </c>
      <c r="F9" s="14">
        <f t="shared" si="0"/>
        <v>359.12</v>
      </c>
      <c r="G9" s="14">
        <f t="shared" si="2"/>
        <v>56.1492</v>
      </c>
      <c r="H9" s="14">
        <f t="shared" si="3"/>
        <v>12.569200000000002</v>
      </c>
      <c r="I9" s="14">
        <f t="shared" si="1"/>
        <v>290.40160000000003</v>
      </c>
      <c r="J9" s="15">
        <f t="shared" si="4"/>
        <v>0.19135219425261751</v>
      </c>
    </row>
    <row r="10" spans="1:10" ht="14.25">
      <c r="A10" s="4" t="s">
        <v>11</v>
      </c>
      <c r="B10" s="4"/>
      <c r="C10" s="6"/>
      <c r="D10" s="8"/>
      <c r="E10" s="8">
        <f>SUM(E4:E9)</f>
        <v>157.30000000000001</v>
      </c>
      <c r="F10" s="7">
        <f>SUM(F4:F9)</f>
        <v>1845.8325</v>
      </c>
      <c r="G10" s="7">
        <f>SUM(G4:G9)</f>
        <v>281.29545000000002</v>
      </c>
      <c r="H10" s="7">
        <f>SUM(H4:H9)</f>
        <v>64.604137500000007</v>
      </c>
      <c r="I10" s="7">
        <f>SUM(I4:I9)</f>
        <v>1499.9329124999999</v>
      </c>
      <c r="J10" s="9">
        <f t="shared" si="4"/>
        <v>0.1873948949864086</v>
      </c>
    </row>
    <row r="11" spans="1:10" ht="24" customHeight="1">
      <c r="A11" s="16" t="s">
        <v>12</v>
      </c>
      <c r="B11" s="16"/>
      <c r="C11" s="17">
        <f>AVERAGE(C4:C9)</f>
        <v>2</v>
      </c>
      <c r="D11" s="18">
        <f t="shared" ref="D11:I11" si="5">AVERAGE(D4:D9)</f>
        <v>11.891666666666667</v>
      </c>
      <c r="E11" s="19">
        <f t="shared" si="5"/>
        <v>26.216666666666669</v>
      </c>
      <c r="F11" s="18">
        <f t="shared" si="5"/>
        <v>307.63875000000002</v>
      </c>
      <c r="G11" s="18">
        <f t="shared" si="5"/>
        <v>46.882575000000003</v>
      </c>
      <c r="H11" s="18">
        <f t="shared" si="5"/>
        <v>10.767356250000001</v>
      </c>
      <c r="I11" s="18">
        <f t="shared" si="5"/>
        <v>249.98881874999998</v>
      </c>
      <c r="J11" s="20"/>
    </row>
    <row r="12" spans="1:10" ht="14.25">
      <c r="A12" s="16" t="s">
        <v>13</v>
      </c>
      <c r="B12" s="16"/>
      <c r="C12" s="17">
        <f>MAX(C4:C9)</f>
        <v>3</v>
      </c>
      <c r="D12" s="18">
        <f t="shared" ref="D12:J12" si="6">MAX(D4:D9)</f>
        <v>16.25</v>
      </c>
      <c r="E12" s="19">
        <f t="shared" si="6"/>
        <v>32</v>
      </c>
      <c r="F12" s="18">
        <f t="shared" si="6"/>
        <v>413.25</v>
      </c>
      <c r="G12" s="18">
        <f t="shared" si="6"/>
        <v>64.491299999999995</v>
      </c>
      <c r="H12" s="18">
        <f t="shared" si="6"/>
        <v>14.463750000000001</v>
      </c>
      <c r="I12" s="18">
        <f t="shared" si="6"/>
        <v>337.13985000000002</v>
      </c>
      <c r="J12" s="20">
        <f t="shared" si="6"/>
        <v>0.20388065466448443</v>
      </c>
    </row>
    <row r="13" spans="1:10" ht="14.25">
      <c r="A13" s="16" t="s">
        <v>14</v>
      </c>
      <c r="B13" s="16"/>
      <c r="C13" s="17">
        <f>MIN(C4:C9)</f>
        <v>1</v>
      </c>
      <c r="D13" s="18">
        <f t="shared" ref="D13:J13" si="7">MIN(D4:D9)</f>
        <v>7.25</v>
      </c>
      <c r="E13" s="19">
        <f t="shared" si="7"/>
        <v>18.75</v>
      </c>
      <c r="F13" s="18">
        <f t="shared" si="7"/>
        <v>197.5625</v>
      </c>
      <c r="G13" s="18">
        <f t="shared" si="7"/>
        <v>27.068849999999998</v>
      </c>
      <c r="H13" s="18">
        <f t="shared" si="7"/>
        <v>6.9146875000000003</v>
      </c>
      <c r="I13" s="18">
        <f t="shared" si="7"/>
        <v>163.57896249999999</v>
      </c>
      <c r="J13" s="20">
        <f t="shared" si="7"/>
        <v>0.16924353448275861</v>
      </c>
    </row>
    <row r="15" spans="1:10">
      <c r="A15"/>
    </row>
  </sheetData>
  <mergeCells count="2">
    <mergeCell ref="A1:J1"/>
    <mergeCell ref="A2:J2"/>
  </mergeCells>
  <phoneticPr fontId="2" type="noConversion"/>
  <pageMargins left="0.75" right="0.75" top="1" bottom="1" header="0.5" footer="0.5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7" sqref="F27"/>
    </sheetView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Payroll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Quasney</dc:creator>
  <cp:lastModifiedBy>Shelly Cashman</cp:lastModifiedBy>
  <cp:lastPrinted>2005-05-24T19:51:21Z</cp:lastPrinted>
  <dcterms:created xsi:type="dcterms:W3CDTF">2005-05-24T19:07:04Z</dcterms:created>
  <dcterms:modified xsi:type="dcterms:W3CDTF">2006-12-14T22:40:46Z</dcterms:modified>
</cp:coreProperties>
</file>