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<sst xmlns="http://schemas.openxmlformats.org/spreadsheetml/2006/main" count="276" uniqueCount="148">
  <si>
    <t xml:space="preserve">Product Name:</t>
  </si>
  <si>
    <t xml:space="preserve">Exceptional Laptops and Supercomputers Always (ELSA)</t>
  </si>
  <si>
    <t xml:space="preserve">Complete Fields in Green!!!</t>
  </si>
  <si>
    <t xml:space="preserve">Team ID:</t>
  </si>
  <si>
    <t xml:space="preserve">Bulbasaur</t>
  </si>
  <si>
    <t xml:space="preserve">Team Member Name</t>
  </si>
  <si>
    <t xml:space="preserve">Initials</t>
  </si>
  <si>
    <t xml:space="preserve">Student ID</t>
  </si>
  <si>
    <t xml:space="preserve">Required</t>
  </si>
  <si>
    <t xml:space="preserve">Hung Nguyen</t>
  </si>
  <si>
    <t xml:space="preserve">HN</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</si>
  <si>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</si>
  <si>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</si>
  <si>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</si>
  <si>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</si>
  <si>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</si>
  <si>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</si>
  <si>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</si>
  <si>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</si>
  <si>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</si>
  <si>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</si>
  <si>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</si>
  <si>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</si>
  <si>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</si>
  <si>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</si>
  <si>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</si>
  <si>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</si>
  <si>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</si>
  <si>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</si>
  <si>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</si>
  <si>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</si>
  <si>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</si>
  <si>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</si>
  <si>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</si>
  <si>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</si>
  <si>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</si>
  <si>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</si>
  <si>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</si>
  <si>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</si>
  <si>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</si>
  <si>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</si>
  <si>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</si>
  <si>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</si>
  <si>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</si>
  <si>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</si>
  <si>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</si>
  <si>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</si>
  <si>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</si>
  <si>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</si>
  <si>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Finished in sprint 2</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</si>
  <si>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</si>
  <si>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</si>
  <si>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</si>
  <si>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</si>
  <si>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</si>
  <si>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</si>
  <si>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</si>
  <si>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</si>
  <si>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</si>
  <si>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</si>
  <si>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</si>
  <si>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</si>
  <si>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</si>
  <si>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</si>
  <si>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</si>
  <si>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</si>
  <si>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</si>
  <si>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</si>
  <si>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</si>
  <si>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</si>
  <si>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</si>
  <si>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Finished in Sprint 3</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</si>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</sst>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45810160595"/>
          <c:y val="0.161975370696155"/>
          <c:w val="0.88420921077298"/>
          <c:h val="0.635586830862026"/>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22</c:v>
                </c:pt>
                <c:pt idx="2">
                  <c:v>4</c:v>
                </c:pt>
                <c:pt idx="3">
                  <c:v>1</c:v>
                </c:pt>
                <c:pt idx="4">
                  <c:v>1</c:v>
                </c:pt>
                <c:pt idx="5">
                  <c:v>1</c:v>
                </c:pt>
              </c:numCache>
            </c:numRef>
          </c:yVal>
          <c:smooth val="0"/>
        </c:ser>
        <c:axId val="93458207"/>
        <c:axId val="18071540"/>
      </c:scatterChart>
      <c:valAx>
        <c:axId val="93458207"/>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8071540"/>
        <c:crosses val="autoZero"/>
        <c:crossBetween val="midCat"/>
      </c:valAx>
      <c:valAx>
        <c:axId val="18071540"/>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3458207"/>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18023037"/>
        <c:axId val="40290313"/>
      </c:lineChart>
      <c:catAx>
        <c:axId val="1802303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0290313"/>
        <c:crosses val="autoZero"/>
        <c:auto val="1"/>
        <c:lblAlgn val="ctr"/>
        <c:lblOffset val="100"/>
      </c:catAx>
      <c:valAx>
        <c:axId val="4029031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802303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2316397"/>
        <c:axId val="33938770"/>
      </c:lineChart>
      <c:catAx>
        <c:axId val="9231639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3938770"/>
        <c:crosses val="autoZero"/>
        <c:auto val="1"/>
        <c:lblAlgn val="ctr"/>
        <c:lblOffset val="100"/>
      </c:catAx>
      <c:valAx>
        <c:axId val="3393877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231639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75430627"/>
        <c:axId val="62886924"/>
      </c:lineChart>
      <c:catAx>
        <c:axId val="7543062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2886924"/>
        <c:crosses val="autoZero"/>
        <c:auto val="1"/>
        <c:lblAlgn val="ctr"/>
        <c:lblOffset val="100"/>
      </c:catAx>
      <c:valAx>
        <c:axId val="6288692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543062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77936618"/>
        <c:axId val="33488271"/>
      </c:lineChart>
      <c:catAx>
        <c:axId val="7793661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3488271"/>
        <c:crosses val="autoZero"/>
        <c:auto val="1"/>
        <c:lblAlgn val="ctr"/>
        <c:lblOffset val="100"/>
      </c:catAx>
      <c:valAx>
        <c:axId val="3348827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7936618"/>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1904760</xdr:colOff>
      <xdr:row>18</xdr:row>
      <xdr:rowOff>119520</xdr:rowOff>
    </xdr:to>
    <xdr:graphicFrame>
      <xdr:nvGraphicFramePr>
        <xdr:cNvPr id="0" name=""/>
        <xdr:cNvGraphicFramePr/>
      </xdr:nvGraphicFramePr>
      <xdr:xfrm>
        <a:off x="9117720" y="266760"/>
        <a:ext cx="5760720" cy="2864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1772280</xdr:colOff>
      <xdr:row>13</xdr:row>
      <xdr:rowOff>131760</xdr:rowOff>
    </xdr:to>
    <xdr:graphicFrame>
      <xdr:nvGraphicFramePr>
        <xdr:cNvPr id="1"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2"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3"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4"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I5" activeCellId="0" sqref="I5"/>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1001721494</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COUNT(B24:B127)</f>
        <v>22</v>
      </c>
      <c r="C12" s="10"/>
      <c r="D12" s="10"/>
      <c r="E12" s="11"/>
      <c r="F12" s="13" t="s">
        <v>15</v>
      </c>
      <c r="G12" s="3" t="s">
        <v>16</v>
      </c>
      <c r="H12" s="3"/>
      <c r="I12" s="3"/>
      <c r="J12" s="3"/>
    </row>
    <row r="13" s="5" customFormat="true" ht="12.8" hidden="false" customHeight="false" outlineLevel="0" collapsed="false">
      <c r="A13" s="12" t="n">
        <v>1</v>
      </c>
      <c r="B13" s="3" t="n">
        <f aca="false">B12-C13</f>
        <v>22</v>
      </c>
      <c r="C13" s="10"/>
      <c r="D13" s="10"/>
      <c r="E13" s="11"/>
      <c r="F13" s="13" t="n">
        <v>1</v>
      </c>
      <c r="G13" s="3" t="s">
        <v>17</v>
      </c>
      <c r="H13" s="3"/>
      <c r="I13" s="3"/>
      <c r="J13" s="3"/>
    </row>
    <row r="14" s="5" customFormat="true" ht="12.8" hidden="false" customHeight="false" outlineLevel="0" collapsed="false">
      <c r="A14" s="12" t="n">
        <v>2</v>
      </c>
      <c r="B14" s="3" t="n">
        <f aca="false">B13-C14</f>
        <v>4</v>
      </c>
      <c r="C14" s="10" t="n">
        <v>18</v>
      </c>
      <c r="D14" s="10"/>
      <c r="E14" s="11"/>
      <c r="F14" s="13" t="n">
        <v>2</v>
      </c>
      <c r="G14" s="3" t="s">
        <v>18</v>
      </c>
      <c r="H14" s="3"/>
      <c r="I14" s="3"/>
      <c r="J14" s="3"/>
    </row>
    <row r="15" s="5" customFormat="true" ht="12.8" hidden="false" customHeight="false" outlineLevel="0" collapsed="false">
      <c r="A15" s="12" t="n">
        <v>3</v>
      </c>
      <c r="B15" s="3" t="n">
        <f aca="false">B14-C15</f>
        <v>1</v>
      </c>
      <c r="C15" s="10" t="n">
        <f aca="false">COUNTIF(G$24:G$101,"Finished in Sprint 3")</f>
        <v>3</v>
      </c>
      <c r="D15" s="10"/>
      <c r="E15" s="11"/>
      <c r="F15" s="13" t="n">
        <v>3</v>
      </c>
      <c r="G15" s="3" t="s">
        <v>19</v>
      </c>
      <c r="H15" s="3"/>
      <c r="I15" s="3"/>
      <c r="J15" s="3"/>
    </row>
    <row r="16" s="5" customFormat="true" ht="12.8" hidden="false" customHeight="false" outlineLevel="0" collapsed="false">
      <c r="A16" s="12" t="n">
        <v>4</v>
      </c>
      <c r="B16" s="3" t="n">
        <f aca="false">B15-C16</f>
        <v>1</v>
      </c>
      <c r="C16" s="10" t="n">
        <f aca="false">COUNTIF(G$24:G$101,"Finished in Sprint 4")</f>
        <v>0</v>
      </c>
      <c r="D16" s="10"/>
      <c r="E16" s="11"/>
      <c r="F16" s="13"/>
      <c r="G16" s="3"/>
      <c r="H16" s="3"/>
      <c r="I16" s="3"/>
      <c r="J16" s="3"/>
    </row>
    <row r="17" s="5" customFormat="true" ht="12.8" hidden="false" customHeight="false" outlineLevel="0" collapsed="false">
      <c r="A17" s="12" t="n">
        <v>5</v>
      </c>
      <c r="B17" s="3" t="n">
        <f aca="false">B16-C17</f>
        <v>1</v>
      </c>
      <c r="C17" s="10" t="n">
        <f aca="false">COUNTIF(G$24:G$101,"Finished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4.3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4.35" hidden="false" customHeight="false" outlineLevel="0" collapsed="false">
      <c r="A27" s="19" t="s">
        <v>45</v>
      </c>
      <c r="B27" s="20" t="n">
        <v>4</v>
      </c>
      <c r="C27" s="20" t="n">
        <v>1</v>
      </c>
      <c r="D27" s="20"/>
      <c r="E27" s="20" t="n">
        <v>13</v>
      </c>
      <c r="F27" s="21" t="n">
        <v>1</v>
      </c>
      <c r="G27" s="22" t="s">
        <v>34</v>
      </c>
      <c r="H27" s="23" t="s">
        <v>35</v>
      </c>
      <c r="I27" s="24" t="s">
        <v>46</v>
      </c>
      <c r="J27" s="24" t="s">
        <v>47</v>
      </c>
      <c r="K27" s="24"/>
    </row>
    <row r="28" customFormat="false" ht="13.1" hidden="false" customHeight="false" outlineLevel="0" collapsed="false">
      <c r="A28" s="25" t="s">
        <v>48</v>
      </c>
      <c r="B28" s="26" t="n">
        <v>5</v>
      </c>
      <c r="C28" s="26" t="n">
        <v>2</v>
      </c>
      <c r="D28" s="26"/>
      <c r="E28" s="26" t="n">
        <v>21</v>
      </c>
      <c r="F28" s="21" t="n">
        <v>2</v>
      </c>
      <c r="G28" s="22" t="s">
        <v>49</v>
      </c>
      <c r="H28" s="23" t="s">
        <v>35</v>
      </c>
      <c r="I28" s="24" t="s">
        <v>50</v>
      </c>
      <c r="J28" s="24" t="s">
        <v>51</v>
      </c>
      <c r="K28" s="24" t="s">
        <v>52</v>
      </c>
    </row>
    <row r="29" customFormat="false" ht="13.1" hidden="false" customHeight="false" outlineLevel="0" collapsed="false">
      <c r="A29" s="25" t="s">
        <v>53</v>
      </c>
      <c r="B29" s="26" t="n">
        <v>6</v>
      </c>
      <c r="C29" s="26" t="n">
        <v>2</v>
      </c>
      <c r="D29" s="26"/>
      <c r="E29" s="26" t="n">
        <v>5</v>
      </c>
      <c r="F29" s="21" t="n">
        <v>2</v>
      </c>
      <c r="G29" s="22" t="s">
        <v>49</v>
      </c>
      <c r="H29" s="23" t="s">
        <v>35</v>
      </c>
      <c r="I29" s="24" t="s">
        <v>54</v>
      </c>
      <c r="J29" s="24" t="s">
        <v>55</v>
      </c>
      <c r="K29" s="24" t="s">
        <v>56</v>
      </c>
    </row>
    <row r="30" customFormat="false" ht="13.1" hidden="false" customHeight="false" outlineLevel="0" collapsed="false">
      <c r="A30" s="25" t="s">
        <v>57</v>
      </c>
      <c r="B30" s="26" t="n">
        <v>7</v>
      </c>
      <c r="C30" s="26" t="n">
        <v>2</v>
      </c>
      <c r="D30" s="26"/>
      <c r="E30" s="26" t="n">
        <v>8</v>
      </c>
      <c r="F30" s="21" t="n">
        <v>2</v>
      </c>
      <c r="G30" s="22" t="s">
        <v>49</v>
      </c>
      <c r="H30" s="23" t="s">
        <v>35</v>
      </c>
      <c r="I30" s="0" t="s">
        <v>58</v>
      </c>
      <c r="J30" s="0" t="s">
        <v>59</v>
      </c>
      <c r="K30" s="24" t="s">
        <v>60</v>
      </c>
    </row>
    <row r="31" s="27" customFormat="true" ht="13.1" hidden="false" customHeight="false" outlineLevel="0" collapsed="false">
      <c r="A31" s="25" t="s">
        <v>61</v>
      </c>
      <c r="B31" s="26" t="n">
        <v>8</v>
      </c>
      <c r="C31" s="26" t="n">
        <v>2</v>
      </c>
      <c r="D31" s="26"/>
      <c r="E31" s="26" t="n">
        <v>1</v>
      </c>
      <c r="F31" s="21" t="n">
        <v>2</v>
      </c>
      <c r="G31" s="22" t="s">
        <v>49</v>
      </c>
      <c r="H31" s="23" t="s">
        <v>62</v>
      </c>
      <c r="I31" s="24" t="s">
        <v>63</v>
      </c>
      <c r="J31" s="24" t="s">
        <v>64</v>
      </c>
      <c r="K31" s="24"/>
    </row>
    <row r="32" s="27" customFormat="true" ht="23.85" hidden="false" customHeight="false" outlineLevel="0" collapsed="false">
      <c r="A32" s="19" t="s">
        <v>65</v>
      </c>
      <c r="B32" s="20" t="n">
        <v>9</v>
      </c>
      <c r="C32" s="20" t="n">
        <v>3</v>
      </c>
      <c r="D32" s="20"/>
      <c r="E32" s="20" t="n">
        <v>13</v>
      </c>
      <c r="F32" s="21"/>
      <c r="G32" s="22"/>
      <c r="H32" s="23" t="s">
        <v>66</v>
      </c>
      <c r="I32" s="24" t="s">
        <v>67</v>
      </c>
      <c r="J32" s="24" t="s">
        <v>68</v>
      </c>
      <c r="K32" s="24" t="s">
        <v>69</v>
      </c>
    </row>
    <row r="33" s="27" customFormat="true" ht="12.8" hidden="false" customHeight="false" outlineLevel="0" collapsed="false">
      <c r="A33" s="19" t="s">
        <v>70</v>
      </c>
      <c r="B33" s="20" t="n">
        <v>10</v>
      </c>
      <c r="C33" s="20" t="n">
        <v>3</v>
      </c>
      <c r="D33" s="20"/>
      <c r="E33" s="20" t="n">
        <v>5</v>
      </c>
      <c r="F33" s="21" t="n">
        <v>3</v>
      </c>
      <c r="G33" s="22" t="s">
        <v>71</v>
      </c>
      <c r="H33" s="23" t="s">
        <v>66</v>
      </c>
      <c r="I33" s="24" t="s">
        <v>72</v>
      </c>
      <c r="J33" s="24" t="s">
        <v>68</v>
      </c>
      <c r="K33" s="24" t="s">
        <v>73</v>
      </c>
    </row>
    <row r="34" s="27" customFormat="true" ht="12.8" hidden="false" customHeight="false" outlineLevel="0" collapsed="false">
      <c r="A34" s="19" t="s">
        <v>74</v>
      </c>
      <c r="B34" s="20" t="n">
        <v>11</v>
      </c>
      <c r="C34" s="20" t="n">
        <v>3</v>
      </c>
      <c r="D34" s="20"/>
      <c r="E34" s="20" t="n">
        <v>8</v>
      </c>
      <c r="F34" s="21" t="n">
        <v>3</v>
      </c>
      <c r="G34" s="22" t="s">
        <v>71</v>
      </c>
      <c r="H34" s="23" t="s">
        <v>66</v>
      </c>
      <c r="I34" s="24" t="s">
        <v>75</v>
      </c>
      <c r="J34" s="24" t="s">
        <v>68</v>
      </c>
      <c r="K34" s="24" t="s">
        <v>73</v>
      </c>
    </row>
    <row r="35" customFormat="false" ht="12.8" hidden="false" customHeight="false" outlineLevel="0" collapsed="false">
      <c r="A35" s="25" t="s">
        <v>76</v>
      </c>
      <c r="B35" s="26" t="n">
        <v>12</v>
      </c>
      <c r="C35" s="26" t="n">
        <v>4</v>
      </c>
      <c r="D35" s="26"/>
      <c r="E35" s="26" t="n">
        <v>21</v>
      </c>
      <c r="F35" s="21" t="n">
        <v>3</v>
      </c>
      <c r="G35" s="22" t="s">
        <v>71</v>
      </c>
      <c r="H35" s="23" t="s">
        <v>77</v>
      </c>
      <c r="I35" s="24" t="s">
        <v>78</v>
      </c>
      <c r="J35" s="24" t="s">
        <v>79</v>
      </c>
      <c r="K35" s="24"/>
    </row>
    <row r="36" s="27" customFormat="true" ht="12.8" hidden="false" customHeight="false" outlineLevel="0" collapsed="false">
      <c r="A36" s="25" t="s">
        <v>80</v>
      </c>
      <c r="B36" s="26" t="n">
        <v>13</v>
      </c>
      <c r="C36" s="26" t="n">
        <v>4</v>
      </c>
      <c r="D36" s="26"/>
      <c r="E36" s="26" t="n">
        <v>8</v>
      </c>
      <c r="F36" s="21"/>
      <c r="G36" s="22"/>
      <c r="H36" s="23" t="s">
        <v>35</v>
      </c>
      <c r="I36" s="24" t="s">
        <v>81</v>
      </c>
      <c r="J36" s="24" t="s">
        <v>82</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83</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84</v>
      </c>
      <c r="B40" s="20" t="n">
        <v>14</v>
      </c>
      <c r="C40" s="20"/>
      <c r="D40" s="20" t="n">
        <v>25</v>
      </c>
      <c r="E40" s="20" t="n">
        <v>13</v>
      </c>
      <c r="F40" s="21"/>
      <c r="G40" s="22"/>
      <c r="H40" s="23" t="s">
        <v>77</v>
      </c>
      <c r="I40" s="24" t="s">
        <v>85</v>
      </c>
      <c r="J40" s="24" t="s">
        <v>79</v>
      </c>
      <c r="K40" s="24" t="s">
        <v>86</v>
      </c>
    </row>
    <row r="41" s="27" customFormat="true" ht="12.8" hidden="false" customHeight="false" outlineLevel="0" collapsed="false">
      <c r="A41" s="19" t="s">
        <v>87</v>
      </c>
      <c r="B41" s="20" t="n">
        <v>15</v>
      </c>
      <c r="C41" s="20"/>
      <c r="D41" s="20" t="n">
        <v>10</v>
      </c>
      <c r="E41" s="20" t="n">
        <v>5</v>
      </c>
      <c r="F41" s="21"/>
      <c r="G41" s="22"/>
      <c r="H41" s="23" t="s">
        <v>77</v>
      </c>
      <c r="I41" s="24" t="s">
        <v>88</v>
      </c>
      <c r="J41" s="24" t="s">
        <v>79</v>
      </c>
      <c r="K41" s="24"/>
    </row>
    <row r="42" s="27" customFormat="true" ht="12.8" hidden="false" customHeight="false" outlineLevel="0" collapsed="false">
      <c r="A42" s="19" t="s">
        <v>89</v>
      </c>
      <c r="B42" s="20" t="n">
        <v>16</v>
      </c>
      <c r="C42" s="20"/>
      <c r="D42" s="20" t="n">
        <v>15</v>
      </c>
      <c r="E42" s="20" t="n">
        <v>8</v>
      </c>
      <c r="F42" s="21"/>
      <c r="G42" s="22"/>
      <c r="H42" s="23" t="s">
        <v>35</v>
      </c>
      <c r="I42" s="24" t="s">
        <v>90</v>
      </c>
      <c r="J42" s="24" t="s">
        <v>82</v>
      </c>
      <c r="K42" s="24"/>
    </row>
    <row r="43" s="27" customFormat="true" ht="12.8" hidden="false" customHeight="false" outlineLevel="0" collapsed="false">
      <c r="A43" s="19" t="s">
        <v>91</v>
      </c>
      <c r="B43" s="20" t="n">
        <v>17</v>
      </c>
      <c r="C43" s="20"/>
      <c r="D43" s="20" t="n">
        <v>40</v>
      </c>
      <c r="E43" s="20" t="n">
        <v>21</v>
      </c>
      <c r="F43" s="21"/>
      <c r="G43" s="22"/>
      <c r="H43" s="23" t="s">
        <v>35</v>
      </c>
      <c r="I43" s="24" t="s">
        <v>92</v>
      </c>
      <c r="J43" s="24" t="s">
        <v>82</v>
      </c>
      <c r="K43" s="24"/>
    </row>
    <row r="44" s="27" customFormat="true" ht="12.8" hidden="false" customHeight="false" outlineLevel="0" collapsed="false">
      <c r="A44" s="19" t="s">
        <v>93</v>
      </c>
      <c r="B44" s="20" t="n">
        <v>18</v>
      </c>
      <c r="C44" s="20"/>
      <c r="D44" s="20" t="n">
        <v>25</v>
      </c>
      <c r="E44" s="20" t="n">
        <v>13</v>
      </c>
      <c r="F44" s="21"/>
      <c r="G44" s="22"/>
      <c r="H44" s="23" t="s">
        <v>35</v>
      </c>
      <c r="I44" s="24" t="s">
        <v>94</v>
      </c>
      <c r="J44" s="24" t="s">
        <v>82</v>
      </c>
      <c r="K44" s="24"/>
    </row>
    <row r="45" s="27" customFormat="true" ht="12.8" hidden="false" customHeight="false" outlineLevel="0" collapsed="false">
      <c r="A45" s="29" t="s">
        <v>95</v>
      </c>
      <c r="B45" s="20" t="n">
        <v>19</v>
      </c>
      <c r="C45" s="20"/>
      <c r="D45" s="20" t="n">
        <v>10</v>
      </c>
      <c r="E45" s="20" t="n">
        <v>5</v>
      </c>
      <c r="F45" s="21"/>
      <c r="G45" s="22"/>
      <c r="H45" s="23" t="s">
        <v>77</v>
      </c>
      <c r="I45" s="24" t="s">
        <v>96</v>
      </c>
      <c r="J45" s="24" t="s">
        <v>97</v>
      </c>
      <c r="K45" s="24" t="s">
        <v>98</v>
      </c>
    </row>
    <row r="46" customFormat="false" ht="23.85" hidden="false" customHeight="false" outlineLevel="0" collapsed="false">
      <c r="A46" s="29" t="s">
        <v>99</v>
      </c>
      <c r="B46" s="20" t="n">
        <v>20</v>
      </c>
      <c r="C46" s="20"/>
      <c r="D46" s="20" t="n">
        <v>10</v>
      </c>
      <c r="E46" s="20" t="n">
        <v>5</v>
      </c>
      <c r="F46" s="21"/>
      <c r="G46" s="22"/>
      <c r="H46" s="23" t="s">
        <v>77</v>
      </c>
      <c r="I46" s="24" t="s">
        <v>100</v>
      </c>
      <c r="J46" s="24" t="s">
        <v>101</v>
      </c>
      <c r="K46" s="24" t="s">
        <v>102</v>
      </c>
    </row>
    <row r="47" customFormat="false" ht="35.05" hidden="false" customHeight="false" outlineLevel="0" collapsed="false">
      <c r="A47" s="29" t="s">
        <v>103</v>
      </c>
      <c r="B47" s="20" t="n">
        <v>21</v>
      </c>
      <c r="C47" s="20"/>
      <c r="D47" s="20" t="n">
        <v>25</v>
      </c>
      <c r="E47" s="20" t="n">
        <v>13</v>
      </c>
      <c r="F47" s="21"/>
      <c r="G47" s="22"/>
      <c r="H47" s="23" t="s">
        <v>39</v>
      </c>
      <c r="I47" s="24" t="s">
        <v>104</v>
      </c>
      <c r="J47" s="24" t="s">
        <v>105</v>
      </c>
      <c r="K47" s="24" t="s">
        <v>106</v>
      </c>
    </row>
    <row r="48" customFormat="false" ht="23.85" hidden="false" customHeight="false" outlineLevel="0" collapsed="false">
      <c r="A48" s="29" t="s">
        <v>107</v>
      </c>
      <c r="B48" s="20" t="n">
        <v>22</v>
      </c>
      <c r="C48" s="20"/>
      <c r="D48" s="20" t="n">
        <v>15</v>
      </c>
      <c r="E48" s="20" t="n">
        <v>8</v>
      </c>
      <c r="F48" s="21"/>
      <c r="G48" s="22"/>
      <c r="H48" s="23" t="s">
        <v>66</v>
      </c>
      <c r="I48" s="24" t="s">
        <v>108</v>
      </c>
      <c r="J48" s="24" t="s">
        <v>109</v>
      </c>
      <c r="K48" s="24" t="s">
        <v>110</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11</v>
      </c>
      <c r="B1" s="32" t="n">
        <v>1</v>
      </c>
      <c r="C1" s="32"/>
      <c r="D1" s="33" t="s">
        <v>2</v>
      </c>
      <c r="E1" s="0"/>
      <c r="F1" s="34"/>
      <c r="AMI1" s="0"/>
      <c r="AMJ1" s="0"/>
    </row>
    <row r="2" s="35" customFormat="true" ht="12.8" hidden="false" customHeight="false" outlineLevel="0" collapsed="false">
      <c r="A2" s="32" t="s">
        <v>111</v>
      </c>
      <c r="B2" s="36" t="n">
        <v>43893</v>
      </c>
      <c r="C2" s="32"/>
      <c r="D2" s="37" t="s">
        <v>112</v>
      </c>
      <c r="E2" s="32"/>
      <c r="F2" s="34"/>
      <c r="AMI2" s="0"/>
      <c r="AMJ2" s="0"/>
    </row>
    <row r="3" s="35" customFormat="true" ht="12.8" hidden="false" customHeight="false" outlineLevel="0" collapsed="false">
      <c r="A3" s="32" t="s">
        <v>113</v>
      </c>
      <c r="B3" s="36" t="n">
        <f aca="false">B2+21</f>
        <v>43914</v>
      </c>
      <c r="C3" s="32"/>
      <c r="D3" s="32"/>
      <c r="E3" s="32"/>
      <c r="F3" s="34"/>
      <c r="AMI3" s="0"/>
      <c r="AMJ3" s="0"/>
    </row>
    <row r="4" s="35" customFormat="true" ht="12.8" hidden="false" customHeight="false" outlineLevel="0" collapsed="false">
      <c r="A4" s="32" t="s">
        <v>114</v>
      </c>
      <c r="B4" s="38" t="s">
        <v>115</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12</v>
      </c>
      <c r="C6" s="32" t="s">
        <v>116</v>
      </c>
      <c r="D6" s="32"/>
      <c r="E6" s="32"/>
      <c r="F6" s="34"/>
      <c r="AMI6" s="0"/>
      <c r="AMJ6" s="0"/>
    </row>
    <row r="7" s="35" customFormat="true" ht="12.8" hidden="false" customHeight="false" outlineLevel="0" collapsed="false">
      <c r="A7" s="32" t="s">
        <v>117</v>
      </c>
      <c r="B7" s="32" t="n">
        <f aca="false">COUNTA(D17:D995)</f>
        <v>16</v>
      </c>
      <c r="C7" s="32"/>
      <c r="D7" s="32"/>
      <c r="E7" s="32"/>
      <c r="F7" s="34"/>
      <c r="AMI7" s="0"/>
      <c r="AMJ7" s="0"/>
    </row>
    <row r="8" s="35" customFormat="true" ht="12.8" hidden="false" customHeight="false" outlineLevel="0" collapsed="false">
      <c r="A8" s="32" t="s">
        <v>118</v>
      </c>
      <c r="B8" s="32" t="n">
        <f aca="false">B7-C8</f>
        <v>16</v>
      </c>
      <c r="C8" s="32" t="n">
        <f aca="false">COUNTIF(E$17:E$995, "Completed Day 1")</f>
        <v>0</v>
      </c>
      <c r="D8" s="32"/>
      <c r="E8" s="32"/>
      <c r="F8" s="34"/>
      <c r="AMI8" s="0"/>
      <c r="AMJ8" s="0"/>
    </row>
    <row r="9" s="35" customFormat="true" ht="12.8" hidden="false" customHeight="false" outlineLevel="0" collapsed="false">
      <c r="A9" s="32" t="s">
        <v>119</v>
      </c>
      <c r="B9" s="32" t="n">
        <f aca="false">B8-C9</f>
        <v>16</v>
      </c>
      <c r="C9" s="32" t="n">
        <f aca="false">COUNTIF(E$17:E$995, "Completed Day 2")</f>
        <v>0</v>
      </c>
      <c r="D9" s="32"/>
      <c r="E9" s="32"/>
      <c r="F9" s="34"/>
      <c r="AMI9" s="0"/>
      <c r="AMJ9" s="0"/>
    </row>
    <row r="10" s="35" customFormat="true" ht="12.8" hidden="false" customHeight="false" outlineLevel="0" collapsed="false">
      <c r="A10" s="32" t="s">
        <v>120</v>
      </c>
      <c r="B10" s="32" t="n">
        <f aca="false">B9-C10</f>
        <v>16</v>
      </c>
      <c r="C10" s="32" t="n">
        <f aca="false">COUNTIF(E$17:E$995, "Completed Day 3")</f>
        <v>0</v>
      </c>
      <c r="D10" s="32"/>
      <c r="E10" s="32"/>
      <c r="F10" s="34"/>
      <c r="AMI10" s="0"/>
      <c r="AMJ10" s="0"/>
    </row>
    <row r="11" s="35" customFormat="true" ht="12.8" hidden="false" customHeight="false" outlineLevel="0" collapsed="false">
      <c r="A11" s="32" t="s">
        <v>121</v>
      </c>
      <c r="B11" s="32" t="n">
        <f aca="false">B10-C11</f>
        <v>16</v>
      </c>
      <c r="C11" s="32" t="n">
        <f aca="false">COUNTIF(E$17:E$995, "Completed Day 4")</f>
        <v>0</v>
      </c>
      <c r="D11" s="32"/>
      <c r="E11" s="32"/>
      <c r="F11" s="34"/>
      <c r="AMI11" s="0"/>
      <c r="AMJ11" s="0"/>
    </row>
    <row r="12" s="35" customFormat="true" ht="12.8" hidden="false" customHeight="false" outlineLevel="0" collapsed="false">
      <c r="A12" s="32" t="s">
        <v>122</v>
      </c>
      <c r="B12" s="32" t="n">
        <f aca="false">B11-C12</f>
        <v>16</v>
      </c>
      <c r="C12" s="32" t="n">
        <f aca="false">COUNTIF(E$17:E$995, "Completed Day 5")</f>
        <v>0</v>
      </c>
      <c r="D12" s="32"/>
      <c r="E12" s="32"/>
      <c r="F12" s="34"/>
      <c r="AMI12" s="0"/>
      <c r="AMJ12" s="0"/>
    </row>
    <row r="13" s="35" customFormat="true" ht="12.8" hidden="false" customHeight="false" outlineLevel="0" collapsed="false">
      <c r="A13" s="32" t="s">
        <v>123</v>
      </c>
      <c r="B13" s="32" t="n">
        <f aca="false">B12-C13</f>
        <v>16</v>
      </c>
      <c r="C13" s="32" t="n">
        <f aca="false">COUNTIF(E$17:E$995, "Completed Day 6")</f>
        <v>0</v>
      </c>
      <c r="D13" s="32"/>
      <c r="E13" s="32"/>
      <c r="F13" s="34"/>
      <c r="AMI13" s="0"/>
      <c r="AMJ13" s="0"/>
    </row>
    <row r="14" s="35" customFormat="true" ht="12.8" hidden="false" customHeight="false" outlineLevel="0" collapsed="false">
      <c r="A14" s="32" t="s">
        <v>124</v>
      </c>
      <c r="B14" s="32" t="n">
        <f aca="false">B13-C14</f>
        <v>16</v>
      </c>
      <c r="C14" s="32" t="n">
        <f aca="false">COUNTIF(E$17:E$995, "Completed Day 7")</f>
        <v>0</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125</v>
      </c>
      <c r="B16" s="40" t="s">
        <v>23</v>
      </c>
      <c r="C16" s="40" t="s">
        <v>126</v>
      </c>
      <c r="D16" s="40" t="s">
        <v>127</v>
      </c>
      <c r="E16" s="40" t="s">
        <v>28</v>
      </c>
      <c r="F16" s="41" t="s">
        <v>32</v>
      </c>
    </row>
    <row r="17" customFormat="false" ht="12.8" hidden="false" customHeight="false" outlineLevel="0" collapsed="false">
      <c r="A17" s="1" t="n">
        <v>1</v>
      </c>
      <c r="B17" s="42" t="s">
        <v>33</v>
      </c>
      <c r="C17" s="1"/>
      <c r="D17" s="43" t="s">
        <v>128</v>
      </c>
      <c r="E17" s="44"/>
      <c r="F17" s="45" t="s">
        <v>129</v>
      </c>
    </row>
    <row r="18" customFormat="false" ht="12.8" hidden="false" customHeight="false" outlineLevel="0" collapsed="false">
      <c r="A18" s="1" t="n">
        <v>2</v>
      </c>
      <c r="B18" s="42" t="s">
        <v>33</v>
      </c>
      <c r="C18" s="1"/>
      <c r="D18" s="43" t="s">
        <v>130</v>
      </c>
      <c r="E18" s="44"/>
      <c r="F18" s="45" t="s">
        <v>131</v>
      </c>
    </row>
    <row r="19" customFormat="false" ht="35.05" hidden="false" customHeight="false" outlineLevel="0" collapsed="false">
      <c r="A19" s="1" t="n">
        <v>3</v>
      </c>
      <c r="B19" s="42" t="s">
        <v>33</v>
      </c>
      <c r="C19" s="1"/>
      <c r="D19" s="43" t="s">
        <v>132</v>
      </c>
      <c r="E19" s="44"/>
      <c r="F19" s="45" t="s">
        <v>133</v>
      </c>
    </row>
    <row r="20" customFormat="false" ht="12.8" hidden="false" customHeight="false" outlineLevel="0" collapsed="false">
      <c r="A20" s="1" t="n">
        <v>4</v>
      </c>
      <c r="B20" s="42" t="s">
        <v>38</v>
      </c>
      <c r="C20" s="1"/>
      <c r="D20" s="43" t="s">
        <v>134</v>
      </c>
      <c r="E20" s="44"/>
      <c r="F20" s="45"/>
    </row>
    <row r="21" customFormat="false" ht="12.8" hidden="false" customHeight="false" outlineLevel="0" collapsed="false">
      <c r="A21" s="1" t="n">
        <v>5</v>
      </c>
      <c r="B21" s="42" t="s">
        <v>38</v>
      </c>
      <c r="C21" s="1"/>
      <c r="D21" s="43" t="s">
        <v>135</v>
      </c>
      <c r="E21" s="44"/>
      <c r="F21" s="45"/>
    </row>
    <row r="22" customFormat="false" ht="12.8" hidden="false" customHeight="false" outlineLevel="0" collapsed="false">
      <c r="A22" s="1" t="n">
        <v>6</v>
      </c>
      <c r="B22" s="42" t="s">
        <v>38</v>
      </c>
      <c r="C22" s="1"/>
      <c r="D22" s="43" t="s">
        <v>136</v>
      </c>
      <c r="E22" s="44"/>
      <c r="F22" s="45"/>
    </row>
    <row r="23" customFormat="false" ht="12.8" hidden="false" customHeight="false" outlineLevel="0" collapsed="false">
      <c r="A23" s="1" t="n">
        <v>7</v>
      </c>
      <c r="B23" s="42" t="s">
        <v>42</v>
      </c>
      <c r="C23" s="1"/>
      <c r="D23" s="43" t="s">
        <v>137</v>
      </c>
      <c r="E23" s="44"/>
      <c r="F23" s="45"/>
    </row>
    <row r="24" customFormat="false" ht="12.8" hidden="false" customHeight="false" outlineLevel="0" collapsed="false">
      <c r="A24" s="1" t="n">
        <v>8</v>
      </c>
      <c r="B24" s="42" t="s">
        <v>42</v>
      </c>
      <c r="C24" s="1"/>
      <c r="D24" s="43" t="s">
        <v>138</v>
      </c>
      <c r="E24" s="44"/>
      <c r="F24" s="45"/>
    </row>
    <row r="25" customFormat="false" ht="12.8" hidden="false" customHeight="false" outlineLevel="0" collapsed="false">
      <c r="A25" s="1" t="n">
        <v>9</v>
      </c>
      <c r="B25" s="42" t="s">
        <v>42</v>
      </c>
      <c r="C25" s="1"/>
      <c r="D25" s="43" t="s">
        <v>139</v>
      </c>
      <c r="E25" s="44"/>
      <c r="F25" s="45"/>
    </row>
    <row r="26" customFormat="false" ht="23.85" hidden="false" customHeight="false" outlineLevel="0" collapsed="false">
      <c r="A26" s="1" t="n">
        <v>10</v>
      </c>
      <c r="B26" s="42" t="s">
        <v>42</v>
      </c>
      <c r="C26" s="1"/>
      <c r="D26" s="43" t="s">
        <v>140</v>
      </c>
      <c r="E26" s="44"/>
      <c r="F26" s="45"/>
    </row>
    <row r="27" customFormat="false" ht="12.8" hidden="false" customHeight="false" outlineLevel="0" collapsed="false">
      <c r="A27" s="1" t="n">
        <v>11</v>
      </c>
      <c r="B27" s="42" t="s">
        <v>45</v>
      </c>
      <c r="C27" s="1"/>
      <c r="D27" s="43" t="s">
        <v>141</v>
      </c>
      <c r="E27" s="44"/>
      <c r="F27" s="45"/>
    </row>
    <row r="28" customFormat="false" ht="12.8" hidden="false" customHeight="false" outlineLevel="0" collapsed="false">
      <c r="A28" s="1" t="n">
        <v>12</v>
      </c>
      <c r="B28" s="42" t="s">
        <v>45</v>
      </c>
      <c r="C28" s="1"/>
      <c r="D28" s="43" t="s">
        <v>142</v>
      </c>
      <c r="E28" s="44"/>
      <c r="F28" s="45"/>
    </row>
    <row r="29" customFormat="false" ht="12.8" hidden="false" customHeight="false" outlineLevel="0" collapsed="false">
      <c r="A29" s="1" t="n">
        <v>13</v>
      </c>
      <c r="B29" s="42" t="s">
        <v>45</v>
      </c>
      <c r="C29" s="1"/>
      <c r="D29" s="43" t="s">
        <v>143</v>
      </c>
      <c r="E29" s="44"/>
      <c r="F29" s="45"/>
    </row>
    <row r="30" customFormat="false" ht="12.8" hidden="false" customHeight="false" outlineLevel="0" collapsed="false">
      <c r="A30" s="1" t="n">
        <v>14</v>
      </c>
      <c r="B30" s="42" t="s">
        <v>45</v>
      </c>
      <c r="C30" s="1"/>
      <c r="D30" s="43" t="s">
        <v>144</v>
      </c>
      <c r="E30" s="44"/>
      <c r="F30" s="45"/>
    </row>
    <row r="31" customFormat="false" ht="12.8" hidden="false" customHeight="false" outlineLevel="0" collapsed="false">
      <c r="A31" s="1" t="n">
        <v>15</v>
      </c>
      <c r="B31" s="42" t="s">
        <v>45</v>
      </c>
      <c r="C31" s="1"/>
      <c r="D31" s="43" t="s">
        <v>145</v>
      </c>
      <c r="E31" s="44"/>
      <c r="F31" s="45"/>
    </row>
    <row r="32" customFormat="false" ht="12.8" hidden="false" customHeight="false" outlineLevel="0" collapsed="false">
      <c r="A32" s="1" t="n">
        <v>16</v>
      </c>
      <c r="B32" s="42" t="s">
        <v>45</v>
      </c>
      <c r="C32" s="1"/>
      <c r="D32" s="43" t="s">
        <v>146</v>
      </c>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01 Backlog'!B1+1</f>
        <v>2</v>
      </c>
      <c r="C1" s="32"/>
      <c r="D1" s="33" t="s">
        <v>2</v>
      </c>
      <c r="E1" s="0"/>
      <c r="F1" s="32"/>
      <c r="AMI1" s="0"/>
      <c r="AMJ1" s="0"/>
    </row>
    <row r="2" s="35" customFormat="true" ht="12.8" hidden="false" customHeight="false" outlineLevel="0" collapsed="false">
      <c r="A2" s="32" t="s">
        <v>111</v>
      </c>
      <c r="B2" s="36" t="n">
        <f aca="false">'Sprint 01 Backlog'!B3</f>
        <v>43914</v>
      </c>
      <c r="C2" s="32"/>
      <c r="D2" s="37" t="s">
        <v>112</v>
      </c>
      <c r="E2" s="32"/>
      <c r="F2" s="32"/>
      <c r="AMI2" s="0"/>
      <c r="AMJ2" s="0"/>
    </row>
    <row r="3" s="35" customFormat="true" ht="12.8" hidden="false" customHeight="false" outlineLevel="0" collapsed="false">
      <c r="A3" s="32" t="s">
        <v>113</v>
      </c>
      <c r="B3" s="36" t="n">
        <f aca="false">B2+7</f>
        <v>43921</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2.8" hidden="false" customHeight="false" outlineLevel="0" collapsed="false">
      <c r="A17" s="1" t="n">
        <v>1</v>
      </c>
      <c r="B17" s="42"/>
      <c r="C17" s="1"/>
      <c r="D17" s="46" t="s">
        <v>147</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02 Backlog'!B1+1</f>
        <v>3</v>
      </c>
      <c r="C1" s="32"/>
      <c r="D1" s="33" t="s">
        <v>2</v>
      </c>
      <c r="E1" s="0"/>
      <c r="F1" s="32"/>
      <c r="AMI1" s="0"/>
      <c r="AMJ1" s="0"/>
    </row>
    <row r="2" s="35" customFormat="true" ht="12.8" hidden="false" customHeight="false" outlineLevel="0" collapsed="false">
      <c r="A2" s="32" t="s">
        <v>111</v>
      </c>
      <c r="B2" s="36" t="n">
        <f aca="false">'Sprint 02 Backlog'!B2+7</f>
        <v>43921</v>
      </c>
      <c r="C2" s="32"/>
      <c r="D2" s="37" t="s">
        <v>112</v>
      </c>
      <c r="E2" s="32"/>
      <c r="F2" s="32"/>
      <c r="AMI2" s="0"/>
      <c r="AMJ2" s="0"/>
    </row>
    <row r="3" s="35" customFormat="true" ht="12.8" hidden="false" customHeight="false" outlineLevel="0" collapsed="false">
      <c r="A3" s="32" t="s">
        <v>113</v>
      </c>
      <c r="B3" s="36" t="n">
        <f aca="false">B2+7</f>
        <v>43928</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2.8" hidden="false" customHeight="false" outlineLevel="0" collapsed="false">
      <c r="A17" s="1" t="n">
        <v>1</v>
      </c>
      <c r="B17" s="42"/>
      <c r="C17" s="1"/>
      <c r="D17" s="46" t="s">
        <v>147</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03 Backlog'!B1+1</f>
        <v>4</v>
      </c>
      <c r="C1" s="32"/>
      <c r="D1" s="33" t="s">
        <v>2</v>
      </c>
      <c r="E1" s="0"/>
      <c r="F1" s="32"/>
      <c r="AMI1" s="0"/>
      <c r="AMJ1" s="0"/>
    </row>
    <row r="2" s="35" customFormat="true" ht="12.8" hidden="false" customHeight="false" outlineLevel="0" collapsed="false">
      <c r="A2" s="32" t="s">
        <v>111</v>
      </c>
      <c r="B2" s="36" t="n">
        <f aca="false">'Sprint 03 Backlog'!B2+14</f>
        <v>43935</v>
      </c>
      <c r="C2" s="32"/>
      <c r="D2" s="37" t="s">
        <v>112</v>
      </c>
      <c r="E2" s="32"/>
      <c r="F2" s="32"/>
      <c r="AMI2" s="0"/>
      <c r="AMJ2" s="0"/>
    </row>
    <row r="3" s="35" customFormat="true" ht="12.8" hidden="false" customHeight="false" outlineLevel="0" collapsed="false">
      <c r="A3" s="32" t="s">
        <v>113</v>
      </c>
      <c r="B3" s="36" t="n">
        <f aca="false">B2+14</f>
        <v>43949</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35.05" hidden="false" customHeight="false" outlineLevel="0" collapsed="false">
      <c r="A17" s="1" t="n">
        <v>1</v>
      </c>
      <c r="B17" s="42"/>
      <c r="C17" s="1"/>
      <c r="D17" s="46" t="s">
        <v>147</v>
      </c>
      <c r="E17" s="44"/>
      <c r="F17" s="45" t="s">
        <v>133</v>
      </c>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3535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2020-04-07T04:16:06Z</dcterms:modified>
  <cp:revision>177</cp:revision>
  <dc:subject/>
  <dc:title/>
</cp:coreProperties>
</file>