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walters\Dropbox\Backups\GCM\"/>
    </mc:Choice>
  </mc:AlternateContent>
  <xr:revisionPtr revIDLastSave="0" documentId="13_ncr:1_{26726287-639E-49FA-9EAE-E94C8A48E11A}" xr6:coauthVersionLast="36" xr6:coauthVersionMax="36" xr10:uidLastSave="{00000000-0000-0000-0000-000000000000}"/>
  <bookViews>
    <workbookView xWindow="0" yWindow="0" windowWidth="16524" windowHeight="7524" xr2:uid="{C74523D5-C62A-4C32-BD78-9D340FBA8661}"/>
  </bookViews>
  <sheets>
    <sheet name="pars" sheetId="7" r:id="rId1"/>
    <sheet name="invasion BH" sheetId="1" r:id="rId2"/>
    <sheet name="invasion Ricker" sheetId="9" r:id="rId3"/>
    <sheet name="intrinsic growth rate" sheetId="8" r:id="rId4"/>
    <sheet name="age table" sheetId="10" r:id="rId5"/>
  </sheets>
  <definedNames>
    <definedName name="age" localSheetId="3">'intrinsic growth rate'!$L$1:$AE$1</definedName>
    <definedName name="age" localSheetId="2">'invasion Ricker'!$G$1:$Z$1</definedName>
    <definedName name="age">'invasion BH'!$G$1:$Z$1</definedName>
    <definedName name="ahm">pars!$B$8</definedName>
    <definedName name="ahv">pars!$B$7</definedName>
    <definedName name="ainc" localSheetId="3">#REF!</definedName>
    <definedName name="ainc" localSheetId="2">#REF!</definedName>
    <definedName name="ainc">#REF!</definedName>
    <definedName name="asl">pars!$B$9</definedName>
    <definedName name="Binc" localSheetId="3">#REF!</definedName>
    <definedName name="Binc" localSheetId="2">#REF!</definedName>
    <definedName name="Binc">#REF!</definedName>
    <definedName name="bmin" localSheetId="3">#REF!</definedName>
    <definedName name="bmin" localSheetId="2">#REF!</definedName>
    <definedName name="bmin">#REF!</definedName>
    <definedName name="CR" localSheetId="3">'intrinsic growth rate'!$B$14</definedName>
    <definedName name="CR" localSheetId="1">'invasion BH'!$B$9</definedName>
    <definedName name="CR" localSheetId="2">'invasion Ricker'!$B$9</definedName>
    <definedName name="CR">pars!#REF!</definedName>
    <definedName name="cslope" localSheetId="3">#REF!</definedName>
    <definedName name="cslope" localSheetId="2">#REF!</definedName>
    <definedName name="cslope">#REF!</definedName>
    <definedName name="Cullrate" localSheetId="3">'intrinsic growth rate'!$B$19</definedName>
    <definedName name="Cullrate" localSheetId="2">'invasion Ricker'!$B$14</definedName>
    <definedName name="Cullrate">'invasion BH'!$B$14</definedName>
    <definedName name="epro" localSheetId="3">'intrinsic growth rate'!$B$10</definedName>
    <definedName name="epro" localSheetId="2">'invasion Ricker'!$B$5</definedName>
    <definedName name="epro">'invasion BH'!$B$5</definedName>
    <definedName name="fec" localSheetId="3">'intrinsic growth rate'!$B$9</definedName>
    <definedName name="fec" localSheetId="2">'invasion Ricker'!$B$4</definedName>
    <definedName name="fec">'invasion BH'!$B$4</definedName>
    <definedName name="glenadd">pars!$B$11</definedName>
    <definedName name="initR" localSheetId="3">'intrinsic growth rate'!$L$8:$AE$8</definedName>
    <definedName name="initR" localSheetId="2">'invasion Ricker'!$G$8:$Z$8</definedName>
    <definedName name="initR">'invasion BH'!$G$8:$Z$8</definedName>
    <definedName name="Lf" localSheetId="3">'intrinsic growth rate'!$L$7:$AE$7</definedName>
    <definedName name="Lf" localSheetId="2">'invasion Ricker'!$G$7:$Z$7</definedName>
    <definedName name="Lf">'invasion BH'!$G$7:$Z$7</definedName>
    <definedName name="Lo" localSheetId="3">'intrinsic growth rate'!$L$5:$AE$5</definedName>
    <definedName name="Lo" localSheetId="2">'invasion Ricker'!$G$5:$Z$5</definedName>
    <definedName name="Lo">'invasion BH'!$G$5:$Z$5</definedName>
    <definedName name="Lpow" localSheetId="3">'intrinsic growth rate'!$B$8</definedName>
    <definedName name="Lpow" localSheetId="2">'invasion Ricker'!$B$3</definedName>
    <definedName name="Lpow">'invasion BH'!$B$3</definedName>
    <definedName name="Madult" localSheetId="3">'intrinsic growth rate'!$B$7</definedName>
    <definedName name="Madult" localSheetId="2">'invasion Ricker'!$B$2</definedName>
    <definedName name="Madult">'invasion BH'!$B$2</definedName>
    <definedName name="mat" localSheetId="3">'intrinsic growth rate'!$L$4:$AE$4</definedName>
    <definedName name="mat" localSheetId="2">'invasion Ricker'!$G$4:$Z$4</definedName>
    <definedName name="mat">'invasion BH'!$G$4:$Z$4</definedName>
    <definedName name="maxy" localSheetId="3">#REF!</definedName>
    <definedName name="maxy" localSheetId="2">#REF!</definedName>
    <definedName name="maxy">#REF!</definedName>
    <definedName name="mwt" localSheetId="3">'intrinsic growth rate'!$L$6:$AE$6</definedName>
    <definedName name="mwt" localSheetId="2">'invasion Ricker'!$G$6:$Z$6</definedName>
    <definedName name="mwt">'invasion BH'!$G$6:$Z$6</definedName>
    <definedName name="normseq" localSheetId="3">'intrinsic growth rate'!$B$16</definedName>
    <definedName name="normseq" localSheetId="2">'invasion Ricker'!$B$11</definedName>
    <definedName name="normseq">'invasion BH'!$B$11</definedName>
    <definedName name="pbig">pars!$B$23</definedName>
    <definedName name="popr">'intrinsic growth rate'!$B$30</definedName>
    <definedName name="Rbig">pars!$B$17</definedName>
    <definedName name="reca" localSheetId="3">'intrinsic growth rate'!$B$23</definedName>
    <definedName name="reca" localSheetId="2">'invasion Ricker'!$B$17</definedName>
    <definedName name="reca">'invasion BH'!$B$17</definedName>
    <definedName name="recb" localSheetId="3">'intrinsic growth rate'!$B$24</definedName>
    <definedName name="recb" localSheetId="2">'invasion Ricker'!$B$18</definedName>
    <definedName name="recb">'invasion BH'!$B$18</definedName>
    <definedName name="rho">pars!$B$19</definedName>
    <definedName name="Rinit" localSheetId="3">'intrinsic growth rate'!$B$18</definedName>
    <definedName name="Rinit" localSheetId="2">'invasion Ricker'!$B$13</definedName>
    <definedName name="Rinit">'invasion BH'!$B$13</definedName>
    <definedName name="Rmult" localSheetId="3">'intrinsic growth rate'!$AM$12:$AM$211</definedName>
    <definedName name="Rmult" localSheetId="2">'invasion Ricker'!$AG$12:$AG$211</definedName>
    <definedName name="Rmult">'invasion BH'!$AG$12:$AG$211</definedName>
    <definedName name="Rmultlow" localSheetId="3">'intrinsic growth rate'!#REF!</definedName>
    <definedName name="Rmultlow" localSheetId="2">'invasion Ricker'!#REF!</definedName>
    <definedName name="Rmultlow" localSheetId="0">pars!$B$22</definedName>
    <definedName name="Rmultlow">'invasion BH'!#REF!</definedName>
    <definedName name="Ro">pars!$B$5</definedName>
    <definedName name="sage" localSheetId="3">'intrinsic growth rate'!$L$10:$AE$10</definedName>
    <definedName name="sage" localSheetId="2">'invasion Ricker'!$G$10:$Z$10</definedName>
    <definedName name="sage">'invasion BH'!$G$10:$Z$10</definedName>
    <definedName name="sbro" localSheetId="3">'intrinsic growth rate'!$B$10</definedName>
    <definedName name="sbro" localSheetId="2">'invasion Ricker'!$B$5</definedName>
    <definedName name="sbro">'invasion BH'!$B$5</definedName>
    <definedName name="sdo" localSheetId="3">#REF!</definedName>
    <definedName name="sdo" localSheetId="2">#REF!</definedName>
    <definedName name="sdo">#REF!</definedName>
    <definedName name="sdr" localSheetId="3">'intrinsic growth rate'!$B$17</definedName>
    <definedName name="sdr" localSheetId="2">'invasion Ricker'!$B$12</definedName>
    <definedName name="sdr">'invasion BH'!$B$12</definedName>
    <definedName name="sdu" localSheetId="3">#REF!</definedName>
    <definedName name="sdu" localSheetId="2">#REF!</definedName>
    <definedName name="sdu">#REF!</definedName>
    <definedName name="solver_adj" localSheetId="3" hidden="1">'intrinsic growth rate'!$J$12:$J$211</definedName>
    <definedName name="solver_adj" localSheetId="1" hidden="1">'invasion BH'!$E$12:$E$211</definedName>
    <definedName name="solver_adj" localSheetId="2" hidden="1">'invasion Ricker'!$E$12:$E$211</definedName>
    <definedName name="solver_cvg" localSheetId="3" hidden="1">0.0001</definedName>
    <definedName name="solver_cvg" localSheetId="1" hidden="1">0.0001</definedName>
    <definedName name="solver_cvg" localSheetId="2" hidden="1">0.0001</definedName>
    <definedName name="solver_drv" localSheetId="3" hidden="1">1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1" hidden="1">1</definedName>
    <definedName name="solver_eng" localSheetId="2" hidden="1">1</definedName>
    <definedName name="solver_est" localSheetId="3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1" hidden="1">2147483647</definedName>
    <definedName name="solver_itr" localSheetId="2" hidden="1">2147483647</definedName>
    <definedName name="solver_lhs1" localSheetId="3" hidden="1">'intrinsic growth rate'!$J$12:$J$211</definedName>
    <definedName name="solver_lhs1" localSheetId="1" hidden="1">'invasion BH'!$E$12:$E$211</definedName>
    <definedName name="solver_lhs1" localSheetId="2" hidden="1">'invasion Ricker'!$E$12:$E$211</definedName>
    <definedName name="solver_mip" localSheetId="3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1" hidden="1">2</definedName>
    <definedName name="solver_msl" localSheetId="2" hidden="1">2</definedName>
    <definedName name="solver_neg" localSheetId="3" hidden="1">1</definedName>
    <definedName name="solver_neg" localSheetId="1" hidden="1">1</definedName>
    <definedName name="solver_neg" localSheetId="2" hidden="1">1</definedName>
    <definedName name="solver_nod" localSheetId="3" hidden="1">2147483647</definedName>
    <definedName name="solver_nod" localSheetId="1" hidden="1">2147483647</definedName>
    <definedName name="solver_nod" localSheetId="2" hidden="1">2147483647</definedName>
    <definedName name="solver_num" localSheetId="3" hidden="1">1</definedName>
    <definedName name="solver_num" localSheetId="1" hidden="1">1</definedName>
    <definedName name="solver_num" localSheetId="2" hidden="1">1</definedName>
    <definedName name="solver_nwt" localSheetId="3" hidden="1">1</definedName>
    <definedName name="solver_nwt" localSheetId="1" hidden="1">1</definedName>
    <definedName name="solver_nwt" localSheetId="2" hidden="1">1</definedName>
    <definedName name="solver_opt" localSheetId="3" hidden="1">'intrinsic growth rate'!$B$28</definedName>
    <definedName name="solver_opt" localSheetId="1" hidden="1">'invasion BH'!$B$27</definedName>
    <definedName name="solver_opt" localSheetId="2" hidden="1">'invasion Ricker'!$B$27</definedName>
    <definedName name="solver_pre" localSheetId="3" hidden="1">0.000001</definedName>
    <definedName name="solver_pre" localSheetId="1" hidden="1">0.000001</definedName>
    <definedName name="solver_pre" localSheetId="2" hidden="1">0.000001</definedName>
    <definedName name="solver_rbv" localSheetId="3" hidden="1">1</definedName>
    <definedName name="solver_rbv" localSheetId="1" hidden="1">1</definedName>
    <definedName name="solver_rbv" localSheetId="2" hidden="1">1</definedName>
    <definedName name="solver_rel1" localSheetId="3" hidden="1">1</definedName>
    <definedName name="solver_rel1" localSheetId="1" hidden="1">1</definedName>
    <definedName name="solver_rel1" localSheetId="2" hidden="1">1</definedName>
    <definedName name="solver_rhs1" localSheetId="3" hidden="1">1</definedName>
    <definedName name="solver_rhs1" localSheetId="1" hidden="1">1</definedName>
    <definedName name="solver_rhs1" localSheetId="2" hidden="1">1</definedName>
    <definedName name="solver_rlx" localSheetId="3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1" hidden="1">0</definedName>
    <definedName name="solver_rsd" localSheetId="2" hidden="1">0</definedName>
    <definedName name="solver_scl" localSheetId="3" hidden="1">1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1" hidden="1">0.01</definedName>
    <definedName name="solver_tol" localSheetId="2" hidden="1">0.01</definedName>
    <definedName name="solver_typ" localSheetId="3" hidden="1">1</definedName>
    <definedName name="solver_typ" localSheetId="1" hidden="1">1</definedName>
    <definedName name="solver_typ" localSheetId="2" hidden="1">1</definedName>
    <definedName name="solver_val" localSheetId="3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1" hidden="1">3</definedName>
    <definedName name="solver_ver" localSheetId="2" hidden="1">3</definedName>
    <definedName name="Su">pars!$B$6</definedName>
    <definedName name="uab" localSheetId="3">#REF!</definedName>
    <definedName name="uab" localSheetId="2">#REF!</definedName>
    <definedName name="uab">#REF!</definedName>
    <definedName name="uage" localSheetId="3">#REF!</definedName>
    <definedName name="uage" localSheetId="2">#REF!</definedName>
    <definedName name="uage">#REF!</definedName>
    <definedName name="Umax">pars!$B$14</definedName>
    <definedName name="uo">pars!$B$12</definedName>
    <definedName name="Upow" localSheetId="3">#REF!</definedName>
    <definedName name="Upow" localSheetId="2">#REF!</definedName>
    <definedName name="Upow">#REF!</definedName>
    <definedName name="Ut" localSheetId="3">'intrinsic growth rate'!$J$12:$J$211</definedName>
    <definedName name="Ut" localSheetId="2">'invasion Ricker'!$E$12:$E$211</definedName>
    <definedName name="Ut">'invasion BH'!$E$12:$E$211</definedName>
    <definedName name="Utility" localSheetId="3">#REF!</definedName>
    <definedName name="Utility" localSheetId="2">#REF!</definedName>
    <definedName name="Utility">#REF!</definedName>
    <definedName name="vbk">pars!$B$10</definedName>
    <definedName name="vul" localSheetId="3">'intrinsic growth rate'!$L$2:$AE$2</definedName>
    <definedName name="vul" localSheetId="2">'invasion Ricker'!$G$2:$Z$2</definedName>
    <definedName name="vul">'invasion BH'!$G$2:$Z$2</definedName>
    <definedName name="whalf" localSheetId="3">#REF!</definedName>
    <definedName name="whalf" localSheetId="2">#REF!</definedName>
    <definedName name="whalf">#REF!</definedName>
    <definedName name="wslope" localSheetId="3">#REF!</definedName>
    <definedName name="wslope" localSheetId="2">#REF!</definedName>
    <definedName name="wslope">#REF!</definedName>
    <definedName name="wt" localSheetId="3">'intrinsic growth rate'!$L$3:$AE$3</definedName>
    <definedName name="wt" localSheetId="2">'invasion Ricker'!$G$3:$Z$3</definedName>
    <definedName name="wt">'invasion BH'!$G$3:$Z$3</definedName>
    <definedName name="Ycap" localSheetId="3">#REF!</definedName>
    <definedName name="Ycap" localSheetId="2">#REF!</definedName>
    <definedName name="Ycap">#REF!</definedName>
    <definedName name="Yield" localSheetId="3">#REF!</definedName>
    <definedName name="Yield" localSheetId="2">#REF!</definedName>
    <definedName name="Yield">#REF!</definedName>
    <definedName name="yrbetween" localSheetId="3">'intrinsic growth rate'!$B$15</definedName>
    <definedName name="yrbetween" localSheetId="1">'invasion BH'!$B$10</definedName>
    <definedName name="yrbetween" localSheetId="2">'invasion Ricker'!$B$10</definedName>
    <definedName name="yrbetween">pars!$B$18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8" l="1"/>
  <c r="C52" i="8"/>
  <c r="C53" i="8"/>
  <c r="C50" i="8"/>
  <c r="D51" i="8"/>
  <c r="E51" i="8"/>
  <c r="F51" i="8"/>
  <c r="G51" i="8"/>
  <c r="H51" i="8"/>
  <c r="I51" i="8"/>
  <c r="D52" i="8"/>
  <c r="E52" i="8"/>
  <c r="F52" i="8"/>
  <c r="G52" i="8"/>
  <c r="H52" i="8"/>
  <c r="I52" i="8"/>
  <c r="D53" i="8"/>
  <c r="E53" i="8"/>
  <c r="F53" i="8"/>
  <c r="G53" i="8"/>
  <c r="H53" i="8"/>
  <c r="I53" i="8"/>
  <c r="E50" i="8"/>
  <c r="F50" i="8"/>
  <c r="G50" i="8"/>
  <c r="H50" i="8"/>
  <c r="I50" i="8"/>
  <c r="D50" i="8"/>
  <c r="G3" i="1" l="1"/>
  <c r="I49" i="8" l="1"/>
  <c r="B57" i="8"/>
  <c r="B58" i="8"/>
  <c r="B59" i="8"/>
  <c r="B56" i="8"/>
  <c r="D49" i="8"/>
  <c r="E49" i="8"/>
  <c r="F49" i="8"/>
  <c r="G49" i="8"/>
  <c r="H49" i="8"/>
  <c r="C49" i="8"/>
  <c r="AI211" i="9" l="1"/>
  <c r="AH211" i="9"/>
  <c r="E211" i="9"/>
  <c r="AE211" i="9" s="1"/>
  <c r="AI210" i="9"/>
  <c r="AH210" i="9"/>
  <c r="E210" i="9"/>
  <c r="AE210" i="9" s="1"/>
  <c r="AI209" i="9"/>
  <c r="AH209" i="9"/>
  <c r="E209" i="9"/>
  <c r="AE209" i="9" s="1"/>
  <c r="AI208" i="9"/>
  <c r="AH208" i="9"/>
  <c r="E208" i="9"/>
  <c r="AI207" i="9"/>
  <c r="AH207" i="9"/>
  <c r="E207" i="9"/>
  <c r="AE207" i="9" s="1"/>
  <c r="AI206" i="9"/>
  <c r="AH206" i="9"/>
  <c r="E206" i="9"/>
  <c r="AI205" i="9"/>
  <c r="AH205" i="9"/>
  <c r="E205" i="9"/>
  <c r="AE205" i="9" s="1"/>
  <c r="AI204" i="9"/>
  <c r="AH204" i="9"/>
  <c r="E204" i="9"/>
  <c r="AE204" i="9" s="1"/>
  <c r="AI203" i="9"/>
  <c r="AH203" i="9"/>
  <c r="E203" i="9"/>
  <c r="AI202" i="9"/>
  <c r="AH202" i="9"/>
  <c r="E202" i="9"/>
  <c r="AE202" i="9" s="1"/>
  <c r="AI201" i="9"/>
  <c r="AH201" i="9"/>
  <c r="E201" i="9"/>
  <c r="AE201" i="9" s="1"/>
  <c r="AI200" i="9"/>
  <c r="AH200" i="9"/>
  <c r="E200" i="9"/>
  <c r="AE200" i="9" s="1"/>
  <c r="AI199" i="9"/>
  <c r="AH199" i="9"/>
  <c r="E199" i="9"/>
  <c r="AE199" i="9" s="1"/>
  <c r="AI198" i="9"/>
  <c r="AH198" i="9"/>
  <c r="E198" i="9"/>
  <c r="AE198" i="9" s="1"/>
  <c r="AI197" i="9"/>
  <c r="AH197" i="9"/>
  <c r="E197" i="9"/>
  <c r="AE197" i="9" s="1"/>
  <c r="AI196" i="9"/>
  <c r="AH196" i="9"/>
  <c r="E196" i="9"/>
  <c r="AI195" i="9"/>
  <c r="AH195" i="9"/>
  <c r="E195" i="9"/>
  <c r="AE195" i="9" s="1"/>
  <c r="AI194" i="9"/>
  <c r="AH194" i="9"/>
  <c r="E194" i="9"/>
  <c r="AE194" i="9" s="1"/>
  <c r="AI193" i="9"/>
  <c r="AH193" i="9"/>
  <c r="E193" i="9"/>
  <c r="AE193" i="9" s="1"/>
  <c r="AI192" i="9"/>
  <c r="AH192" i="9"/>
  <c r="E192" i="9"/>
  <c r="AE192" i="9" s="1"/>
  <c r="AI191" i="9"/>
  <c r="AH191" i="9"/>
  <c r="E191" i="9"/>
  <c r="AI190" i="9"/>
  <c r="AH190" i="9"/>
  <c r="E190" i="9"/>
  <c r="AE190" i="9" s="1"/>
  <c r="AI189" i="9"/>
  <c r="AH189" i="9"/>
  <c r="E189" i="9"/>
  <c r="AE189" i="9" s="1"/>
  <c r="AI188" i="9"/>
  <c r="AH188" i="9"/>
  <c r="E188" i="9"/>
  <c r="AE188" i="9" s="1"/>
  <c r="AI187" i="9"/>
  <c r="AH187" i="9"/>
  <c r="E187" i="9"/>
  <c r="AI186" i="9"/>
  <c r="AH186" i="9"/>
  <c r="E186" i="9"/>
  <c r="AE186" i="9" s="1"/>
  <c r="AI185" i="9"/>
  <c r="AH185" i="9"/>
  <c r="E185" i="9"/>
  <c r="AE185" i="9" s="1"/>
  <c r="AI184" i="9"/>
  <c r="AH184" i="9"/>
  <c r="E184" i="9"/>
  <c r="AE184" i="9" s="1"/>
  <c r="AI183" i="9"/>
  <c r="AH183" i="9"/>
  <c r="E183" i="9"/>
  <c r="AE183" i="9" s="1"/>
  <c r="AI182" i="9"/>
  <c r="AH182" i="9"/>
  <c r="E182" i="9"/>
  <c r="AE182" i="9" s="1"/>
  <c r="AI181" i="9"/>
  <c r="AH181" i="9"/>
  <c r="E181" i="9"/>
  <c r="AE181" i="9" s="1"/>
  <c r="AI180" i="9"/>
  <c r="AH180" i="9"/>
  <c r="E180" i="9"/>
  <c r="AI179" i="9"/>
  <c r="AH179" i="9"/>
  <c r="E179" i="9"/>
  <c r="AE179" i="9" s="1"/>
  <c r="AI178" i="9"/>
  <c r="AH178" i="9"/>
  <c r="E178" i="9"/>
  <c r="AE178" i="9" s="1"/>
  <c r="AI177" i="9"/>
  <c r="AH177" i="9"/>
  <c r="E177" i="9"/>
  <c r="AE177" i="9" s="1"/>
  <c r="AI176" i="9"/>
  <c r="AH176" i="9"/>
  <c r="E176" i="9"/>
  <c r="AI175" i="9"/>
  <c r="AH175" i="9"/>
  <c r="E175" i="9"/>
  <c r="AI174" i="9"/>
  <c r="AH174" i="9"/>
  <c r="E174" i="9"/>
  <c r="AI173" i="9"/>
  <c r="AH173" i="9"/>
  <c r="E173" i="9"/>
  <c r="AE173" i="9" s="1"/>
  <c r="AI172" i="9"/>
  <c r="AH172" i="9"/>
  <c r="E172" i="9"/>
  <c r="AE172" i="9" s="1"/>
  <c r="AI171" i="9"/>
  <c r="AH171" i="9"/>
  <c r="E171" i="9"/>
  <c r="AE171" i="9" s="1"/>
  <c r="AI170" i="9"/>
  <c r="AH170" i="9"/>
  <c r="E170" i="9"/>
  <c r="AE170" i="9" s="1"/>
  <c r="AI169" i="9"/>
  <c r="AH169" i="9"/>
  <c r="E169" i="9"/>
  <c r="AI168" i="9"/>
  <c r="AH168" i="9"/>
  <c r="E168" i="9"/>
  <c r="AI167" i="9"/>
  <c r="AH167" i="9"/>
  <c r="E167" i="9"/>
  <c r="AI166" i="9"/>
  <c r="AH166" i="9"/>
  <c r="E166" i="9"/>
  <c r="AE166" i="9" s="1"/>
  <c r="AI165" i="9"/>
  <c r="AH165" i="9"/>
  <c r="E165" i="9"/>
  <c r="AE165" i="9" s="1"/>
  <c r="AI164" i="9"/>
  <c r="AH164" i="9"/>
  <c r="E164" i="9"/>
  <c r="AE164" i="9" s="1"/>
  <c r="AI163" i="9"/>
  <c r="AH163" i="9"/>
  <c r="E163" i="9"/>
  <c r="AE163" i="9" s="1"/>
  <c r="AI162" i="9"/>
  <c r="AH162" i="9"/>
  <c r="E162" i="9"/>
  <c r="AE162" i="9" s="1"/>
  <c r="AI161" i="9"/>
  <c r="AH161" i="9"/>
  <c r="E161" i="9"/>
  <c r="AE161" i="9" s="1"/>
  <c r="AI160" i="9"/>
  <c r="AH160" i="9"/>
  <c r="E160" i="9"/>
  <c r="AI159" i="9"/>
  <c r="AH159" i="9"/>
  <c r="E159" i="9"/>
  <c r="AE159" i="9" s="1"/>
  <c r="AI158" i="9"/>
  <c r="AH158" i="9"/>
  <c r="E158" i="9"/>
  <c r="AE158" i="9" s="1"/>
  <c r="AI157" i="9"/>
  <c r="AH157" i="9"/>
  <c r="E157" i="9"/>
  <c r="AI156" i="9"/>
  <c r="AH156" i="9"/>
  <c r="E156" i="9"/>
  <c r="AI155" i="9"/>
  <c r="AH155" i="9"/>
  <c r="E155" i="9"/>
  <c r="AI154" i="9"/>
  <c r="AH154" i="9"/>
  <c r="E154" i="9"/>
  <c r="AI153" i="9"/>
  <c r="AH153" i="9"/>
  <c r="E153" i="9"/>
  <c r="AE153" i="9" s="1"/>
  <c r="AI152" i="9"/>
  <c r="AH152" i="9"/>
  <c r="E152" i="9"/>
  <c r="AE152" i="9" s="1"/>
  <c r="AI151" i="9"/>
  <c r="AH151" i="9"/>
  <c r="E151" i="9"/>
  <c r="AE151" i="9" s="1"/>
  <c r="AI150" i="9"/>
  <c r="AH150" i="9"/>
  <c r="E150" i="9"/>
  <c r="AE150" i="9" s="1"/>
  <c r="AI149" i="9"/>
  <c r="AH149" i="9"/>
  <c r="E149" i="9"/>
  <c r="AE149" i="9" s="1"/>
  <c r="AI148" i="9"/>
  <c r="AH148" i="9"/>
  <c r="E148" i="9"/>
  <c r="AI147" i="9"/>
  <c r="AH147" i="9"/>
  <c r="E147" i="9"/>
  <c r="AE147" i="9" s="1"/>
  <c r="AI146" i="9"/>
  <c r="AH146" i="9"/>
  <c r="E146" i="9"/>
  <c r="AE146" i="9" s="1"/>
  <c r="AI145" i="9"/>
  <c r="AH145" i="9"/>
  <c r="E145" i="9"/>
  <c r="AI144" i="9"/>
  <c r="AH144" i="9"/>
  <c r="E144" i="9"/>
  <c r="AE144" i="9" s="1"/>
  <c r="AI143" i="9"/>
  <c r="AH143" i="9"/>
  <c r="E143" i="9"/>
  <c r="AI142" i="9"/>
  <c r="AH142" i="9"/>
  <c r="E142" i="9"/>
  <c r="AE142" i="9" s="1"/>
  <c r="AI141" i="9"/>
  <c r="AH141" i="9"/>
  <c r="E141" i="9"/>
  <c r="AE141" i="9" s="1"/>
  <c r="AI140" i="9"/>
  <c r="AH140" i="9"/>
  <c r="E140" i="9"/>
  <c r="AI139" i="9"/>
  <c r="AH139" i="9"/>
  <c r="E139" i="9"/>
  <c r="AE139" i="9" s="1"/>
  <c r="AI138" i="9"/>
  <c r="AH138" i="9"/>
  <c r="E138" i="9"/>
  <c r="AI137" i="9"/>
  <c r="AH137" i="9"/>
  <c r="E137" i="9"/>
  <c r="AE137" i="9" s="1"/>
  <c r="AI136" i="9"/>
  <c r="AH136" i="9"/>
  <c r="E136" i="9"/>
  <c r="AE136" i="9" s="1"/>
  <c r="AI135" i="9"/>
  <c r="AH135" i="9"/>
  <c r="E135" i="9"/>
  <c r="AE135" i="9" s="1"/>
  <c r="AI134" i="9"/>
  <c r="AH134" i="9"/>
  <c r="E134" i="9"/>
  <c r="AE134" i="9" s="1"/>
  <c r="AI133" i="9"/>
  <c r="AH133" i="9"/>
  <c r="E133" i="9"/>
  <c r="AI132" i="9"/>
  <c r="AH132" i="9"/>
  <c r="E132" i="9"/>
  <c r="AE132" i="9" s="1"/>
  <c r="AI131" i="9"/>
  <c r="AH131" i="9"/>
  <c r="E131" i="9"/>
  <c r="AE131" i="9" s="1"/>
  <c r="AI130" i="9"/>
  <c r="AH130" i="9"/>
  <c r="E130" i="9"/>
  <c r="AE130" i="9" s="1"/>
  <c r="AI129" i="9"/>
  <c r="AH129" i="9"/>
  <c r="E129" i="9"/>
  <c r="AE129" i="9" s="1"/>
  <c r="AI128" i="9"/>
  <c r="AH128" i="9"/>
  <c r="E128" i="9"/>
  <c r="AI127" i="9"/>
  <c r="AH127" i="9"/>
  <c r="E127" i="9"/>
  <c r="AE127" i="9" s="1"/>
  <c r="AI126" i="9"/>
  <c r="AH126" i="9"/>
  <c r="E126" i="9"/>
  <c r="AI125" i="9"/>
  <c r="AH125" i="9"/>
  <c r="E125" i="9"/>
  <c r="AE125" i="9" s="1"/>
  <c r="AI124" i="9"/>
  <c r="AH124" i="9"/>
  <c r="E124" i="9"/>
  <c r="AE124" i="9" s="1"/>
  <c r="AI123" i="9"/>
  <c r="AH123" i="9"/>
  <c r="E123" i="9"/>
  <c r="AE123" i="9" s="1"/>
  <c r="AI122" i="9"/>
  <c r="AH122" i="9"/>
  <c r="E122" i="9"/>
  <c r="AE122" i="9" s="1"/>
  <c r="AI121" i="9"/>
  <c r="AH121" i="9"/>
  <c r="E121" i="9"/>
  <c r="AE121" i="9" s="1"/>
  <c r="AI120" i="9"/>
  <c r="AH120" i="9"/>
  <c r="E120" i="9"/>
  <c r="AE120" i="9" s="1"/>
  <c r="AI119" i="9"/>
  <c r="AH119" i="9"/>
  <c r="E119" i="9"/>
  <c r="AI118" i="9"/>
  <c r="AH118" i="9"/>
  <c r="E118" i="9"/>
  <c r="AE118" i="9" s="1"/>
  <c r="AI117" i="9"/>
  <c r="AH117" i="9"/>
  <c r="E117" i="9"/>
  <c r="AE117" i="9" s="1"/>
  <c r="AI116" i="9"/>
  <c r="AH116" i="9"/>
  <c r="E116" i="9"/>
  <c r="AE116" i="9" s="1"/>
  <c r="AI115" i="9"/>
  <c r="AH115" i="9"/>
  <c r="AG115" i="9" s="1"/>
  <c r="E115" i="9"/>
  <c r="AE115" i="9" s="1"/>
  <c r="AI114" i="9"/>
  <c r="AH114" i="9"/>
  <c r="E114" i="9"/>
  <c r="AI113" i="9"/>
  <c r="AH113" i="9"/>
  <c r="AG113" i="9" s="1"/>
  <c r="E113" i="9"/>
  <c r="AI112" i="9"/>
  <c r="AH112" i="9"/>
  <c r="E112" i="9"/>
  <c r="AE112" i="9" s="1"/>
  <c r="AI111" i="9"/>
  <c r="AH111" i="9"/>
  <c r="E111" i="9"/>
  <c r="AE111" i="9" s="1"/>
  <c r="AI110" i="9"/>
  <c r="AH110" i="9"/>
  <c r="E110" i="9"/>
  <c r="AI109" i="9"/>
  <c r="AH109" i="9"/>
  <c r="E109" i="9"/>
  <c r="AI108" i="9"/>
  <c r="AH108" i="9"/>
  <c r="E108" i="9"/>
  <c r="AE108" i="9" s="1"/>
  <c r="AI107" i="9"/>
  <c r="AH107" i="9"/>
  <c r="E107" i="9"/>
  <c r="AE107" i="9" s="1"/>
  <c r="AI106" i="9"/>
  <c r="AH106" i="9"/>
  <c r="E106" i="9"/>
  <c r="AI105" i="9"/>
  <c r="AH105" i="9"/>
  <c r="E105" i="9"/>
  <c r="AE105" i="9" s="1"/>
  <c r="AI104" i="9"/>
  <c r="AH104" i="9"/>
  <c r="E104" i="9"/>
  <c r="AE104" i="9" s="1"/>
  <c r="AI103" i="9"/>
  <c r="AH103" i="9"/>
  <c r="E103" i="9"/>
  <c r="AI102" i="9"/>
  <c r="AH102" i="9"/>
  <c r="E102" i="9"/>
  <c r="AI101" i="9"/>
  <c r="AH101" i="9"/>
  <c r="E101" i="9"/>
  <c r="AE101" i="9" s="1"/>
  <c r="AI100" i="9"/>
  <c r="AH100" i="9"/>
  <c r="E100" i="9"/>
  <c r="AE100" i="9" s="1"/>
  <c r="AI99" i="9"/>
  <c r="AH99" i="9"/>
  <c r="AG99" i="9" s="1"/>
  <c r="E99" i="9"/>
  <c r="AE99" i="9" s="1"/>
  <c r="AI98" i="9"/>
  <c r="AH98" i="9"/>
  <c r="E98" i="9"/>
  <c r="AE98" i="9" s="1"/>
  <c r="AI97" i="9"/>
  <c r="AH97" i="9"/>
  <c r="E97" i="9"/>
  <c r="AI96" i="9"/>
  <c r="AH96" i="9"/>
  <c r="E96" i="9"/>
  <c r="AI95" i="9"/>
  <c r="AH95" i="9"/>
  <c r="E95" i="9"/>
  <c r="AE95" i="9" s="1"/>
  <c r="AI94" i="9"/>
  <c r="AH94" i="9"/>
  <c r="E94" i="9"/>
  <c r="AE94" i="9" s="1"/>
  <c r="AI93" i="9"/>
  <c r="AH93" i="9"/>
  <c r="E93" i="9"/>
  <c r="AE93" i="9" s="1"/>
  <c r="AI92" i="9"/>
  <c r="AH92" i="9"/>
  <c r="E92" i="9"/>
  <c r="AE92" i="9" s="1"/>
  <c r="AI91" i="9"/>
  <c r="AH91" i="9"/>
  <c r="E91" i="9"/>
  <c r="AI90" i="9"/>
  <c r="AH90" i="9"/>
  <c r="E90" i="9"/>
  <c r="AE90" i="9" s="1"/>
  <c r="AI89" i="9"/>
  <c r="AH89" i="9"/>
  <c r="E89" i="9"/>
  <c r="AE89" i="9" s="1"/>
  <c r="AI88" i="9"/>
  <c r="AH88" i="9"/>
  <c r="E88" i="9"/>
  <c r="AE88" i="9" s="1"/>
  <c r="AI87" i="9"/>
  <c r="AH87" i="9"/>
  <c r="E87" i="9"/>
  <c r="AI86" i="9"/>
  <c r="AH86" i="9"/>
  <c r="E86" i="9"/>
  <c r="AE86" i="9" s="1"/>
  <c r="AI85" i="9"/>
  <c r="AH85" i="9"/>
  <c r="E85" i="9"/>
  <c r="AI84" i="9"/>
  <c r="AH84" i="9"/>
  <c r="E84" i="9"/>
  <c r="AI83" i="9"/>
  <c r="AH83" i="9"/>
  <c r="E83" i="9"/>
  <c r="AE83" i="9" s="1"/>
  <c r="AI82" i="9"/>
  <c r="AH82" i="9"/>
  <c r="E82" i="9"/>
  <c r="AI81" i="9"/>
  <c r="AH81" i="9"/>
  <c r="E81" i="9"/>
  <c r="AE81" i="9" s="1"/>
  <c r="AI80" i="9"/>
  <c r="AH80" i="9"/>
  <c r="E80" i="9"/>
  <c r="AE80" i="9" s="1"/>
  <c r="AI79" i="9"/>
  <c r="AH79" i="9"/>
  <c r="E79" i="9"/>
  <c r="AE79" i="9" s="1"/>
  <c r="AI78" i="9"/>
  <c r="AH78" i="9"/>
  <c r="E78" i="9"/>
  <c r="AE78" i="9" s="1"/>
  <c r="AI77" i="9"/>
  <c r="AH77" i="9"/>
  <c r="E77" i="9"/>
  <c r="AE77" i="9" s="1"/>
  <c r="AI76" i="9"/>
  <c r="AH76" i="9"/>
  <c r="E76" i="9"/>
  <c r="AE76" i="9" s="1"/>
  <c r="AI75" i="9"/>
  <c r="AH75" i="9"/>
  <c r="E75" i="9"/>
  <c r="AE75" i="9" s="1"/>
  <c r="AI74" i="9"/>
  <c r="AH74" i="9"/>
  <c r="E74" i="9"/>
  <c r="AI73" i="9"/>
  <c r="AH73" i="9"/>
  <c r="E73" i="9"/>
  <c r="AE73" i="9" s="1"/>
  <c r="AI72" i="9"/>
  <c r="AH72" i="9"/>
  <c r="E72" i="9"/>
  <c r="AE72" i="9" s="1"/>
  <c r="AI71" i="9"/>
  <c r="AH71" i="9"/>
  <c r="E71" i="9"/>
  <c r="AE71" i="9" s="1"/>
  <c r="AI70" i="9"/>
  <c r="AH70" i="9"/>
  <c r="E70" i="9"/>
  <c r="AE70" i="9" s="1"/>
  <c r="AI69" i="9"/>
  <c r="AH69" i="9"/>
  <c r="E69" i="9"/>
  <c r="AE69" i="9" s="1"/>
  <c r="AI68" i="9"/>
  <c r="AH68" i="9"/>
  <c r="E68" i="9"/>
  <c r="AE68" i="9" s="1"/>
  <c r="AI67" i="9"/>
  <c r="AH67" i="9"/>
  <c r="E67" i="9"/>
  <c r="AE67" i="9" s="1"/>
  <c r="AI66" i="9"/>
  <c r="AH66" i="9"/>
  <c r="E66" i="9"/>
  <c r="AE66" i="9" s="1"/>
  <c r="AI65" i="9"/>
  <c r="AH65" i="9"/>
  <c r="AG65" i="9" s="1"/>
  <c r="E65" i="9"/>
  <c r="AI64" i="9"/>
  <c r="AH64" i="9"/>
  <c r="E64" i="9"/>
  <c r="AE64" i="9" s="1"/>
  <c r="AI63" i="9"/>
  <c r="AH63" i="9"/>
  <c r="E63" i="9"/>
  <c r="AE63" i="9" s="1"/>
  <c r="AI62" i="9"/>
  <c r="AH62" i="9"/>
  <c r="E62" i="9"/>
  <c r="AI61" i="9"/>
  <c r="AH61" i="9"/>
  <c r="E61" i="9"/>
  <c r="AE61" i="9" s="1"/>
  <c r="AI60" i="9"/>
  <c r="AH60" i="9"/>
  <c r="E60" i="9"/>
  <c r="AE60" i="9" s="1"/>
  <c r="AI59" i="9"/>
  <c r="AH59" i="9"/>
  <c r="E59" i="9"/>
  <c r="AI58" i="9"/>
  <c r="AH58" i="9"/>
  <c r="E58" i="9"/>
  <c r="AI57" i="9"/>
  <c r="AH57" i="9"/>
  <c r="E57" i="9"/>
  <c r="AE57" i="9" s="1"/>
  <c r="AI56" i="9"/>
  <c r="AH56" i="9"/>
  <c r="E56" i="9"/>
  <c r="AE56" i="9" s="1"/>
  <c r="AI55" i="9"/>
  <c r="AH55" i="9"/>
  <c r="E55" i="9"/>
  <c r="AE55" i="9" s="1"/>
  <c r="AI54" i="9"/>
  <c r="AH54" i="9"/>
  <c r="E54" i="9"/>
  <c r="AE54" i="9" s="1"/>
  <c r="AI53" i="9"/>
  <c r="AH53" i="9"/>
  <c r="E53" i="9"/>
  <c r="AI52" i="9"/>
  <c r="AH52" i="9"/>
  <c r="E52" i="9"/>
  <c r="AI51" i="9"/>
  <c r="AH51" i="9"/>
  <c r="AG51" i="9" s="1"/>
  <c r="E51" i="9"/>
  <c r="AE51" i="9" s="1"/>
  <c r="AI50" i="9"/>
  <c r="AH50" i="9"/>
  <c r="E50" i="9"/>
  <c r="AE50" i="9" s="1"/>
  <c r="AI49" i="9"/>
  <c r="AH49" i="9"/>
  <c r="E49" i="9"/>
  <c r="AE49" i="9" s="1"/>
  <c r="AI48" i="9"/>
  <c r="AH48" i="9"/>
  <c r="E48" i="9"/>
  <c r="AE48" i="9" s="1"/>
  <c r="AI47" i="9"/>
  <c r="AH47" i="9"/>
  <c r="E47" i="9"/>
  <c r="AE47" i="9" s="1"/>
  <c r="AI46" i="9"/>
  <c r="AH46" i="9"/>
  <c r="E46" i="9"/>
  <c r="AE46" i="9" s="1"/>
  <c r="AI45" i="9"/>
  <c r="AH45" i="9"/>
  <c r="E45" i="9"/>
  <c r="AE45" i="9" s="1"/>
  <c r="AI44" i="9"/>
  <c r="AH44" i="9"/>
  <c r="E44" i="9"/>
  <c r="AE44" i="9" s="1"/>
  <c r="AI43" i="9"/>
  <c r="AH43" i="9"/>
  <c r="E43" i="9"/>
  <c r="AE43" i="9" s="1"/>
  <c r="AI42" i="9"/>
  <c r="AH42" i="9"/>
  <c r="E42" i="9"/>
  <c r="AI41" i="9"/>
  <c r="AH41" i="9"/>
  <c r="AG41" i="9" s="1"/>
  <c r="E41" i="9"/>
  <c r="AE41" i="9" s="1"/>
  <c r="AI40" i="9"/>
  <c r="AH40" i="9"/>
  <c r="E40" i="9"/>
  <c r="AE40" i="9" s="1"/>
  <c r="AI39" i="9"/>
  <c r="AH39" i="9"/>
  <c r="AG39" i="9" s="1"/>
  <c r="E39" i="9"/>
  <c r="AE39" i="9" s="1"/>
  <c r="AI38" i="9"/>
  <c r="AH38" i="9"/>
  <c r="E38" i="9"/>
  <c r="AE38" i="9" s="1"/>
  <c r="AI37" i="9"/>
  <c r="AH37" i="9"/>
  <c r="E37" i="9"/>
  <c r="AE37" i="9" s="1"/>
  <c r="AI36" i="9"/>
  <c r="AH36" i="9"/>
  <c r="E36" i="9"/>
  <c r="AI35" i="9"/>
  <c r="AH35" i="9"/>
  <c r="E35" i="9"/>
  <c r="AE35" i="9" s="1"/>
  <c r="AI34" i="9"/>
  <c r="AH34" i="9"/>
  <c r="E34" i="9"/>
  <c r="AE34" i="9" s="1"/>
  <c r="AI33" i="9"/>
  <c r="AH33" i="9"/>
  <c r="E33" i="9"/>
  <c r="AE33" i="9" s="1"/>
  <c r="AI32" i="9"/>
  <c r="AH32" i="9"/>
  <c r="E32" i="9"/>
  <c r="AI31" i="9"/>
  <c r="AH31" i="9"/>
  <c r="E31" i="9"/>
  <c r="AE31" i="9" s="1"/>
  <c r="AI30" i="9"/>
  <c r="AH30" i="9"/>
  <c r="E30" i="9"/>
  <c r="AE30" i="9" s="1"/>
  <c r="AI29" i="9"/>
  <c r="AH29" i="9"/>
  <c r="AG29" i="9" s="1"/>
  <c r="E29" i="9"/>
  <c r="AE29" i="9" s="1"/>
  <c r="AI28" i="9"/>
  <c r="AH28" i="9"/>
  <c r="AG28" i="9" s="1"/>
  <c r="E28" i="9"/>
  <c r="AI27" i="9"/>
  <c r="AH27" i="9"/>
  <c r="E27" i="9"/>
  <c r="AI26" i="9"/>
  <c r="AH26" i="9"/>
  <c r="E26" i="9"/>
  <c r="AE26" i="9" s="1"/>
  <c r="AI25" i="9"/>
  <c r="AH25" i="9"/>
  <c r="E25" i="9"/>
  <c r="AE25" i="9" s="1"/>
  <c r="AI24" i="9"/>
  <c r="AH24" i="9"/>
  <c r="E24" i="9"/>
  <c r="AE24" i="9" s="1"/>
  <c r="AI23" i="9"/>
  <c r="AH23" i="9"/>
  <c r="AG23" i="9" s="1"/>
  <c r="E23" i="9"/>
  <c r="AE23" i="9" s="1"/>
  <c r="AI22" i="9"/>
  <c r="AH22" i="9"/>
  <c r="E22" i="9"/>
  <c r="AE22" i="9" s="1"/>
  <c r="AI21" i="9"/>
  <c r="AH21" i="9"/>
  <c r="E21" i="9"/>
  <c r="AE21" i="9" s="1"/>
  <c r="AI20" i="9"/>
  <c r="AH20" i="9"/>
  <c r="AG20" i="9" s="1"/>
  <c r="E20" i="9"/>
  <c r="AE20" i="9" s="1"/>
  <c r="AI19" i="9"/>
  <c r="AH19" i="9"/>
  <c r="E19" i="9"/>
  <c r="AE19" i="9" s="1"/>
  <c r="AI18" i="9"/>
  <c r="AH18" i="9"/>
  <c r="E18" i="9"/>
  <c r="AE18" i="9" s="1"/>
  <c r="AI17" i="9"/>
  <c r="AH17" i="9"/>
  <c r="E17" i="9"/>
  <c r="AE17" i="9" s="1"/>
  <c r="AI16" i="9"/>
  <c r="AH16" i="9"/>
  <c r="E16" i="9"/>
  <c r="AI15" i="9"/>
  <c r="AH15" i="9"/>
  <c r="E15" i="9"/>
  <c r="AI14" i="9"/>
  <c r="AH14" i="9"/>
  <c r="E14" i="9"/>
  <c r="AE14" i="9" s="1"/>
  <c r="AI13" i="9"/>
  <c r="AH13" i="9"/>
  <c r="E13" i="9"/>
  <c r="AE13" i="9" s="1"/>
  <c r="AI12" i="9"/>
  <c r="AH12" i="9"/>
  <c r="G12" i="9"/>
  <c r="E12" i="9"/>
  <c r="AE12" i="9" s="1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B2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Z3" i="9"/>
  <c r="Y3" i="9"/>
  <c r="X3" i="9"/>
  <c r="W3" i="9"/>
  <c r="V3" i="9"/>
  <c r="U3" i="9"/>
  <c r="T3" i="9"/>
  <c r="S3" i="9"/>
  <c r="S6" i="9" s="1"/>
  <c r="R3" i="9"/>
  <c r="Q3" i="9"/>
  <c r="P3" i="9"/>
  <c r="O3" i="9"/>
  <c r="N3" i="9"/>
  <c r="M3" i="9"/>
  <c r="L3" i="9"/>
  <c r="K3" i="9"/>
  <c r="J3" i="9"/>
  <c r="I3" i="9"/>
  <c r="H3" i="9"/>
  <c r="G3" i="9"/>
  <c r="G9" i="9" s="1"/>
  <c r="Z2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AO211" i="8"/>
  <c r="AN211" i="8"/>
  <c r="J211" i="8"/>
  <c r="AK211" i="8" s="1"/>
  <c r="AO210" i="8"/>
  <c r="AN210" i="8"/>
  <c r="J210" i="8"/>
  <c r="AO209" i="8"/>
  <c r="AN209" i="8"/>
  <c r="J209" i="8"/>
  <c r="AK209" i="8" s="1"/>
  <c r="AO208" i="8"/>
  <c r="AN208" i="8"/>
  <c r="J208" i="8"/>
  <c r="AK208" i="8" s="1"/>
  <c r="AO207" i="8"/>
  <c r="AN207" i="8"/>
  <c r="J207" i="8"/>
  <c r="AK207" i="8" s="1"/>
  <c r="AO206" i="8"/>
  <c r="AN206" i="8"/>
  <c r="J206" i="8"/>
  <c r="AK206" i="8" s="1"/>
  <c r="AO205" i="8"/>
  <c r="AN205" i="8"/>
  <c r="J205" i="8"/>
  <c r="AK205" i="8" s="1"/>
  <c r="AO204" i="8"/>
  <c r="AN204" i="8"/>
  <c r="J204" i="8"/>
  <c r="AK204" i="8" s="1"/>
  <c r="AO203" i="8"/>
  <c r="AN203" i="8"/>
  <c r="J203" i="8"/>
  <c r="AO202" i="8"/>
  <c r="AN202" i="8"/>
  <c r="J202" i="8"/>
  <c r="AK202" i="8" s="1"/>
  <c r="AO201" i="8"/>
  <c r="AN201" i="8"/>
  <c r="J201" i="8"/>
  <c r="AK201" i="8" s="1"/>
  <c r="AO200" i="8"/>
  <c r="AN200" i="8"/>
  <c r="J200" i="8"/>
  <c r="AK200" i="8" s="1"/>
  <c r="AO199" i="8"/>
  <c r="AN199" i="8"/>
  <c r="J199" i="8"/>
  <c r="AO198" i="8"/>
  <c r="AN198" i="8"/>
  <c r="J198" i="8"/>
  <c r="AK198" i="8" s="1"/>
  <c r="AO197" i="8"/>
  <c r="AN197" i="8"/>
  <c r="J197" i="8"/>
  <c r="AK197" i="8" s="1"/>
  <c r="AO196" i="8"/>
  <c r="AN196" i="8"/>
  <c r="J196" i="8"/>
  <c r="AO195" i="8"/>
  <c r="AN195" i="8"/>
  <c r="J195" i="8"/>
  <c r="AK195" i="8" s="1"/>
  <c r="AO194" i="8"/>
  <c r="AN194" i="8"/>
  <c r="J194" i="8"/>
  <c r="AO193" i="8"/>
  <c r="AN193" i="8"/>
  <c r="J193" i="8"/>
  <c r="AK193" i="8" s="1"/>
  <c r="AO192" i="8"/>
  <c r="AN192" i="8"/>
  <c r="J192" i="8"/>
  <c r="AK192" i="8" s="1"/>
  <c r="AO191" i="8"/>
  <c r="AN191" i="8"/>
  <c r="J191" i="8"/>
  <c r="AK191" i="8" s="1"/>
  <c r="AO190" i="8"/>
  <c r="AN190" i="8"/>
  <c r="J190" i="8"/>
  <c r="AO189" i="8"/>
  <c r="AN189" i="8"/>
  <c r="J189" i="8"/>
  <c r="AK189" i="8" s="1"/>
  <c r="AO188" i="8"/>
  <c r="AN188" i="8"/>
  <c r="J188" i="8"/>
  <c r="AK188" i="8" s="1"/>
  <c r="AO187" i="8"/>
  <c r="AN187" i="8"/>
  <c r="J187" i="8"/>
  <c r="AK187" i="8" s="1"/>
  <c r="AO186" i="8"/>
  <c r="AN186" i="8"/>
  <c r="J186" i="8"/>
  <c r="AK186" i="8" s="1"/>
  <c r="AO185" i="8"/>
  <c r="AN185" i="8"/>
  <c r="J185" i="8"/>
  <c r="AO184" i="8"/>
  <c r="AN184" i="8"/>
  <c r="J184" i="8"/>
  <c r="AK184" i="8" s="1"/>
  <c r="AO183" i="8"/>
  <c r="AN183" i="8"/>
  <c r="J183" i="8"/>
  <c r="AK183" i="8" s="1"/>
  <c r="AO182" i="8"/>
  <c r="AN182" i="8"/>
  <c r="J182" i="8"/>
  <c r="AK182" i="8" s="1"/>
  <c r="AO181" i="8"/>
  <c r="AN181" i="8"/>
  <c r="J181" i="8"/>
  <c r="AK181" i="8" s="1"/>
  <c r="AO180" i="8"/>
  <c r="AN180" i="8"/>
  <c r="J180" i="8"/>
  <c r="AO179" i="8"/>
  <c r="AN179" i="8"/>
  <c r="J179" i="8"/>
  <c r="AO178" i="8"/>
  <c r="AN178" i="8"/>
  <c r="J178" i="8"/>
  <c r="AO177" i="8"/>
  <c r="AN177" i="8"/>
  <c r="J177" i="8"/>
  <c r="AK177" i="8" s="1"/>
  <c r="AO176" i="8"/>
  <c r="AN176" i="8"/>
  <c r="J176" i="8"/>
  <c r="AK176" i="8" s="1"/>
  <c r="AO175" i="8"/>
  <c r="AN175" i="8"/>
  <c r="J175" i="8"/>
  <c r="AK175" i="8" s="1"/>
  <c r="AO174" i="8"/>
  <c r="AN174" i="8"/>
  <c r="J174" i="8"/>
  <c r="AO173" i="8"/>
  <c r="AN173" i="8"/>
  <c r="J173" i="8"/>
  <c r="AK173" i="8" s="1"/>
  <c r="AO172" i="8"/>
  <c r="AN172" i="8"/>
  <c r="J172" i="8"/>
  <c r="AK172" i="8" s="1"/>
  <c r="AO171" i="8"/>
  <c r="AN171" i="8"/>
  <c r="J171" i="8"/>
  <c r="AO170" i="8"/>
  <c r="AN170" i="8"/>
  <c r="J170" i="8"/>
  <c r="AK170" i="8" s="1"/>
  <c r="AO169" i="8"/>
  <c r="AN169" i="8"/>
  <c r="J169" i="8"/>
  <c r="AK169" i="8" s="1"/>
  <c r="AO168" i="8"/>
  <c r="AN168" i="8"/>
  <c r="J168" i="8"/>
  <c r="AK168" i="8" s="1"/>
  <c r="AO167" i="8"/>
  <c r="AN167" i="8"/>
  <c r="J167" i="8"/>
  <c r="AK167" i="8" s="1"/>
  <c r="AO166" i="8"/>
  <c r="AN166" i="8"/>
  <c r="J166" i="8"/>
  <c r="AK166" i="8" s="1"/>
  <c r="AO165" i="8"/>
  <c r="AN165" i="8"/>
  <c r="J165" i="8"/>
  <c r="AK165" i="8" s="1"/>
  <c r="AO164" i="8"/>
  <c r="AN164" i="8"/>
  <c r="J164" i="8"/>
  <c r="AK164" i="8" s="1"/>
  <c r="AO163" i="8"/>
  <c r="AN163" i="8"/>
  <c r="J163" i="8"/>
  <c r="AO162" i="8"/>
  <c r="AN162" i="8"/>
  <c r="J162" i="8"/>
  <c r="AO161" i="8"/>
  <c r="AN161" i="8"/>
  <c r="J161" i="8"/>
  <c r="AK161" i="8" s="1"/>
  <c r="AO160" i="8"/>
  <c r="AN160" i="8"/>
  <c r="J160" i="8"/>
  <c r="AK160" i="8" s="1"/>
  <c r="AO159" i="8"/>
  <c r="AN159" i="8"/>
  <c r="J159" i="8"/>
  <c r="AK159" i="8" s="1"/>
  <c r="AO158" i="8"/>
  <c r="AN158" i="8"/>
  <c r="J158" i="8"/>
  <c r="AK158" i="8" s="1"/>
  <c r="AO157" i="8"/>
  <c r="AN157" i="8"/>
  <c r="J157" i="8"/>
  <c r="AO156" i="8"/>
  <c r="AN156" i="8"/>
  <c r="J156" i="8"/>
  <c r="AO155" i="8"/>
  <c r="AN155" i="8"/>
  <c r="J155" i="8"/>
  <c r="AK155" i="8" s="1"/>
  <c r="AO154" i="8"/>
  <c r="AN154" i="8"/>
  <c r="J154" i="8"/>
  <c r="AK154" i="8" s="1"/>
  <c r="AO153" i="8"/>
  <c r="AN153" i="8"/>
  <c r="J153" i="8"/>
  <c r="AK153" i="8" s="1"/>
  <c r="AO152" i="8"/>
  <c r="AN152" i="8"/>
  <c r="J152" i="8"/>
  <c r="AK152" i="8" s="1"/>
  <c r="AO151" i="8"/>
  <c r="AN151" i="8"/>
  <c r="J151" i="8"/>
  <c r="AK151" i="8" s="1"/>
  <c r="AO150" i="8"/>
  <c r="AN150" i="8"/>
  <c r="J150" i="8"/>
  <c r="AK150" i="8" s="1"/>
  <c r="AO149" i="8"/>
  <c r="AN149" i="8"/>
  <c r="J149" i="8"/>
  <c r="AK149" i="8" s="1"/>
  <c r="AO148" i="8"/>
  <c r="AN148" i="8"/>
  <c r="J148" i="8"/>
  <c r="AO147" i="8"/>
  <c r="AN147" i="8"/>
  <c r="J147" i="8"/>
  <c r="AK147" i="8" s="1"/>
  <c r="AO146" i="8"/>
  <c r="AN146" i="8"/>
  <c r="J146" i="8"/>
  <c r="AK146" i="8" s="1"/>
  <c r="AO145" i="8"/>
  <c r="AN145" i="8"/>
  <c r="J145" i="8"/>
  <c r="AO144" i="8"/>
  <c r="AN144" i="8"/>
  <c r="J144" i="8"/>
  <c r="AO143" i="8"/>
  <c r="AN143" i="8"/>
  <c r="J143" i="8"/>
  <c r="AK143" i="8" s="1"/>
  <c r="AO142" i="8"/>
  <c r="AN142" i="8"/>
  <c r="J142" i="8"/>
  <c r="AK142" i="8" s="1"/>
  <c r="AO141" i="8"/>
  <c r="AN141" i="8"/>
  <c r="J141" i="8"/>
  <c r="AK141" i="8" s="1"/>
  <c r="AO140" i="8"/>
  <c r="AN140" i="8"/>
  <c r="J140" i="8"/>
  <c r="AK140" i="8" s="1"/>
  <c r="AO139" i="8"/>
  <c r="AN139" i="8"/>
  <c r="J139" i="8"/>
  <c r="AK139" i="8" s="1"/>
  <c r="AO138" i="8"/>
  <c r="AN138" i="8"/>
  <c r="J138" i="8"/>
  <c r="AK138" i="8" s="1"/>
  <c r="AO137" i="8"/>
  <c r="AN137" i="8"/>
  <c r="J137" i="8"/>
  <c r="AO136" i="8"/>
  <c r="AN136" i="8"/>
  <c r="J136" i="8"/>
  <c r="AK136" i="8" s="1"/>
  <c r="AO135" i="8"/>
  <c r="AN135" i="8"/>
  <c r="J135" i="8"/>
  <c r="AK135" i="8" s="1"/>
  <c r="AO134" i="8"/>
  <c r="AN134" i="8"/>
  <c r="J134" i="8"/>
  <c r="AK134" i="8" s="1"/>
  <c r="AO133" i="8"/>
  <c r="AN133" i="8"/>
  <c r="J133" i="8"/>
  <c r="AO132" i="8"/>
  <c r="AN132" i="8"/>
  <c r="J132" i="8"/>
  <c r="AO131" i="8"/>
  <c r="AN131" i="8"/>
  <c r="J131" i="8"/>
  <c r="AK131" i="8" s="1"/>
  <c r="AO130" i="8"/>
  <c r="AN130" i="8"/>
  <c r="J130" i="8"/>
  <c r="AK130" i="8" s="1"/>
  <c r="AO129" i="8"/>
  <c r="AN129" i="8"/>
  <c r="J129" i="8"/>
  <c r="AK129" i="8" s="1"/>
  <c r="AO128" i="8"/>
  <c r="AN128" i="8"/>
  <c r="J128" i="8"/>
  <c r="AK128" i="8" s="1"/>
  <c r="AO127" i="8"/>
  <c r="AN127" i="8"/>
  <c r="J127" i="8"/>
  <c r="AO126" i="8"/>
  <c r="AN126" i="8"/>
  <c r="J126" i="8"/>
  <c r="AK126" i="8" s="1"/>
  <c r="AO125" i="8"/>
  <c r="AN125" i="8"/>
  <c r="J125" i="8"/>
  <c r="AO124" i="8"/>
  <c r="AN124" i="8"/>
  <c r="J124" i="8"/>
  <c r="AK124" i="8" s="1"/>
  <c r="AO123" i="8"/>
  <c r="AN123" i="8"/>
  <c r="J123" i="8"/>
  <c r="AK123" i="8" s="1"/>
  <c r="AO122" i="8"/>
  <c r="AN122" i="8"/>
  <c r="J122" i="8"/>
  <c r="AK122" i="8" s="1"/>
  <c r="AO121" i="8"/>
  <c r="AN121" i="8"/>
  <c r="J121" i="8"/>
  <c r="AK121" i="8" s="1"/>
  <c r="AO120" i="8"/>
  <c r="AN120" i="8"/>
  <c r="J120" i="8"/>
  <c r="AO119" i="8"/>
  <c r="AN119" i="8"/>
  <c r="J119" i="8"/>
  <c r="AK119" i="8" s="1"/>
  <c r="AO118" i="8"/>
  <c r="AN118" i="8"/>
  <c r="J118" i="8"/>
  <c r="AK118" i="8" s="1"/>
  <c r="AO117" i="8"/>
  <c r="AN117" i="8"/>
  <c r="J117" i="8"/>
  <c r="AO116" i="8"/>
  <c r="AN116" i="8"/>
  <c r="J116" i="8"/>
  <c r="AO115" i="8"/>
  <c r="AN115" i="8"/>
  <c r="J115" i="8"/>
  <c r="AO114" i="8"/>
  <c r="AN114" i="8"/>
  <c r="J114" i="8"/>
  <c r="AK114" i="8" s="1"/>
  <c r="AO113" i="8"/>
  <c r="AN113" i="8"/>
  <c r="J113" i="8"/>
  <c r="AO112" i="8"/>
  <c r="AN112" i="8"/>
  <c r="J112" i="8"/>
  <c r="AK112" i="8" s="1"/>
  <c r="AO111" i="8"/>
  <c r="AN111" i="8"/>
  <c r="J111" i="8"/>
  <c r="AK111" i="8" s="1"/>
  <c r="AO110" i="8"/>
  <c r="AN110" i="8"/>
  <c r="J110" i="8"/>
  <c r="AO109" i="8"/>
  <c r="AN109" i="8"/>
  <c r="J109" i="8"/>
  <c r="AO108" i="8"/>
  <c r="AN108" i="8"/>
  <c r="J108" i="8"/>
  <c r="AK108" i="8" s="1"/>
  <c r="AO107" i="8"/>
  <c r="AN107" i="8"/>
  <c r="J107" i="8"/>
  <c r="AK107" i="8" s="1"/>
  <c r="AO106" i="8"/>
  <c r="AN106" i="8"/>
  <c r="J106" i="8"/>
  <c r="AK106" i="8" s="1"/>
  <c r="AO105" i="8"/>
  <c r="AN105" i="8"/>
  <c r="J105" i="8"/>
  <c r="AO104" i="8"/>
  <c r="AN104" i="8"/>
  <c r="J104" i="8"/>
  <c r="AO103" i="8"/>
  <c r="AN103" i="8"/>
  <c r="J103" i="8"/>
  <c r="AO102" i="8"/>
  <c r="AN102" i="8"/>
  <c r="J102" i="8"/>
  <c r="AK102" i="8" s="1"/>
  <c r="AO101" i="8"/>
  <c r="AN101" i="8"/>
  <c r="J101" i="8"/>
  <c r="AK101" i="8" s="1"/>
  <c r="AO100" i="8"/>
  <c r="AN100" i="8"/>
  <c r="J100" i="8"/>
  <c r="AK100" i="8" s="1"/>
  <c r="AO99" i="8"/>
  <c r="AN99" i="8"/>
  <c r="J99" i="8"/>
  <c r="AK99" i="8" s="1"/>
  <c r="AO98" i="8"/>
  <c r="AN98" i="8"/>
  <c r="J98" i="8"/>
  <c r="AK98" i="8" s="1"/>
  <c r="AO97" i="8"/>
  <c r="AN97" i="8"/>
  <c r="J97" i="8"/>
  <c r="AK97" i="8" s="1"/>
  <c r="AO96" i="8"/>
  <c r="AN96" i="8"/>
  <c r="J96" i="8"/>
  <c r="AK96" i="8" s="1"/>
  <c r="AO95" i="8"/>
  <c r="AN95" i="8"/>
  <c r="J95" i="8"/>
  <c r="AK95" i="8" s="1"/>
  <c r="AO94" i="8"/>
  <c r="AN94" i="8"/>
  <c r="J94" i="8"/>
  <c r="AO93" i="8"/>
  <c r="AN93" i="8"/>
  <c r="J93" i="8"/>
  <c r="AO92" i="8"/>
  <c r="AN92" i="8"/>
  <c r="J92" i="8"/>
  <c r="AK92" i="8" s="1"/>
  <c r="AO91" i="8"/>
  <c r="AN91" i="8"/>
  <c r="J91" i="8"/>
  <c r="AK91" i="8" s="1"/>
  <c r="AO90" i="8"/>
  <c r="AN90" i="8"/>
  <c r="J90" i="8"/>
  <c r="AO89" i="8"/>
  <c r="AN89" i="8"/>
  <c r="J89" i="8"/>
  <c r="AO88" i="8"/>
  <c r="AN88" i="8"/>
  <c r="J88" i="8"/>
  <c r="AK88" i="8" s="1"/>
  <c r="AO87" i="8"/>
  <c r="AN87" i="8"/>
  <c r="J87" i="8"/>
  <c r="AK87" i="8" s="1"/>
  <c r="AO86" i="8"/>
  <c r="AN86" i="8"/>
  <c r="J86" i="8"/>
  <c r="AK86" i="8" s="1"/>
  <c r="AO85" i="8"/>
  <c r="AN85" i="8"/>
  <c r="J85" i="8"/>
  <c r="AO84" i="8"/>
  <c r="AN84" i="8"/>
  <c r="J84" i="8"/>
  <c r="AO83" i="8"/>
  <c r="AN83" i="8"/>
  <c r="J83" i="8"/>
  <c r="AK83" i="8" s="1"/>
  <c r="AO82" i="8"/>
  <c r="AN82" i="8"/>
  <c r="J82" i="8"/>
  <c r="AO81" i="8"/>
  <c r="AN81" i="8"/>
  <c r="J81" i="8"/>
  <c r="AK81" i="8" s="1"/>
  <c r="AO80" i="8"/>
  <c r="AN80" i="8"/>
  <c r="J80" i="8"/>
  <c r="AK80" i="8" s="1"/>
  <c r="AO79" i="8"/>
  <c r="AN79" i="8"/>
  <c r="J79" i="8"/>
  <c r="AO78" i="8"/>
  <c r="AN78" i="8"/>
  <c r="J78" i="8"/>
  <c r="AK78" i="8" s="1"/>
  <c r="AO77" i="8"/>
  <c r="AN77" i="8"/>
  <c r="J77" i="8"/>
  <c r="AK77" i="8" s="1"/>
  <c r="AO76" i="8"/>
  <c r="AN76" i="8"/>
  <c r="J76" i="8"/>
  <c r="AK76" i="8" s="1"/>
  <c r="AO75" i="8"/>
  <c r="AN75" i="8"/>
  <c r="J75" i="8"/>
  <c r="AO74" i="8"/>
  <c r="AN74" i="8"/>
  <c r="J74" i="8"/>
  <c r="AO73" i="8"/>
  <c r="AN73" i="8"/>
  <c r="J73" i="8"/>
  <c r="AO72" i="8"/>
  <c r="AN72" i="8"/>
  <c r="J72" i="8"/>
  <c r="AO71" i="8"/>
  <c r="AN71" i="8"/>
  <c r="J71" i="8"/>
  <c r="AK71" i="8" s="1"/>
  <c r="AO70" i="8"/>
  <c r="AN70" i="8"/>
  <c r="J70" i="8"/>
  <c r="AK70" i="8" s="1"/>
  <c r="AO69" i="8"/>
  <c r="AN69" i="8"/>
  <c r="J69" i="8"/>
  <c r="AK69" i="8" s="1"/>
  <c r="AO68" i="8"/>
  <c r="AN68" i="8"/>
  <c r="J68" i="8"/>
  <c r="AK68" i="8" s="1"/>
  <c r="AO67" i="8"/>
  <c r="AN67" i="8"/>
  <c r="J67" i="8"/>
  <c r="AK67" i="8" s="1"/>
  <c r="AO66" i="8"/>
  <c r="AN66" i="8"/>
  <c r="J66" i="8"/>
  <c r="AK66" i="8" s="1"/>
  <c r="AO65" i="8"/>
  <c r="AN65" i="8"/>
  <c r="J65" i="8"/>
  <c r="AK65" i="8" s="1"/>
  <c r="AO64" i="8"/>
  <c r="AN64" i="8"/>
  <c r="J64" i="8"/>
  <c r="AO63" i="8"/>
  <c r="AN63" i="8"/>
  <c r="J63" i="8"/>
  <c r="AK63" i="8" s="1"/>
  <c r="AO62" i="8"/>
  <c r="AN62" i="8"/>
  <c r="J62" i="8"/>
  <c r="AK62" i="8" s="1"/>
  <c r="AO61" i="8"/>
  <c r="AN61" i="8"/>
  <c r="J61" i="8"/>
  <c r="AK61" i="8" s="1"/>
  <c r="AO60" i="8"/>
  <c r="AN60" i="8"/>
  <c r="J60" i="8"/>
  <c r="AK60" i="8" s="1"/>
  <c r="AO59" i="8"/>
  <c r="AN59" i="8"/>
  <c r="J59" i="8"/>
  <c r="AK59" i="8" s="1"/>
  <c r="AO58" i="8"/>
  <c r="AN58" i="8"/>
  <c r="J58" i="8"/>
  <c r="AK58" i="8" s="1"/>
  <c r="AO57" i="8"/>
  <c r="AN57" i="8"/>
  <c r="J57" i="8"/>
  <c r="AK57" i="8" s="1"/>
  <c r="AO56" i="8"/>
  <c r="AN56" i="8"/>
  <c r="J56" i="8"/>
  <c r="AK56" i="8" s="1"/>
  <c r="AO55" i="8"/>
  <c r="AN55" i="8"/>
  <c r="J55" i="8"/>
  <c r="AK55" i="8" s="1"/>
  <c r="AO54" i="8"/>
  <c r="AN54" i="8"/>
  <c r="J54" i="8"/>
  <c r="AK54" i="8" s="1"/>
  <c r="AO53" i="8"/>
  <c r="AN53" i="8"/>
  <c r="J53" i="8"/>
  <c r="AK53" i="8" s="1"/>
  <c r="AO52" i="8"/>
  <c r="AN52" i="8"/>
  <c r="J52" i="8"/>
  <c r="AK52" i="8" s="1"/>
  <c r="AO51" i="8"/>
  <c r="AN51" i="8"/>
  <c r="J51" i="8"/>
  <c r="AK51" i="8" s="1"/>
  <c r="AO50" i="8"/>
  <c r="AN50" i="8"/>
  <c r="J50" i="8"/>
  <c r="AO49" i="8"/>
  <c r="AN49" i="8"/>
  <c r="J49" i="8"/>
  <c r="AK49" i="8" s="1"/>
  <c r="AO48" i="8"/>
  <c r="AN48" i="8"/>
  <c r="J48" i="8"/>
  <c r="AO47" i="8"/>
  <c r="AN47" i="8"/>
  <c r="J47" i="8"/>
  <c r="AK47" i="8" s="1"/>
  <c r="AO46" i="8"/>
  <c r="AN46" i="8"/>
  <c r="J46" i="8"/>
  <c r="AK46" i="8" s="1"/>
  <c r="AO45" i="8"/>
  <c r="AN45" i="8"/>
  <c r="J45" i="8"/>
  <c r="AK45" i="8" s="1"/>
  <c r="AO44" i="8"/>
  <c r="AN44" i="8"/>
  <c r="J44" i="8"/>
  <c r="AK44" i="8" s="1"/>
  <c r="AO43" i="8"/>
  <c r="AN43" i="8"/>
  <c r="AK43" i="8"/>
  <c r="AO42" i="8"/>
  <c r="AN42" i="8"/>
  <c r="J42" i="8"/>
  <c r="AK42" i="8" s="1"/>
  <c r="AO41" i="8"/>
  <c r="AN41" i="8"/>
  <c r="J41" i="8"/>
  <c r="AO40" i="8"/>
  <c r="AN40" i="8"/>
  <c r="J40" i="8"/>
  <c r="AK40" i="8" s="1"/>
  <c r="AO39" i="8"/>
  <c r="AN39" i="8"/>
  <c r="J39" i="8"/>
  <c r="AK39" i="8" s="1"/>
  <c r="AO38" i="8"/>
  <c r="AN38" i="8"/>
  <c r="J38" i="8"/>
  <c r="AK38" i="8" s="1"/>
  <c r="AO37" i="8"/>
  <c r="AN37" i="8"/>
  <c r="J37" i="8"/>
  <c r="AK37" i="8" s="1"/>
  <c r="AO36" i="8"/>
  <c r="AN36" i="8"/>
  <c r="J36" i="8"/>
  <c r="AK36" i="8" s="1"/>
  <c r="AO35" i="8"/>
  <c r="AN35" i="8"/>
  <c r="J35" i="8"/>
  <c r="AK35" i="8" s="1"/>
  <c r="AO34" i="8"/>
  <c r="AN34" i="8"/>
  <c r="J34" i="8"/>
  <c r="AK34" i="8" s="1"/>
  <c r="AO33" i="8"/>
  <c r="AN33" i="8"/>
  <c r="J33" i="8"/>
  <c r="AO32" i="8"/>
  <c r="AN32" i="8"/>
  <c r="J32" i="8"/>
  <c r="AK32" i="8" s="1"/>
  <c r="AO31" i="8"/>
  <c r="AN31" i="8"/>
  <c r="J31" i="8"/>
  <c r="AK31" i="8" s="1"/>
  <c r="AO30" i="8"/>
  <c r="AN30" i="8"/>
  <c r="J30" i="8"/>
  <c r="AO29" i="8"/>
  <c r="AN29" i="8"/>
  <c r="J29" i="8"/>
  <c r="AK29" i="8" s="1"/>
  <c r="AO28" i="8"/>
  <c r="AN28" i="8"/>
  <c r="J28" i="8"/>
  <c r="AK28" i="8" s="1"/>
  <c r="AO27" i="8"/>
  <c r="AN27" i="8"/>
  <c r="J27" i="8"/>
  <c r="AK27" i="8" s="1"/>
  <c r="AO26" i="8"/>
  <c r="AN26" i="8"/>
  <c r="J26" i="8"/>
  <c r="AK26" i="8" s="1"/>
  <c r="AO25" i="8"/>
  <c r="AN25" i="8"/>
  <c r="J25" i="8"/>
  <c r="AO24" i="8"/>
  <c r="AN24" i="8"/>
  <c r="J24" i="8"/>
  <c r="AO23" i="8"/>
  <c r="AN23" i="8"/>
  <c r="J23" i="8"/>
  <c r="AK23" i="8" s="1"/>
  <c r="AO22" i="8"/>
  <c r="AN22" i="8"/>
  <c r="J22" i="8"/>
  <c r="AO21" i="8"/>
  <c r="AN21" i="8"/>
  <c r="J21" i="8"/>
  <c r="AO20" i="8"/>
  <c r="AN20" i="8"/>
  <c r="J20" i="8"/>
  <c r="AK20" i="8" s="1"/>
  <c r="AO19" i="8"/>
  <c r="AN19" i="8"/>
  <c r="J19" i="8"/>
  <c r="AO18" i="8"/>
  <c r="AN18" i="8"/>
  <c r="J18" i="8"/>
  <c r="AK18" i="8" s="1"/>
  <c r="AO17" i="8"/>
  <c r="AN17" i="8"/>
  <c r="J17" i="8"/>
  <c r="AK17" i="8" s="1"/>
  <c r="AO16" i="8"/>
  <c r="AN16" i="8"/>
  <c r="J16" i="8"/>
  <c r="AK16" i="8" s="1"/>
  <c r="AO15" i="8"/>
  <c r="AN15" i="8"/>
  <c r="J15" i="8"/>
  <c r="AK15" i="8" s="1"/>
  <c r="AO14" i="8"/>
  <c r="AN14" i="8"/>
  <c r="J14" i="8"/>
  <c r="AK14" i="8" s="1"/>
  <c r="AO13" i="8"/>
  <c r="AN13" i="8"/>
  <c r="J13" i="8"/>
  <c r="AK13" i="8" s="1"/>
  <c r="AO12" i="8"/>
  <c r="AN12" i="8"/>
  <c r="L12" i="8"/>
  <c r="J12" i="8"/>
  <c r="AK12" i="8" s="1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B7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AE3" i="8"/>
  <c r="X2" i="10" s="1"/>
  <c r="AD3" i="8"/>
  <c r="AC3" i="8"/>
  <c r="V2" i="10" s="1"/>
  <c r="AB3" i="8"/>
  <c r="U2" i="10" s="1"/>
  <c r="AA3" i="8"/>
  <c r="Z3" i="8"/>
  <c r="S2" i="10" s="1"/>
  <c r="Y3" i="8"/>
  <c r="R2" i="10" s="1"/>
  <c r="X3" i="8"/>
  <c r="Q2" i="10" s="1"/>
  <c r="W3" i="8"/>
  <c r="V3" i="8"/>
  <c r="U3" i="8"/>
  <c r="N2" i="10" s="1"/>
  <c r="T3" i="8"/>
  <c r="M2" i="10" s="1"/>
  <c r="S3" i="8"/>
  <c r="L2" i="10" s="1"/>
  <c r="R3" i="8"/>
  <c r="K2" i="10" s="1"/>
  <c r="Q3" i="8"/>
  <c r="J2" i="10" s="1"/>
  <c r="P3" i="8"/>
  <c r="I2" i="10" s="1"/>
  <c r="O3" i="8"/>
  <c r="H2" i="10" s="1"/>
  <c r="N3" i="8"/>
  <c r="G2" i="10" s="1"/>
  <c r="M3" i="8"/>
  <c r="F2" i="10" s="1"/>
  <c r="L3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12" i="1"/>
  <c r="P2" i="10" l="1"/>
  <c r="T2" i="10"/>
  <c r="O2" i="10"/>
  <c r="Q6" i="9"/>
  <c r="AG32" i="9"/>
  <c r="AG122" i="9"/>
  <c r="AG143" i="9"/>
  <c r="AG85" i="9"/>
  <c r="U10" i="9"/>
  <c r="AG185" i="9"/>
  <c r="AG201" i="9"/>
  <c r="AG79" i="9"/>
  <c r="AG48" i="9"/>
  <c r="AG107" i="9"/>
  <c r="AG160" i="9"/>
  <c r="AG208" i="9"/>
  <c r="AG19" i="9"/>
  <c r="AG162" i="9"/>
  <c r="AG194" i="9"/>
  <c r="AG174" i="9"/>
  <c r="AG149" i="9"/>
  <c r="AG124" i="9"/>
  <c r="AG37" i="9"/>
  <c r="AG98" i="9"/>
  <c r="AG192" i="9"/>
  <c r="AG59" i="9"/>
  <c r="AG210" i="9"/>
  <c r="AG14" i="9"/>
  <c r="AG30" i="9"/>
  <c r="AG138" i="9"/>
  <c r="AG40" i="9"/>
  <c r="AG49" i="9"/>
  <c r="AG72" i="9"/>
  <c r="AG91" i="9"/>
  <c r="AG100" i="9"/>
  <c r="AG119" i="9"/>
  <c r="AG128" i="9"/>
  <c r="AG137" i="9"/>
  <c r="AG142" i="9"/>
  <c r="AG156" i="9"/>
  <c r="AG202" i="9"/>
  <c r="L9" i="8"/>
  <c r="E2" i="10"/>
  <c r="AD6" i="8"/>
  <c r="W2" i="10"/>
  <c r="N6" i="8"/>
  <c r="T6" i="9"/>
  <c r="V6" i="9"/>
  <c r="Q10" i="9"/>
  <c r="T10" i="9"/>
  <c r="G6" i="9"/>
  <c r="R6" i="9"/>
  <c r="W6" i="9"/>
  <c r="J6" i="9"/>
  <c r="Z6" i="9"/>
  <c r="J10" i="9"/>
  <c r="H6" i="9"/>
  <c r="X6" i="9"/>
  <c r="R10" i="9"/>
  <c r="I6" i="9"/>
  <c r="Y6" i="9"/>
  <c r="S10" i="9"/>
  <c r="K6" i="9"/>
  <c r="Z10" i="9"/>
  <c r="N6" i="9"/>
  <c r="P10" i="9"/>
  <c r="Q6" i="8"/>
  <c r="R6" i="8"/>
  <c r="V6" i="8"/>
  <c r="X6" i="8"/>
  <c r="L6" i="8"/>
  <c r="AB6" i="8"/>
  <c r="Z6" i="8"/>
  <c r="AA6" i="8"/>
  <c r="M6" i="8"/>
  <c r="AC6" i="8"/>
  <c r="P6" i="8"/>
  <c r="S10" i="8"/>
  <c r="L3" i="10" s="1"/>
  <c r="AG18" i="9"/>
  <c r="AG27" i="9"/>
  <c r="AG157" i="9"/>
  <c r="AG55" i="9"/>
  <c r="AG64" i="9"/>
  <c r="AG97" i="9"/>
  <c r="AG134" i="9"/>
  <c r="AG148" i="9"/>
  <c r="AG181" i="9"/>
  <c r="AG190" i="9"/>
  <c r="AG21" i="9"/>
  <c r="AG25" i="9"/>
  <c r="AG52" i="9"/>
  <c r="AG61" i="9"/>
  <c r="AG80" i="9"/>
  <c r="AG150" i="9"/>
  <c r="AG24" i="9"/>
  <c r="AG33" i="9"/>
  <c r="AG42" i="9"/>
  <c r="AG60" i="9"/>
  <c r="AG93" i="9"/>
  <c r="AG102" i="9"/>
  <c r="AG121" i="9"/>
  <c r="AG144" i="9"/>
  <c r="AG153" i="9"/>
  <c r="AG168" i="9"/>
  <c r="AG186" i="9"/>
  <c r="AG195" i="9"/>
  <c r="AG204" i="9"/>
  <c r="AG209" i="9"/>
  <c r="AG34" i="9"/>
  <c r="AG43" i="9"/>
  <c r="AG75" i="9"/>
  <c r="AG103" i="9"/>
  <c r="AG117" i="9"/>
  <c r="AG145" i="9"/>
  <c r="AG164" i="9"/>
  <c r="AG169" i="9"/>
  <c r="AG178" i="9"/>
  <c r="AG196" i="9"/>
  <c r="AG205" i="9"/>
  <c r="AG13" i="9"/>
  <c r="AG22" i="9"/>
  <c r="AG67" i="9"/>
  <c r="AG81" i="9"/>
  <c r="AG86" i="9"/>
  <c r="AG95" i="9"/>
  <c r="AG109" i="9"/>
  <c r="AG123" i="9"/>
  <c r="AG132" i="9"/>
  <c r="AG151" i="9"/>
  <c r="AG175" i="9"/>
  <c r="AG193" i="9"/>
  <c r="AG211" i="9"/>
  <c r="AG36" i="9"/>
  <c r="AG45" i="9"/>
  <c r="AG68" i="9"/>
  <c r="AG82" i="9"/>
  <c r="AG87" i="9"/>
  <c r="AG110" i="9"/>
  <c r="AG133" i="9"/>
  <c r="AG176" i="9"/>
  <c r="AG198" i="9"/>
  <c r="AG73" i="9"/>
  <c r="AG101" i="9"/>
  <c r="AG106" i="9"/>
  <c r="AG129" i="9"/>
  <c r="AG167" i="9"/>
  <c r="AG46" i="9"/>
  <c r="AG69" i="9"/>
  <c r="AG83" i="9"/>
  <c r="AG88" i="9"/>
  <c r="AG111" i="9"/>
  <c r="AG125" i="9"/>
  <c r="AG139" i="9"/>
  <c r="AG172" i="9"/>
  <c r="AG177" i="9"/>
  <c r="AG199" i="9"/>
  <c r="AG16" i="9"/>
  <c r="AG47" i="9"/>
  <c r="AG56" i="9"/>
  <c r="AG70" i="9"/>
  <c r="AG84" i="9"/>
  <c r="AG89" i="9"/>
  <c r="AG112" i="9"/>
  <c r="AG126" i="9"/>
  <c r="AG135" i="9"/>
  <c r="AG140" i="9"/>
  <c r="AG159" i="9"/>
  <c r="AG173" i="9"/>
  <c r="AG182" i="9"/>
  <c r="AG71" i="9"/>
  <c r="AG17" i="9"/>
  <c r="AG57" i="9"/>
  <c r="AG76" i="9"/>
  <c r="AG90" i="9"/>
  <c r="AG104" i="9"/>
  <c r="AG127" i="9"/>
  <c r="AG141" i="9"/>
  <c r="AG155" i="9"/>
  <c r="AG165" i="9"/>
  <c r="AG183" i="9"/>
  <c r="AG206" i="9"/>
  <c r="AG26" i="9"/>
  <c r="AG35" i="9"/>
  <c r="AG44" i="9"/>
  <c r="AG53" i="9"/>
  <c r="AG62" i="9"/>
  <c r="AG146" i="9"/>
  <c r="AG170" i="9"/>
  <c r="AG188" i="9"/>
  <c r="AG197" i="9"/>
  <c r="AG77" i="9"/>
  <c r="AG105" i="9"/>
  <c r="AG166" i="9"/>
  <c r="AG189" i="9"/>
  <c r="AG187" i="9"/>
  <c r="AG158" i="9"/>
  <c r="AG94" i="9"/>
  <c r="AG191" i="9"/>
  <c r="AG38" i="9"/>
  <c r="AG108" i="9"/>
  <c r="AG152" i="9"/>
  <c r="AG12" i="9"/>
  <c r="AG74" i="9"/>
  <c r="AG131" i="9"/>
  <c r="AG207" i="9"/>
  <c r="AG66" i="9"/>
  <c r="AG136" i="9"/>
  <c r="AG203" i="9"/>
  <c r="AG116" i="9"/>
  <c r="AG54" i="9"/>
  <c r="AG96" i="9"/>
  <c r="AG50" i="9"/>
  <c r="AG171" i="9"/>
  <c r="AG179" i="9"/>
  <c r="AG63" i="9"/>
  <c r="AG118" i="9"/>
  <c r="AG130" i="9"/>
  <c r="AG114" i="9"/>
  <c r="AE27" i="9"/>
  <c r="U6" i="9"/>
  <c r="AE15" i="9"/>
  <c r="AE28" i="9"/>
  <c r="AE91" i="9"/>
  <c r="AE32" i="9"/>
  <c r="L6" i="9"/>
  <c r="M6" i="9"/>
  <c r="AG15" i="9"/>
  <c r="O6" i="9"/>
  <c r="P6" i="9"/>
  <c r="AE16" i="9"/>
  <c r="S6" i="8"/>
  <c r="O6" i="8"/>
  <c r="AE6" i="8"/>
  <c r="V10" i="9"/>
  <c r="AE62" i="9"/>
  <c r="T6" i="8"/>
  <c r="G10" i="9"/>
  <c r="H13" i="9" s="1"/>
  <c r="W10" i="9"/>
  <c r="H10" i="9"/>
  <c r="X10" i="9"/>
  <c r="AE106" i="9"/>
  <c r="I10" i="9"/>
  <c r="Y10" i="9"/>
  <c r="AG58" i="9"/>
  <c r="K10" i="9"/>
  <c r="AE53" i="9"/>
  <c r="AE59" i="9"/>
  <c r="AE140" i="9"/>
  <c r="U6" i="8"/>
  <c r="L10" i="9"/>
  <c r="AE169" i="9"/>
  <c r="M10" i="9"/>
  <c r="AE36" i="9"/>
  <c r="AE74" i="9"/>
  <c r="W6" i="8"/>
  <c r="N10" i="9"/>
  <c r="O10" i="9"/>
  <c r="AE42" i="9"/>
  <c r="AE52" i="9"/>
  <c r="AE85" i="9"/>
  <c r="AE96" i="9"/>
  <c r="AE145" i="9"/>
  <c r="AE58" i="9"/>
  <c r="AE114" i="9"/>
  <c r="AG31" i="9"/>
  <c r="AE82" i="9"/>
  <c r="AE87" i="9"/>
  <c r="AG78" i="9"/>
  <c r="AE143" i="9"/>
  <c r="AE160" i="9"/>
  <c r="AE97" i="9"/>
  <c r="AE84" i="9"/>
  <c r="AG92" i="9"/>
  <c r="AE65" i="9"/>
  <c r="AE102" i="9"/>
  <c r="AE113" i="9"/>
  <c r="AE126" i="9"/>
  <c r="AE128" i="9"/>
  <c r="AE109" i="9"/>
  <c r="AE110" i="9"/>
  <c r="AE206" i="9"/>
  <c r="AE119" i="9"/>
  <c r="AE156" i="9"/>
  <c r="AE154" i="9"/>
  <c r="AE103" i="9"/>
  <c r="AG154" i="9"/>
  <c r="AG120" i="9"/>
  <c r="AE155" i="9"/>
  <c r="AE203" i="9"/>
  <c r="AE157" i="9"/>
  <c r="AG200" i="9"/>
  <c r="AE187" i="9"/>
  <c r="AE167" i="9"/>
  <c r="AE174" i="9"/>
  <c r="AE133" i="9"/>
  <c r="AG161" i="9"/>
  <c r="AE176" i="9"/>
  <c r="AG147" i="9"/>
  <c r="AE191" i="9"/>
  <c r="AE148" i="9"/>
  <c r="AE138" i="9"/>
  <c r="AE208" i="9"/>
  <c r="AE168" i="9"/>
  <c r="AE196" i="9"/>
  <c r="AG163" i="9"/>
  <c r="AE175" i="9"/>
  <c r="AG184" i="9"/>
  <c r="AE180" i="9"/>
  <c r="AG180" i="9"/>
  <c r="AM23" i="8"/>
  <c r="AM39" i="8"/>
  <c r="AM87" i="8"/>
  <c r="AM135" i="8"/>
  <c r="AM183" i="8"/>
  <c r="AM19" i="8"/>
  <c r="AM83" i="8"/>
  <c r="AM115" i="8"/>
  <c r="AM163" i="8"/>
  <c r="AM195" i="8"/>
  <c r="AM211" i="8"/>
  <c r="P10" i="8"/>
  <c r="I3" i="10" s="1"/>
  <c r="R10" i="8"/>
  <c r="K3" i="10" s="1"/>
  <c r="AM13" i="8"/>
  <c r="AM29" i="8"/>
  <c r="AM61" i="8"/>
  <c r="AM77" i="8"/>
  <c r="AM109" i="8"/>
  <c r="AM189" i="8"/>
  <c r="AM14" i="8"/>
  <c r="AM20" i="8"/>
  <c r="AM36" i="8"/>
  <c r="AM68" i="8"/>
  <c r="AM148" i="8"/>
  <c r="AM53" i="8"/>
  <c r="AM69" i="8"/>
  <c r="AM149" i="8"/>
  <c r="AM197" i="8"/>
  <c r="AM28" i="8"/>
  <c r="AM44" i="8"/>
  <c r="AM76" i="8"/>
  <c r="AM92" i="8"/>
  <c r="AM108" i="8"/>
  <c r="AM124" i="8"/>
  <c r="AM140" i="8"/>
  <c r="AM156" i="8"/>
  <c r="AM188" i="8"/>
  <c r="AM204" i="8"/>
  <c r="AM34" i="8"/>
  <c r="AM66" i="8"/>
  <c r="AM194" i="8"/>
  <c r="AM210" i="8"/>
  <c r="AM24" i="8"/>
  <c r="AM56" i="8"/>
  <c r="AM72" i="8"/>
  <c r="AM88" i="8"/>
  <c r="AM120" i="8"/>
  <c r="AM152" i="8"/>
  <c r="AM200" i="8"/>
  <c r="AM46" i="8"/>
  <c r="AM78" i="8"/>
  <c r="AM94" i="8"/>
  <c r="AM110" i="8"/>
  <c r="AM174" i="8"/>
  <c r="AM190" i="8"/>
  <c r="AM206" i="8"/>
  <c r="AM57" i="8"/>
  <c r="AM73" i="8"/>
  <c r="AM89" i="8"/>
  <c r="AM137" i="8"/>
  <c r="AM153" i="8"/>
  <c r="AM185" i="8"/>
  <c r="AM201" i="8"/>
  <c r="AM31" i="8"/>
  <c r="AM63" i="8"/>
  <c r="AM95" i="8"/>
  <c r="AM207" i="8"/>
  <c r="AM26" i="8"/>
  <c r="AM42" i="8"/>
  <c r="AM58" i="8"/>
  <c r="AM90" i="8"/>
  <c r="AM106" i="8"/>
  <c r="AM122" i="8"/>
  <c r="AM16" i="8"/>
  <c r="AM32" i="8"/>
  <c r="AM48" i="8"/>
  <c r="AM96" i="8"/>
  <c r="AM112" i="8"/>
  <c r="AM128" i="8"/>
  <c r="AM144" i="8"/>
  <c r="AM160" i="8"/>
  <c r="AM176" i="8"/>
  <c r="AM192" i="8"/>
  <c r="AM208" i="8"/>
  <c r="AM59" i="8"/>
  <c r="AM75" i="8"/>
  <c r="AM91" i="8"/>
  <c r="AM123" i="8"/>
  <c r="AM139" i="8"/>
  <c r="AM203" i="8"/>
  <c r="AM22" i="8"/>
  <c r="AM70" i="8"/>
  <c r="AM86" i="8"/>
  <c r="AM118" i="8"/>
  <c r="AM134" i="8"/>
  <c r="AM166" i="8"/>
  <c r="AM17" i="8"/>
  <c r="AM33" i="8"/>
  <c r="AM113" i="8"/>
  <c r="AM129" i="8"/>
  <c r="AM161" i="8"/>
  <c r="AM177" i="8"/>
  <c r="AM193" i="8"/>
  <c r="AM209" i="8"/>
  <c r="AM85" i="8"/>
  <c r="AM171" i="8"/>
  <c r="AM101" i="8"/>
  <c r="AM169" i="8"/>
  <c r="AM82" i="8"/>
  <c r="AM158" i="8"/>
  <c r="AM43" i="8"/>
  <c r="AM65" i="8"/>
  <c r="AM74" i="8"/>
  <c r="AM114" i="8"/>
  <c r="AM119" i="8"/>
  <c r="AM165" i="8"/>
  <c r="AM182" i="8"/>
  <c r="AM178" i="8"/>
  <c r="AM21" i="8"/>
  <c r="AM30" i="8"/>
  <c r="AM35" i="8"/>
  <c r="AM157" i="8"/>
  <c r="AM138" i="8"/>
  <c r="AM49" i="8"/>
  <c r="AM62" i="8"/>
  <c r="AM80" i="8"/>
  <c r="AM98" i="8"/>
  <c r="AM107" i="8"/>
  <c r="AM111" i="8"/>
  <c r="AM130" i="8"/>
  <c r="AM162" i="8"/>
  <c r="AM179" i="8"/>
  <c r="AM196" i="8"/>
  <c r="AM205" i="8"/>
  <c r="AM45" i="8"/>
  <c r="AM121" i="8"/>
  <c r="AM27" i="8"/>
  <c r="AM50" i="8"/>
  <c r="AM54" i="8"/>
  <c r="AM81" i="8"/>
  <c r="AM126" i="8"/>
  <c r="AM131" i="8"/>
  <c r="AM167" i="8"/>
  <c r="AM180" i="8"/>
  <c r="AM184" i="8"/>
  <c r="AM18" i="8"/>
  <c r="AM150" i="8"/>
  <c r="AM159" i="8"/>
  <c r="AM202" i="8"/>
  <c r="AM37" i="8"/>
  <c r="AM51" i="8"/>
  <c r="AM64" i="8"/>
  <c r="AM141" i="8"/>
  <c r="AM164" i="8"/>
  <c r="AM168" i="8"/>
  <c r="AM172" i="8"/>
  <c r="AM181" i="8"/>
  <c r="AM15" i="8"/>
  <c r="AM142" i="8"/>
  <c r="AM155" i="8"/>
  <c r="AM199" i="8"/>
  <c r="AM125" i="8"/>
  <c r="AM147" i="8"/>
  <c r="AM40" i="8"/>
  <c r="AM117" i="8"/>
  <c r="AM79" i="8"/>
  <c r="AM127" i="8"/>
  <c r="AM170" i="8"/>
  <c r="AM186" i="8"/>
  <c r="AM12" i="8"/>
  <c r="AM25" i="8"/>
  <c r="AM145" i="8"/>
  <c r="AM38" i="8"/>
  <c r="AM55" i="8"/>
  <c r="AM71" i="8"/>
  <c r="AM133" i="8"/>
  <c r="AM146" i="8"/>
  <c r="AM198" i="8"/>
  <c r="AM47" i="8"/>
  <c r="AK21" i="8"/>
  <c r="Q10" i="8"/>
  <c r="J3" i="10" s="1"/>
  <c r="AE10" i="8"/>
  <c r="X3" i="10" s="1"/>
  <c r="O10" i="8"/>
  <c r="H3" i="10" s="1"/>
  <c r="AC10" i="8"/>
  <c r="V3" i="10" s="1"/>
  <c r="M10" i="8"/>
  <c r="F3" i="10" s="1"/>
  <c r="AB10" i="8"/>
  <c r="U3" i="10" s="1"/>
  <c r="L10" i="8"/>
  <c r="E3" i="10" s="1"/>
  <c r="AA10" i="8"/>
  <c r="T3" i="10" s="1"/>
  <c r="Z10" i="8"/>
  <c r="S3" i="10" s="1"/>
  <c r="Y10" i="8"/>
  <c r="R3" i="10" s="1"/>
  <c r="W10" i="8"/>
  <c r="P3" i="10" s="1"/>
  <c r="U10" i="8"/>
  <c r="N3" i="10" s="1"/>
  <c r="T10" i="8"/>
  <c r="M3" i="10" s="1"/>
  <c r="N10" i="8"/>
  <c r="G3" i="10" s="1"/>
  <c r="AK50" i="8"/>
  <c r="V10" i="8"/>
  <c r="O3" i="10" s="1"/>
  <c r="AK22" i="8"/>
  <c r="AK30" i="8"/>
  <c r="X10" i="8"/>
  <c r="Q3" i="10" s="1"/>
  <c r="AD10" i="8"/>
  <c r="W3" i="10" s="1"/>
  <c r="Y6" i="8"/>
  <c r="AK19" i="8"/>
  <c r="AK117" i="8"/>
  <c r="AK24" i="8"/>
  <c r="AM41" i="8"/>
  <c r="AK41" i="8"/>
  <c r="AK74" i="8"/>
  <c r="AK25" i="8"/>
  <c r="AK84" i="8"/>
  <c r="AK73" i="8"/>
  <c r="AK75" i="8"/>
  <c r="AK33" i="8"/>
  <c r="AK85" i="8"/>
  <c r="AK90" i="8"/>
  <c r="AK82" i="8"/>
  <c r="AK120" i="8"/>
  <c r="AK48" i="8"/>
  <c r="AM52" i="8"/>
  <c r="AM60" i="8"/>
  <c r="AK64" i="8"/>
  <c r="AK79" i="8"/>
  <c r="AK89" i="8"/>
  <c r="AK115" i="8"/>
  <c r="AM93" i="8"/>
  <c r="AM102" i="8"/>
  <c r="AM104" i="8"/>
  <c r="AK94" i="8"/>
  <c r="AK103" i="8"/>
  <c r="AK105" i="8"/>
  <c r="AK179" i="8"/>
  <c r="AM97" i="8"/>
  <c r="AK125" i="8"/>
  <c r="AK72" i="8"/>
  <c r="AM67" i="8"/>
  <c r="AK93" i="8"/>
  <c r="AK116" i="8"/>
  <c r="AM103" i="8"/>
  <c r="AK133" i="8"/>
  <c r="AM99" i="8"/>
  <c r="AK104" i="8"/>
  <c r="AM84" i="8"/>
  <c r="AM100" i="8"/>
  <c r="AK110" i="8"/>
  <c r="AM136" i="8"/>
  <c r="AK148" i="8"/>
  <c r="AK109" i="8"/>
  <c r="AK137" i="8"/>
  <c r="AK171" i="8"/>
  <c r="AK144" i="8"/>
  <c r="AM116" i="8"/>
  <c r="AK113" i="8"/>
  <c r="AK157" i="8"/>
  <c r="AM132" i="8"/>
  <c r="AM105" i="8"/>
  <c r="AK190" i="8"/>
  <c r="AK199" i="8"/>
  <c r="AM154" i="8"/>
  <c r="AM143" i="8"/>
  <c r="AK127" i="8"/>
  <c r="AK132" i="8"/>
  <c r="AK145" i="8"/>
  <c r="AK178" i="8"/>
  <c r="AM191" i="8"/>
  <c r="AK162" i="8"/>
  <c r="AK174" i="8"/>
  <c r="AK185" i="8"/>
  <c r="AK180" i="8"/>
  <c r="AK196" i="8"/>
  <c r="AK156" i="8"/>
  <c r="AM151" i="8"/>
  <c r="AM175" i="8"/>
  <c r="AM187" i="8"/>
  <c r="AK194" i="8"/>
  <c r="AK203" i="8"/>
  <c r="AK210" i="8"/>
  <c r="AK163" i="8"/>
  <c r="AM173" i="8"/>
  <c r="I14" i="9" l="1"/>
  <c r="J15" i="9" s="1"/>
  <c r="K16" i="9" s="1"/>
  <c r="L17" i="9" s="1"/>
  <c r="M18" i="9" s="1"/>
  <c r="N19" i="9" s="1"/>
  <c r="O20" i="9" s="1"/>
  <c r="P21" i="9" s="1"/>
  <c r="Q22" i="9" s="1"/>
  <c r="R23" i="9" s="1"/>
  <c r="S24" i="9" s="1"/>
  <c r="T25" i="9" s="1"/>
  <c r="U26" i="9" s="1"/>
  <c r="V27" i="9" s="1"/>
  <c r="W28" i="9" s="1"/>
  <c r="X29" i="9" s="1"/>
  <c r="Y30" i="9" s="1"/>
  <c r="H7" i="9"/>
  <c r="H5" i="9"/>
  <c r="M7" i="8"/>
  <c r="M5" i="8"/>
  <c r="M13" i="8"/>
  <c r="N14" i="8" s="1"/>
  <c r="O15" i="8" s="1"/>
  <c r="P16" i="8" s="1"/>
  <c r="Q17" i="8" s="1"/>
  <c r="R18" i="8" s="1"/>
  <c r="S19" i="8" s="1"/>
  <c r="T20" i="8" s="1"/>
  <c r="U21" i="8" s="1"/>
  <c r="V22" i="8" s="1"/>
  <c r="W23" i="8" s="1"/>
  <c r="X24" i="8" s="1"/>
  <c r="Y25" i="8" s="1"/>
  <c r="Z26" i="8" s="1"/>
  <c r="AA27" i="8" s="1"/>
  <c r="AB28" i="8" s="1"/>
  <c r="AC29" i="8" s="1"/>
  <c r="AD30" i="8" s="1"/>
  <c r="H9" i="9" l="1"/>
  <c r="I5" i="9"/>
  <c r="I7" i="9"/>
  <c r="H12" i="9"/>
  <c r="N7" i="8"/>
  <c r="M12" i="8"/>
  <c r="N5" i="8"/>
  <c r="M9" i="8"/>
  <c r="I13" i="9" l="1"/>
  <c r="J14" i="9" s="1"/>
  <c r="K15" i="9" s="1"/>
  <c r="L16" i="9" s="1"/>
  <c r="M17" i="9" s="1"/>
  <c r="N18" i="9" s="1"/>
  <c r="O19" i="9" s="1"/>
  <c r="P20" i="9" s="1"/>
  <c r="Q21" i="9" s="1"/>
  <c r="R22" i="9" s="1"/>
  <c r="S23" i="9" s="1"/>
  <c r="T24" i="9" s="1"/>
  <c r="U25" i="9" s="1"/>
  <c r="V26" i="9" s="1"/>
  <c r="W27" i="9" s="1"/>
  <c r="X28" i="9" s="1"/>
  <c r="Y29" i="9" s="1"/>
  <c r="J7" i="9"/>
  <c r="I12" i="9"/>
  <c r="J13" i="9" s="1"/>
  <c r="K14" i="9" s="1"/>
  <c r="L15" i="9" s="1"/>
  <c r="M16" i="9" s="1"/>
  <c r="N17" i="9" s="1"/>
  <c r="O18" i="9" s="1"/>
  <c r="P19" i="9" s="1"/>
  <c r="Q20" i="9" s="1"/>
  <c r="R21" i="9" s="1"/>
  <c r="S22" i="9" s="1"/>
  <c r="T23" i="9" s="1"/>
  <c r="U24" i="9" s="1"/>
  <c r="V25" i="9" s="1"/>
  <c r="W26" i="9" s="1"/>
  <c r="X27" i="9" s="1"/>
  <c r="Y28" i="9" s="1"/>
  <c r="J5" i="9"/>
  <c r="I9" i="9"/>
  <c r="N9" i="8"/>
  <c r="O5" i="8"/>
  <c r="N13" i="8"/>
  <c r="O14" i="8" s="1"/>
  <c r="P15" i="8" s="1"/>
  <c r="Q16" i="8" s="1"/>
  <c r="R17" i="8" s="1"/>
  <c r="S18" i="8" s="1"/>
  <c r="T19" i="8" s="1"/>
  <c r="U20" i="8" s="1"/>
  <c r="V21" i="8" s="1"/>
  <c r="W22" i="8" s="1"/>
  <c r="X23" i="8" s="1"/>
  <c r="Y24" i="8" s="1"/>
  <c r="Z25" i="8" s="1"/>
  <c r="AA26" i="8" s="1"/>
  <c r="AB27" i="8" s="1"/>
  <c r="AC28" i="8" s="1"/>
  <c r="AD29" i="8" s="1"/>
  <c r="O7" i="8"/>
  <c r="N12" i="8"/>
  <c r="O13" i="8" s="1"/>
  <c r="P14" i="8" s="1"/>
  <c r="Q15" i="8" s="1"/>
  <c r="R16" i="8" s="1"/>
  <c r="S17" i="8" s="1"/>
  <c r="T18" i="8" s="1"/>
  <c r="U19" i="8" s="1"/>
  <c r="V20" i="8" s="1"/>
  <c r="W21" i="8" s="1"/>
  <c r="X22" i="8" s="1"/>
  <c r="Y23" i="8" s="1"/>
  <c r="Z24" i="8" s="1"/>
  <c r="AA25" i="8" s="1"/>
  <c r="AB26" i="8" s="1"/>
  <c r="AC27" i="8" s="1"/>
  <c r="AD28" i="8" s="1"/>
  <c r="K5" i="9" l="1"/>
  <c r="J9" i="9"/>
  <c r="K7" i="9"/>
  <c r="J12" i="9"/>
  <c r="K13" i="9" s="1"/>
  <c r="L14" i="9" s="1"/>
  <c r="M15" i="9" s="1"/>
  <c r="N16" i="9" s="1"/>
  <c r="O17" i="9" s="1"/>
  <c r="P18" i="9" s="1"/>
  <c r="Q19" i="9" s="1"/>
  <c r="R20" i="9" s="1"/>
  <c r="S21" i="9" s="1"/>
  <c r="T22" i="9" s="1"/>
  <c r="U23" i="9" s="1"/>
  <c r="V24" i="9" s="1"/>
  <c r="W25" i="9" s="1"/>
  <c r="X26" i="9" s="1"/>
  <c r="Y27" i="9" s="1"/>
  <c r="P7" i="8"/>
  <c r="O12" i="8"/>
  <c r="P5" i="8"/>
  <c r="O9" i="8"/>
  <c r="B2" i="1"/>
  <c r="G10" i="1" l="1"/>
  <c r="P13" i="8"/>
  <c r="Q14" i="8" s="1"/>
  <c r="R15" i="8" s="1"/>
  <c r="S16" i="8" s="1"/>
  <c r="T17" i="8" s="1"/>
  <c r="U18" i="8" s="1"/>
  <c r="V19" i="8" s="1"/>
  <c r="W20" i="8" s="1"/>
  <c r="X21" i="8" s="1"/>
  <c r="Y22" i="8" s="1"/>
  <c r="Z23" i="8" s="1"/>
  <c r="AA24" i="8" s="1"/>
  <c r="AB25" i="8" s="1"/>
  <c r="AC26" i="8" s="1"/>
  <c r="AD27" i="8" s="1"/>
  <c r="L7" i="9"/>
  <c r="K12" i="9"/>
  <c r="L5" i="9"/>
  <c r="K9" i="9"/>
  <c r="Q5" i="8"/>
  <c r="P9" i="8"/>
  <c r="Q7" i="8"/>
  <c r="P12" i="8"/>
  <c r="M13" i="7"/>
  <c r="M5" i="9" l="1"/>
  <c r="L9" i="9"/>
  <c r="L13" i="9"/>
  <c r="M14" i="9" s="1"/>
  <c r="N15" i="9" s="1"/>
  <c r="O16" i="9" s="1"/>
  <c r="P17" i="9" s="1"/>
  <c r="Q18" i="9" s="1"/>
  <c r="R19" i="9" s="1"/>
  <c r="S20" i="9" s="1"/>
  <c r="T21" i="9" s="1"/>
  <c r="U22" i="9" s="1"/>
  <c r="V23" i="9" s="1"/>
  <c r="W24" i="9" s="1"/>
  <c r="X25" i="9" s="1"/>
  <c r="Y26" i="9" s="1"/>
  <c r="M7" i="9"/>
  <c r="L12" i="9"/>
  <c r="Q13" i="8"/>
  <c r="R14" i="8" s="1"/>
  <c r="S15" i="8" s="1"/>
  <c r="T16" i="8" s="1"/>
  <c r="U17" i="8" s="1"/>
  <c r="V18" i="8" s="1"/>
  <c r="W19" i="8" s="1"/>
  <c r="X20" i="8" s="1"/>
  <c r="Y21" i="8" s="1"/>
  <c r="Z22" i="8" s="1"/>
  <c r="AA23" i="8" s="1"/>
  <c r="AB24" i="8" s="1"/>
  <c r="AC25" i="8" s="1"/>
  <c r="AD26" i="8" s="1"/>
  <c r="R7" i="8"/>
  <c r="Q12" i="8"/>
  <c r="R13" i="8" s="1"/>
  <c r="S14" i="8" s="1"/>
  <c r="T15" i="8" s="1"/>
  <c r="U16" i="8" s="1"/>
  <c r="V17" i="8" s="1"/>
  <c r="W18" i="8" s="1"/>
  <c r="X19" i="8" s="1"/>
  <c r="Y20" i="8" s="1"/>
  <c r="Z21" i="8" s="1"/>
  <c r="AA22" i="8" s="1"/>
  <c r="AB23" i="8" s="1"/>
  <c r="AC24" i="8" s="1"/>
  <c r="AD25" i="8" s="1"/>
  <c r="Q9" i="8"/>
  <c r="R5" i="8"/>
  <c r="G12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H8" i="1"/>
  <c r="N7" i="9" l="1"/>
  <c r="M12" i="9"/>
  <c r="M13" i="9"/>
  <c r="N14" i="9" s="1"/>
  <c r="O15" i="9" s="1"/>
  <c r="P16" i="9" s="1"/>
  <c r="Q17" i="9" s="1"/>
  <c r="R18" i="9" s="1"/>
  <c r="S19" i="9" s="1"/>
  <c r="T20" i="9" s="1"/>
  <c r="U21" i="9" s="1"/>
  <c r="V22" i="9" s="1"/>
  <c r="W23" i="9" s="1"/>
  <c r="X24" i="9" s="1"/>
  <c r="Y25" i="9" s="1"/>
  <c r="M9" i="9"/>
  <c r="N5" i="9"/>
  <c r="S7" i="8"/>
  <c r="R12" i="8"/>
  <c r="S13" i="8" s="1"/>
  <c r="T14" i="8" s="1"/>
  <c r="U15" i="8" s="1"/>
  <c r="V16" i="8" s="1"/>
  <c r="W17" i="8" s="1"/>
  <c r="X18" i="8" s="1"/>
  <c r="Y19" i="8" s="1"/>
  <c r="Z20" i="8" s="1"/>
  <c r="AA21" i="8" s="1"/>
  <c r="AB22" i="8" s="1"/>
  <c r="AC23" i="8" s="1"/>
  <c r="AD24" i="8" s="1"/>
  <c r="S5" i="8"/>
  <c r="R9" i="8"/>
  <c r="AI13" i="1"/>
  <c r="AG13" i="1" s="1"/>
  <c r="AI14" i="1"/>
  <c r="AG14" i="1" s="1"/>
  <c r="AI15" i="1"/>
  <c r="AG15" i="1" s="1"/>
  <c r="AI16" i="1"/>
  <c r="AG16" i="1" s="1"/>
  <c r="AI17" i="1"/>
  <c r="AG17" i="1" s="1"/>
  <c r="AI18" i="1"/>
  <c r="AG18" i="1" s="1"/>
  <c r="AI19" i="1"/>
  <c r="AG19" i="1" s="1"/>
  <c r="AI20" i="1"/>
  <c r="AG20" i="1" s="1"/>
  <c r="AI21" i="1"/>
  <c r="AG21" i="1" s="1"/>
  <c r="AI22" i="1"/>
  <c r="AG22" i="1" s="1"/>
  <c r="AI23" i="1"/>
  <c r="AG23" i="1" s="1"/>
  <c r="AI24" i="1"/>
  <c r="AG24" i="1" s="1"/>
  <c r="AI25" i="1"/>
  <c r="AG25" i="1" s="1"/>
  <c r="AI26" i="1"/>
  <c r="AG26" i="1" s="1"/>
  <c r="AI27" i="1"/>
  <c r="AG27" i="1" s="1"/>
  <c r="AI28" i="1"/>
  <c r="AG28" i="1" s="1"/>
  <c r="AI29" i="1"/>
  <c r="AG29" i="1" s="1"/>
  <c r="AI30" i="1"/>
  <c r="AG30" i="1" s="1"/>
  <c r="AI31" i="1"/>
  <c r="AG31" i="1" s="1"/>
  <c r="AI32" i="1"/>
  <c r="AG32" i="1" s="1"/>
  <c r="AI33" i="1"/>
  <c r="AG33" i="1" s="1"/>
  <c r="AI34" i="1"/>
  <c r="AG34" i="1" s="1"/>
  <c r="AI35" i="1"/>
  <c r="AG35" i="1" s="1"/>
  <c r="AI36" i="1"/>
  <c r="AG36" i="1" s="1"/>
  <c r="AI37" i="1"/>
  <c r="AG37" i="1" s="1"/>
  <c r="AI38" i="1"/>
  <c r="AG38" i="1" s="1"/>
  <c r="AI39" i="1"/>
  <c r="AG39" i="1" s="1"/>
  <c r="AI40" i="1"/>
  <c r="AG40" i="1" s="1"/>
  <c r="AI41" i="1"/>
  <c r="AG41" i="1" s="1"/>
  <c r="AI42" i="1"/>
  <c r="AG42" i="1" s="1"/>
  <c r="AI43" i="1"/>
  <c r="AG43" i="1" s="1"/>
  <c r="AI44" i="1"/>
  <c r="AG44" i="1" s="1"/>
  <c r="AI45" i="1"/>
  <c r="AG45" i="1" s="1"/>
  <c r="AI46" i="1"/>
  <c r="AG46" i="1" s="1"/>
  <c r="AI47" i="1"/>
  <c r="AG47" i="1" s="1"/>
  <c r="AI48" i="1"/>
  <c r="AG48" i="1" s="1"/>
  <c r="AI49" i="1"/>
  <c r="AG49" i="1" s="1"/>
  <c r="AI50" i="1"/>
  <c r="AG50" i="1" s="1"/>
  <c r="AI51" i="1"/>
  <c r="AG51" i="1" s="1"/>
  <c r="AI52" i="1"/>
  <c r="AG52" i="1" s="1"/>
  <c r="AI53" i="1"/>
  <c r="AG53" i="1" s="1"/>
  <c r="AI54" i="1"/>
  <c r="AG54" i="1" s="1"/>
  <c r="AI55" i="1"/>
  <c r="AG55" i="1" s="1"/>
  <c r="AI56" i="1"/>
  <c r="AG56" i="1" s="1"/>
  <c r="AI57" i="1"/>
  <c r="AG57" i="1" s="1"/>
  <c r="AI58" i="1"/>
  <c r="AG58" i="1" s="1"/>
  <c r="AI59" i="1"/>
  <c r="AG59" i="1" s="1"/>
  <c r="AI60" i="1"/>
  <c r="AG60" i="1" s="1"/>
  <c r="AI61" i="1"/>
  <c r="AG61" i="1" s="1"/>
  <c r="AI62" i="1"/>
  <c r="AG62" i="1" s="1"/>
  <c r="AI63" i="1"/>
  <c r="AG63" i="1" s="1"/>
  <c r="AI64" i="1"/>
  <c r="AG64" i="1" s="1"/>
  <c r="AI65" i="1"/>
  <c r="AG65" i="1" s="1"/>
  <c r="AI66" i="1"/>
  <c r="AG66" i="1" s="1"/>
  <c r="AI67" i="1"/>
  <c r="AG67" i="1" s="1"/>
  <c r="AI68" i="1"/>
  <c r="AG68" i="1" s="1"/>
  <c r="AI69" i="1"/>
  <c r="AG69" i="1" s="1"/>
  <c r="AI70" i="1"/>
  <c r="AG70" i="1" s="1"/>
  <c r="AI71" i="1"/>
  <c r="AG71" i="1" s="1"/>
  <c r="AI72" i="1"/>
  <c r="AG72" i="1" s="1"/>
  <c r="AI73" i="1"/>
  <c r="AG73" i="1" s="1"/>
  <c r="AI74" i="1"/>
  <c r="AG74" i="1" s="1"/>
  <c r="AI75" i="1"/>
  <c r="AG75" i="1" s="1"/>
  <c r="AI76" i="1"/>
  <c r="AG76" i="1" s="1"/>
  <c r="AI77" i="1"/>
  <c r="AG77" i="1" s="1"/>
  <c r="AI78" i="1"/>
  <c r="AG78" i="1" s="1"/>
  <c r="AI79" i="1"/>
  <c r="AG79" i="1" s="1"/>
  <c r="AI80" i="1"/>
  <c r="AG80" i="1" s="1"/>
  <c r="AI81" i="1"/>
  <c r="AG81" i="1" s="1"/>
  <c r="AI82" i="1"/>
  <c r="AG82" i="1" s="1"/>
  <c r="AI83" i="1"/>
  <c r="AG83" i="1" s="1"/>
  <c r="AI84" i="1"/>
  <c r="AG84" i="1" s="1"/>
  <c r="AI85" i="1"/>
  <c r="AG85" i="1" s="1"/>
  <c r="AI86" i="1"/>
  <c r="AG86" i="1" s="1"/>
  <c r="AI87" i="1"/>
  <c r="AG87" i="1" s="1"/>
  <c r="AI88" i="1"/>
  <c r="AG88" i="1" s="1"/>
  <c r="AI89" i="1"/>
  <c r="AG89" i="1" s="1"/>
  <c r="AI90" i="1"/>
  <c r="AG90" i="1" s="1"/>
  <c r="AI91" i="1"/>
  <c r="AG91" i="1" s="1"/>
  <c r="AI92" i="1"/>
  <c r="AG92" i="1" s="1"/>
  <c r="AI93" i="1"/>
  <c r="AG93" i="1" s="1"/>
  <c r="AI94" i="1"/>
  <c r="AG94" i="1" s="1"/>
  <c r="AI95" i="1"/>
  <c r="AG95" i="1" s="1"/>
  <c r="AI96" i="1"/>
  <c r="AG96" i="1" s="1"/>
  <c r="AI97" i="1"/>
  <c r="AG97" i="1" s="1"/>
  <c r="AI98" i="1"/>
  <c r="AG98" i="1" s="1"/>
  <c r="AI99" i="1"/>
  <c r="AG99" i="1" s="1"/>
  <c r="AI100" i="1"/>
  <c r="AG100" i="1" s="1"/>
  <c r="AI101" i="1"/>
  <c r="AG101" i="1" s="1"/>
  <c r="AI102" i="1"/>
  <c r="AG102" i="1" s="1"/>
  <c r="AI103" i="1"/>
  <c r="AG103" i="1" s="1"/>
  <c r="AI104" i="1"/>
  <c r="AG104" i="1" s="1"/>
  <c r="AI105" i="1"/>
  <c r="AG105" i="1" s="1"/>
  <c r="AI106" i="1"/>
  <c r="AG106" i="1" s="1"/>
  <c r="AI107" i="1"/>
  <c r="AG107" i="1" s="1"/>
  <c r="AI108" i="1"/>
  <c r="AG108" i="1" s="1"/>
  <c r="AI109" i="1"/>
  <c r="AG109" i="1" s="1"/>
  <c r="AI110" i="1"/>
  <c r="AG110" i="1" s="1"/>
  <c r="AI111" i="1"/>
  <c r="AG111" i="1" s="1"/>
  <c r="AI112" i="1"/>
  <c r="AG112" i="1" s="1"/>
  <c r="AI113" i="1"/>
  <c r="AG113" i="1" s="1"/>
  <c r="AI114" i="1"/>
  <c r="AG114" i="1" s="1"/>
  <c r="AI115" i="1"/>
  <c r="AG115" i="1" s="1"/>
  <c r="AI116" i="1"/>
  <c r="AG116" i="1" s="1"/>
  <c r="AI117" i="1"/>
  <c r="AG117" i="1" s="1"/>
  <c r="AI118" i="1"/>
  <c r="AG118" i="1" s="1"/>
  <c r="AI119" i="1"/>
  <c r="AG119" i="1" s="1"/>
  <c r="AI120" i="1"/>
  <c r="AG120" i="1" s="1"/>
  <c r="AI121" i="1"/>
  <c r="AG121" i="1" s="1"/>
  <c r="AI122" i="1"/>
  <c r="AG122" i="1" s="1"/>
  <c r="AI123" i="1"/>
  <c r="AG123" i="1" s="1"/>
  <c r="AI124" i="1"/>
  <c r="AG124" i="1" s="1"/>
  <c r="AI125" i="1"/>
  <c r="AG125" i="1" s="1"/>
  <c r="AI126" i="1"/>
  <c r="AG126" i="1" s="1"/>
  <c r="AI127" i="1"/>
  <c r="AG127" i="1" s="1"/>
  <c r="AI128" i="1"/>
  <c r="AG128" i="1" s="1"/>
  <c r="AI129" i="1"/>
  <c r="AG129" i="1" s="1"/>
  <c r="AI130" i="1"/>
  <c r="AG130" i="1" s="1"/>
  <c r="AI131" i="1"/>
  <c r="AG131" i="1" s="1"/>
  <c r="AI132" i="1"/>
  <c r="AG132" i="1" s="1"/>
  <c r="AI133" i="1"/>
  <c r="AG133" i="1" s="1"/>
  <c r="AI134" i="1"/>
  <c r="AG134" i="1" s="1"/>
  <c r="AI135" i="1"/>
  <c r="AG135" i="1" s="1"/>
  <c r="AI136" i="1"/>
  <c r="AG136" i="1" s="1"/>
  <c r="AI137" i="1"/>
  <c r="AG137" i="1" s="1"/>
  <c r="AI138" i="1"/>
  <c r="AG138" i="1" s="1"/>
  <c r="AI139" i="1"/>
  <c r="AG139" i="1" s="1"/>
  <c r="AI140" i="1"/>
  <c r="AG140" i="1" s="1"/>
  <c r="AI141" i="1"/>
  <c r="AG141" i="1" s="1"/>
  <c r="AI142" i="1"/>
  <c r="AG142" i="1" s="1"/>
  <c r="AI143" i="1"/>
  <c r="AG143" i="1" s="1"/>
  <c r="AI144" i="1"/>
  <c r="AG144" i="1" s="1"/>
  <c r="AI145" i="1"/>
  <c r="AG145" i="1" s="1"/>
  <c r="AI146" i="1"/>
  <c r="AG146" i="1" s="1"/>
  <c r="AI147" i="1"/>
  <c r="AG147" i="1" s="1"/>
  <c r="AI148" i="1"/>
  <c r="AG148" i="1" s="1"/>
  <c r="AI149" i="1"/>
  <c r="AG149" i="1" s="1"/>
  <c r="AI150" i="1"/>
  <c r="AG150" i="1" s="1"/>
  <c r="AI151" i="1"/>
  <c r="AG151" i="1" s="1"/>
  <c r="AI152" i="1"/>
  <c r="AG152" i="1" s="1"/>
  <c r="AI153" i="1"/>
  <c r="AG153" i="1" s="1"/>
  <c r="AI154" i="1"/>
  <c r="AG154" i="1" s="1"/>
  <c r="AI155" i="1"/>
  <c r="AG155" i="1" s="1"/>
  <c r="AI156" i="1"/>
  <c r="AG156" i="1" s="1"/>
  <c r="AI157" i="1"/>
  <c r="AG157" i="1" s="1"/>
  <c r="AI158" i="1"/>
  <c r="AG158" i="1" s="1"/>
  <c r="AI159" i="1"/>
  <c r="AG159" i="1" s="1"/>
  <c r="AI160" i="1"/>
  <c r="AG160" i="1" s="1"/>
  <c r="AI161" i="1"/>
  <c r="AG161" i="1" s="1"/>
  <c r="AI162" i="1"/>
  <c r="AG162" i="1" s="1"/>
  <c r="AI163" i="1"/>
  <c r="AG163" i="1" s="1"/>
  <c r="AI164" i="1"/>
  <c r="AG164" i="1" s="1"/>
  <c r="AI165" i="1"/>
  <c r="AG165" i="1" s="1"/>
  <c r="AI166" i="1"/>
  <c r="AG166" i="1" s="1"/>
  <c r="AI167" i="1"/>
  <c r="AG167" i="1" s="1"/>
  <c r="AI168" i="1"/>
  <c r="AG168" i="1" s="1"/>
  <c r="AI169" i="1"/>
  <c r="AG169" i="1" s="1"/>
  <c r="AI170" i="1"/>
  <c r="AG170" i="1" s="1"/>
  <c r="AI171" i="1"/>
  <c r="AG171" i="1" s="1"/>
  <c r="AI172" i="1"/>
  <c r="AG172" i="1" s="1"/>
  <c r="AI173" i="1"/>
  <c r="AG173" i="1" s="1"/>
  <c r="AI174" i="1"/>
  <c r="AG174" i="1" s="1"/>
  <c r="AI175" i="1"/>
  <c r="AG175" i="1" s="1"/>
  <c r="AI176" i="1"/>
  <c r="AG176" i="1" s="1"/>
  <c r="AI177" i="1"/>
  <c r="AG177" i="1" s="1"/>
  <c r="AI178" i="1"/>
  <c r="AG178" i="1" s="1"/>
  <c r="AI179" i="1"/>
  <c r="AG179" i="1" s="1"/>
  <c r="AI180" i="1"/>
  <c r="AG180" i="1" s="1"/>
  <c r="AI181" i="1"/>
  <c r="AG181" i="1" s="1"/>
  <c r="AI182" i="1"/>
  <c r="AG182" i="1" s="1"/>
  <c r="AI183" i="1"/>
  <c r="AG183" i="1" s="1"/>
  <c r="AI184" i="1"/>
  <c r="AG184" i="1" s="1"/>
  <c r="AI185" i="1"/>
  <c r="AG185" i="1" s="1"/>
  <c r="AI186" i="1"/>
  <c r="AG186" i="1" s="1"/>
  <c r="AI187" i="1"/>
  <c r="AG187" i="1" s="1"/>
  <c r="AI188" i="1"/>
  <c r="AG188" i="1" s="1"/>
  <c r="AI189" i="1"/>
  <c r="AG189" i="1" s="1"/>
  <c r="AI190" i="1"/>
  <c r="AG190" i="1" s="1"/>
  <c r="AI191" i="1"/>
  <c r="AG191" i="1" s="1"/>
  <c r="AI192" i="1"/>
  <c r="AG192" i="1" s="1"/>
  <c r="AI193" i="1"/>
  <c r="AG193" i="1" s="1"/>
  <c r="AI194" i="1"/>
  <c r="AG194" i="1" s="1"/>
  <c r="AI195" i="1"/>
  <c r="AG195" i="1" s="1"/>
  <c r="AI196" i="1"/>
  <c r="AG196" i="1" s="1"/>
  <c r="AI197" i="1"/>
  <c r="AG197" i="1" s="1"/>
  <c r="AI198" i="1"/>
  <c r="AG198" i="1" s="1"/>
  <c r="AI199" i="1"/>
  <c r="AG199" i="1" s="1"/>
  <c r="AI200" i="1"/>
  <c r="AG200" i="1" s="1"/>
  <c r="AI201" i="1"/>
  <c r="AG201" i="1" s="1"/>
  <c r="AI202" i="1"/>
  <c r="AG202" i="1" s="1"/>
  <c r="AI203" i="1"/>
  <c r="AG203" i="1" s="1"/>
  <c r="AI204" i="1"/>
  <c r="AG204" i="1" s="1"/>
  <c r="AI205" i="1"/>
  <c r="AG205" i="1" s="1"/>
  <c r="AI206" i="1"/>
  <c r="AG206" i="1" s="1"/>
  <c r="AI207" i="1"/>
  <c r="AG207" i="1" s="1"/>
  <c r="AI208" i="1"/>
  <c r="AG208" i="1" s="1"/>
  <c r="AI209" i="1"/>
  <c r="AG209" i="1" s="1"/>
  <c r="AI210" i="1"/>
  <c r="AG210" i="1" s="1"/>
  <c r="AI211" i="1"/>
  <c r="AG211" i="1" s="1"/>
  <c r="AI12" i="1"/>
  <c r="AG12" i="1" s="1"/>
  <c r="O5" i="9" l="1"/>
  <c r="N9" i="9"/>
  <c r="N13" i="9"/>
  <c r="O14" i="9" s="1"/>
  <c r="P15" i="9" s="1"/>
  <c r="Q16" i="9" s="1"/>
  <c r="R17" i="9" s="1"/>
  <c r="S18" i="9" s="1"/>
  <c r="T19" i="9" s="1"/>
  <c r="U20" i="9" s="1"/>
  <c r="V21" i="9" s="1"/>
  <c r="W22" i="9" s="1"/>
  <c r="X23" i="9" s="1"/>
  <c r="Y24" i="9" s="1"/>
  <c r="O7" i="9"/>
  <c r="N12" i="9"/>
  <c r="S9" i="8"/>
  <c r="T5" i="8"/>
  <c r="T7" i="8"/>
  <c r="S12" i="8"/>
  <c r="T13" i="8" s="1"/>
  <c r="U14" i="8" s="1"/>
  <c r="V15" i="8" s="1"/>
  <c r="W16" i="8" s="1"/>
  <c r="X17" i="8" s="1"/>
  <c r="Y18" i="8" s="1"/>
  <c r="Z19" i="8" s="1"/>
  <c r="AA20" i="8" s="1"/>
  <c r="AB21" i="8" s="1"/>
  <c r="AC22" i="8" s="1"/>
  <c r="AD23" i="8" s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12" i="1"/>
  <c r="P7" i="9" l="1"/>
  <c r="O12" i="9"/>
  <c r="P13" i="9" s="1"/>
  <c r="Q14" i="9" s="1"/>
  <c r="R15" i="9" s="1"/>
  <c r="S16" i="9" s="1"/>
  <c r="T17" i="9" s="1"/>
  <c r="U18" i="9" s="1"/>
  <c r="V19" i="9" s="1"/>
  <c r="W20" i="9" s="1"/>
  <c r="X21" i="9" s="1"/>
  <c r="Y22" i="9" s="1"/>
  <c r="O13" i="9"/>
  <c r="P14" i="9" s="1"/>
  <c r="Q15" i="9" s="1"/>
  <c r="R16" i="9" s="1"/>
  <c r="S17" i="9" s="1"/>
  <c r="T18" i="9" s="1"/>
  <c r="U19" i="9" s="1"/>
  <c r="V20" i="9" s="1"/>
  <c r="W21" i="9" s="1"/>
  <c r="X22" i="9" s="1"/>
  <c r="Y23" i="9" s="1"/>
  <c r="P5" i="9"/>
  <c r="O9" i="9"/>
  <c r="U5" i="8"/>
  <c r="T9" i="8"/>
  <c r="U7" i="8"/>
  <c r="T12" i="8"/>
  <c r="U13" i="8" s="1"/>
  <c r="V14" i="8" s="1"/>
  <c r="W15" i="8" s="1"/>
  <c r="X16" i="8" s="1"/>
  <c r="Y17" i="8" s="1"/>
  <c r="Z18" i="8" s="1"/>
  <c r="AA19" i="8" s="1"/>
  <c r="AB20" i="8" s="1"/>
  <c r="AC21" i="8" s="1"/>
  <c r="AD22" i="8" s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12" i="1"/>
  <c r="Q5" i="9" l="1"/>
  <c r="P9" i="9"/>
  <c r="Q7" i="9"/>
  <c r="P12" i="9"/>
  <c r="Q13" i="9" s="1"/>
  <c r="R14" i="9" s="1"/>
  <c r="S15" i="9" s="1"/>
  <c r="T16" i="9" s="1"/>
  <c r="U17" i="9" s="1"/>
  <c r="V18" i="9" s="1"/>
  <c r="W19" i="9" s="1"/>
  <c r="X20" i="9" s="1"/>
  <c r="Y21" i="9" s="1"/>
  <c r="V7" i="8"/>
  <c r="U12" i="8"/>
  <c r="V13" i="8" s="1"/>
  <c r="W14" i="8" s="1"/>
  <c r="X15" i="8" s="1"/>
  <c r="Y16" i="8" s="1"/>
  <c r="Z17" i="8" s="1"/>
  <c r="AA18" i="8" s="1"/>
  <c r="AB19" i="8" s="1"/>
  <c r="AC20" i="8" s="1"/>
  <c r="AD21" i="8" s="1"/>
  <c r="V5" i="8"/>
  <c r="U9" i="8"/>
  <c r="H3" i="1"/>
  <c r="H10" i="1" s="1"/>
  <c r="I3" i="1"/>
  <c r="I10" i="1" s="1"/>
  <c r="J3" i="1"/>
  <c r="J10" i="1" s="1"/>
  <c r="K3" i="1"/>
  <c r="K10" i="1" s="1"/>
  <c r="L3" i="1"/>
  <c r="L10" i="1" s="1"/>
  <c r="M3" i="1"/>
  <c r="M10" i="1" s="1"/>
  <c r="N3" i="1"/>
  <c r="N10" i="1" s="1"/>
  <c r="O3" i="1"/>
  <c r="O10" i="1" s="1"/>
  <c r="P3" i="1"/>
  <c r="P10" i="1" s="1"/>
  <c r="Q3" i="1"/>
  <c r="Q10" i="1" s="1"/>
  <c r="R3" i="1"/>
  <c r="R10" i="1" s="1"/>
  <c r="S3" i="1"/>
  <c r="S10" i="1" s="1"/>
  <c r="T3" i="1"/>
  <c r="T10" i="1" s="1"/>
  <c r="U3" i="1"/>
  <c r="U10" i="1" s="1"/>
  <c r="V3" i="1"/>
  <c r="V10" i="1" s="1"/>
  <c r="W3" i="1"/>
  <c r="W10" i="1" s="1"/>
  <c r="X3" i="1"/>
  <c r="X10" i="1" s="1"/>
  <c r="Y3" i="1"/>
  <c r="Y10" i="1" s="1"/>
  <c r="Z3" i="1"/>
  <c r="Z10" i="1" s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G2" i="1"/>
  <c r="R7" i="9" l="1"/>
  <c r="Q12" i="9"/>
  <c r="R13" i="9" s="1"/>
  <c r="S14" i="9" s="1"/>
  <c r="T15" i="9" s="1"/>
  <c r="U16" i="9" s="1"/>
  <c r="V17" i="9" s="1"/>
  <c r="W18" i="9" s="1"/>
  <c r="X19" i="9" s="1"/>
  <c r="Y20" i="9" s="1"/>
  <c r="R5" i="9"/>
  <c r="Q9" i="9"/>
  <c r="V9" i="8"/>
  <c r="W5" i="8"/>
  <c r="W7" i="8"/>
  <c r="V12" i="8"/>
  <c r="W13" i="8" s="1"/>
  <c r="X14" i="8" s="1"/>
  <c r="Y15" i="8" s="1"/>
  <c r="Z16" i="8" s="1"/>
  <c r="AA17" i="8" s="1"/>
  <c r="AB18" i="8" s="1"/>
  <c r="AC19" i="8" s="1"/>
  <c r="AD20" i="8" s="1"/>
  <c r="G9" i="1"/>
  <c r="Z6" i="1"/>
  <c r="J6" i="1"/>
  <c r="Y6" i="1"/>
  <c r="I6" i="1"/>
  <c r="H6" i="1"/>
  <c r="X6" i="1"/>
  <c r="U6" i="1"/>
  <c r="V6" i="1"/>
  <c r="G6" i="1"/>
  <c r="M6" i="1"/>
  <c r="K6" i="1"/>
  <c r="R6" i="1"/>
  <c r="Q6" i="1"/>
  <c r="N6" i="1"/>
  <c r="O6" i="1"/>
  <c r="T6" i="1"/>
  <c r="S6" i="1"/>
  <c r="W6" i="1"/>
  <c r="P6" i="1"/>
  <c r="L6" i="1"/>
  <c r="S5" i="9" l="1"/>
  <c r="R9" i="9"/>
  <c r="S7" i="9"/>
  <c r="R12" i="9"/>
  <c r="S13" i="9" s="1"/>
  <c r="T14" i="9" s="1"/>
  <c r="U15" i="9" s="1"/>
  <c r="V16" i="9" s="1"/>
  <c r="W17" i="9" s="1"/>
  <c r="X18" i="9" s="1"/>
  <c r="Y19" i="9" s="1"/>
  <c r="X7" i="8"/>
  <c r="W12" i="8"/>
  <c r="X13" i="8" s="1"/>
  <c r="Y14" i="8" s="1"/>
  <c r="Z15" i="8" s="1"/>
  <c r="AA16" i="8" s="1"/>
  <c r="AB17" i="8" s="1"/>
  <c r="AC18" i="8" s="1"/>
  <c r="AD19" i="8" s="1"/>
  <c r="X5" i="8"/>
  <c r="W9" i="8"/>
  <c r="H13" i="1"/>
  <c r="I14" i="1" s="1"/>
  <c r="J15" i="1" s="1"/>
  <c r="K16" i="1" s="1"/>
  <c r="L17" i="1" s="1"/>
  <c r="M18" i="1" s="1"/>
  <c r="N19" i="1" s="1"/>
  <c r="O20" i="1" s="1"/>
  <c r="P21" i="1" s="1"/>
  <c r="Q22" i="1" s="1"/>
  <c r="R23" i="1" s="1"/>
  <c r="S24" i="1" s="1"/>
  <c r="T25" i="1" s="1"/>
  <c r="U26" i="1" s="1"/>
  <c r="V27" i="1" s="1"/>
  <c r="W28" i="1" s="1"/>
  <c r="X29" i="1" s="1"/>
  <c r="Y30" i="1" s="1"/>
  <c r="H5" i="1"/>
  <c r="H7" i="1"/>
  <c r="T7" i="9" l="1"/>
  <c r="S12" i="9"/>
  <c r="T13" i="9" s="1"/>
  <c r="U14" i="9" s="1"/>
  <c r="V15" i="9" s="1"/>
  <c r="W16" i="9" s="1"/>
  <c r="X17" i="9" s="1"/>
  <c r="Y18" i="9" s="1"/>
  <c r="T5" i="9"/>
  <c r="S9" i="9"/>
  <c r="Y5" i="8"/>
  <c r="X9" i="8"/>
  <c r="Y7" i="8"/>
  <c r="X12" i="8"/>
  <c r="Y13" i="8" s="1"/>
  <c r="Z14" i="8" s="1"/>
  <c r="AA15" i="8" s="1"/>
  <c r="AB16" i="8" s="1"/>
  <c r="AC17" i="8" s="1"/>
  <c r="AD18" i="8" s="1"/>
  <c r="I7" i="1"/>
  <c r="H12" i="1"/>
  <c r="I5" i="1"/>
  <c r="H9" i="1"/>
  <c r="T9" i="9" l="1"/>
  <c r="U5" i="9"/>
  <c r="U7" i="9"/>
  <c r="T12" i="9"/>
  <c r="U13" i="9" s="1"/>
  <c r="V14" i="9" s="1"/>
  <c r="W15" i="9" s="1"/>
  <c r="X16" i="9" s="1"/>
  <c r="Y17" i="9" s="1"/>
  <c r="Z7" i="8"/>
  <c r="Y12" i="8"/>
  <c r="Z13" i="8" s="1"/>
  <c r="AA14" i="8" s="1"/>
  <c r="AB15" i="8" s="1"/>
  <c r="AC16" i="8" s="1"/>
  <c r="AD17" i="8" s="1"/>
  <c r="Y9" i="8"/>
  <c r="Z5" i="8"/>
  <c r="I13" i="1"/>
  <c r="J14" i="1" s="1"/>
  <c r="K15" i="1" s="1"/>
  <c r="L16" i="1" s="1"/>
  <c r="M17" i="1" s="1"/>
  <c r="N18" i="1" s="1"/>
  <c r="O19" i="1" s="1"/>
  <c r="P20" i="1" s="1"/>
  <c r="Q21" i="1" s="1"/>
  <c r="R22" i="1" s="1"/>
  <c r="S23" i="1" s="1"/>
  <c r="T24" i="1" s="1"/>
  <c r="U25" i="1" s="1"/>
  <c r="V26" i="1" s="1"/>
  <c r="W27" i="1" s="1"/>
  <c r="X28" i="1" s="1"/>
  <c r="Y29" i="1" s="1"/>
  <c r="J5" i="1"/>
  <c r="I9" i="1"/>
  <c r="J7" i="1"/>
  <c r="I12" i="1"/>
  <c r="J13" i="1" s="1"/>
  <c r="K14" i="1" s="1"/>
  <c r="L15" i="1" s="1"/>
  <c r="M16" i="1" s="1"/>
  <c r="N17" i="1" s="1"/>
  <c r="O18" i="1" s="1"/>
  <c r="P19" i="1" s="1"/>
  <c r="Q20" i="1" s="1"/>
  <c r="R21" i="1" s="1"/>
  <c r="S22" i="1" s="1"/>
  <c r="T23" i="1" s="1"/>
  <c r="U24" i="1" s="1"/>
  <c r="V25" i="1" s="1"/>
  <c r="W26" i="1" s="1"/>
  <c r="X27" i="1" s="1"/>
  <c r="Y28" i="1" s="1"/>
  <c r="V7" i="9" l="1"/>
  <c r="U12" i="9"/>
  <c r="V13" i="9" s="1"/>
  <c r="W14" i="9" s="1"/>
  <c r="X15" i="9" s="1"/>
  <c r="Y16" i="9" s="1"/>
  <c r="U9" i="9"/>
  <c r="V5" i="9"/>
  <c r="AA5" i="8"/>
  <c r="Z9" i="8"/>
  <c r="AA7" i="8"/>
  <c r="Z12" i="8"/>
  <c r="AA13" i="8" s="1"/>
  <c r="AB14" i="8" s="1"/>
  <c r="AC15" i="8" s="1"/>
  <c r="AD16" i="8" s="1"/>
  <c r="K7" i="1"/>
  <c r="J12" i="1"/>
  <c r="K13" i="1" s="1"/>
  <c r="L14" i="1" s="1"/>
  <c r="M15" i="1" s="1"/>
  <c r="N16" i="1" s="1"/>
  <c r="O17" i="1" s="1"/>
  <c r="P18" i="1" s="1"/>
  <c r="Q19" i="1" s="1"/>
  <c r="R20" i="1" s="1"/>
  <c r="S21" i="1" s="1"/>
  <c r="T22" i="1" s="1"/>
  <c r="U23" i="1" s="1"/>
  <c r="V24" i="1" s="1"/>
  <c r="W25" i="1" s="1"/>
  <c r="X26" i="1" s="1"/>
  <c r="Y27" i="1" s="1"/>
  <c r="K5" i="1"/>
  <c r="J9" i="1"/>
  <c r="W5" i="9" l="1"/>
  <c r="V9" i="9"/>
  <c r="W7" i="9"/>
  <c r="V12" i="9"/>
  <c r="W13" i="9" s="1"/>
  <c r="X14" i="9" s="1"/>
  <c r="Y15" i="9" s="1"/>
  <c r="AB7" i="8"/>
  <c r="AA12" i="8"/>
  <c r="AB13" i="8" s="1"/>
  <c r="AC14" i="8" s="1"/>
  <c r="AD15" i="8" s="1"/>
  <c r="AB5" i="8"/>
  <c r="AA9" i="8"/>
  <c r="L5" i="1"/>
  <c r="K9" i="1"/>
  <c r="L7" i="1"/>
  <c r="K12" i="1"/>
  <c r="L13" i="1" s="1"/>
  <c r="M14" i="1" s="1"/>
  <c r="N15" i="1" s="1"/>
  <c r="O16" i="1" s="1"/>
  <c r="P17" i="1" s="1"/>
  <c r="Q18" i="1" s="1"/>
  <c r="R19" i="1" s="1"/>
  <c r="S20" i="1" s="1"/>
  <c r="T21" i="1" s="1"/>
  <c r="U22" i="1" s="1"/>
  <c r="V23" i="1" s="1"/>
  <c r="W24" i="1" s="1"/>
  <c r="X25" i="1" s="1"/>
  <c r="Y26" i="1" s="1"/>
  <c r="X7" i="9" l="1"/>
  <c r="W12" i="9"/>
  <c r="X13" i="9" s="1"/>
  <c r="Y14" i="9" s="1"/>
  <c r="X5" i="9"/>
  <c r="W9" i="9"/>
  <c r="AC5" i="8"/>
  <c r="AB9" i="8"/>
  <c r="AC7" i="8"/>
  <c r="AB12" i="8"/>
  <c r="AC13" i="8" s="1"/>
  <c r="AD14" i="8" s="1"/>
  <c r="M7" i="1"/>
  <c r="L12" i="1"/>
  <c r="M13" i="1" s="1"/>
  <c r="N14" i="1" s="1"/>
  <c r="O15" i="1" s="1"/>
  <c r="P16" i="1" s="1"/>
  <c r="Q17" i="1" s="1"/>
  <c r="R18" i="1" s="1"/>
  <c r="S19" i="1" s="1"/>
  <c r="T20" i="1" s="1"/>
  <c r="U21" i="1" s="1"/>
  <c r="V22" i="1" s="1"/>
  <c r="W23" i="1" s="1"/>
  <c r="X24" i="1" s="1"/>
  <c r="Y25" i="1" s="1"/>
  <c r="M5" i="1"/>
  <c r="L9" i="1"/>
  <c r="X9" i="9" l="1"/>
  <c r="Y5" i="9"/>
  <c r="Y7" i="9"/>
  <c r="X12" i="9"/>
  <c r="Y13" i="9" s="1"/>
  <c r="AD7" i="8"/>
  <c r="AC12" i="8"/>
  <c r="AD13" i="8" s="1"/>
  <c r="AD5" i="8"/>
  <c r="AC9" i="8"/>
  <c r="N5" i="1"/>
  <c r="M9" i="1"/>
  <c r="N7" i="1"/>
  <c r="M12" i="1"/>
  <c r="N13" i="1" s="1"/>
  <c r="O14" i="1" s="1"/>
  <c r="P15" i="1" s="1"/>
  <c r="Q16" i="1" s="1"/>
  <c r="R17" i="1" s="1"/>
  <c r="S18" i="1" s="1"/>
  <c r="T19" i="1" s="1"/>
  <c r="U20" i="1" s="1"/>
  <c r="V21" i="1" s="1"/>
  <c r="W22" i="1" s="1"/>
  <c r="X23" i="1" s="1"/>
  <c r="Y24" i="1" s="1"/>
  <c r="Z7" i="9" l="1"/>
  <c r="Z12" i="9" s="1"/>
  <c r="Y12" i="9"/>
  <c r="Z5" i="9"/>
  <c r="Y9" i="9"/>
  <c r="AD9" i="8"/>
  <c r="AE5" i="8"/>
  <c r="AE7" i="8"/>
  <c r="AE12" i="8" s="1"/>
  <c r="AD12" i="8"/>
  <c r="O7" i="1"/>
  <c r="N12" i="1"/>
  <c r="O13" i="1" s="1"/>
  <c r="P14" i="1" s="1"/>
  <c r="Q15" i="1" s="1"/>
  <c r="R16" i="1" s="1"/>
  <c r="S17" i="1" s="1"/>
  <c r="T18" i="1" s="1"/>
  <c r="U19" i="1" s="1"/>
  <c r="V20" i="1" s="1"/>
  <c r="W21" i="1" s="1"/>
  <c r="X22" i="1" s="1"/>
  <c r="Y23" i="1" s="1"/>
  <c r="O5" i="1"/>
  <c r="N9" i="1"/>
  <c r="AD12" i="9" l="1"/>
  <c r="Z13" i="9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AI12" i="8"/>
  <c r="AJ12" i="8" s="1"/>
  <c r="AE13" i="8"/>
  <c r="AE14" i="8" s="1"/>
  <c r="AE15" i="8" s="1"/>
  <c r="AE16" i="8" s="1"/>
  <c r="AE17" i="8" s="1"/>
  <c r="AE18" i="8" s="1"/>
  <c r="AE19" i="8" s="1"/>
  <c r="AE20" i="8" s="1"/>
  <c r="AE21" i="8" s="1"/>
  <c r="AE22" i="8" s="1"/>
  <c r="AE23" i="8" s="1"/>
  <c r="AE24" i="8" s="1"/>
  <c r="AE25" i="8" s="1"/>
  <c r="AE26" i="8" s="1"/>
  <c r="AE27" i="8" s="1"/>
  <c r="AE28" i="8" s="1"/>
  <c r="AE29" i="8" s="1"/>
  <c r="AE30" i="8" s="1"/>
  <c r="AE31" i="8" s="1"/>
  <c r="Z9" i="9"/>
  <c r="B5" i="9"/>
  <c r="AA12" i="9"/>
  <c r="AC12" i="9"/>
  <c r="AB12" i="9"/>
  <c r="AH12" i="8"/>
  <c r="AF12" i="8"/>
  <c r="AG12" i="8"/>
  <c r="AE9" i="8"/>
  <c r="B10" i="8"/>
  <c r="P5" i="1"/>
  <c r="O9" i="1"/>
  <c r="P7" i="1"/>
  <c r="O12" i="1"/>
  <c r="P13" i="1" s="1"/>
  <c r="Q14" i="1" s="1"/>
  <c r="R15" i="1" s="1"/>
  <c r="S16" i="1" s="1"/>
  <c r="T17" i="1" s="1"/>
  <c r="U18" i="1" s="1"/>
  <c r="V19" i="1" s="1"/>
  <c r="W20" i="1" s="1"/>
  <c r="X21" i="1" s="1"/>
  <c r="Y22" i="1" s="1"/>
  <c r="B17" i="9" l="1"/>
  <c r="B6" i="9"/>
  <c r="B7" i="9" s="1"/>
  <c r="B8" i="9" s="1"/>
  <c r="B23" i="8"/>
  <c r="B11" i="8"/>
  <c r="B24" i="8"/>
  <c r="Q7" i="1"/>
  <c r="P12" i="1"/>
  <c r="Q13" i="1" s="1"/>
  <c r="R14" i="1" s="1"/>
  <c r="S15" i="1" s="1"/>
  <c r="T16" i="1" s="1"/>
  <c r="U17" i="1" s="1"/>
  <c r="V18" i="1" s="1"/>
  <c r="W19" i="1" s="1"/>
  <c r="X20" i="1" s="1"/>
  <c r="Y21" i="1" s="1"/>
  <c r="Q5" i="1"/>
  <c r="P9" i="1"/>
  <c r="B18" i="9" l="1"/>
  <c r="G13" i="9"/>
  <c r="AD13" i="9" s="1"/>
  <c r="L13" i="8"/>
  <c r="AI13" i="8" s="1"/>
  <c r="B12" i="8"/>
  <c r="B13" i="8" s="1"/>
  <c r="F12" i="8"/>
  <c r="F13" i="8" s="1"/>
  <c r="R5" i="1"/>
  <c r="Q9" i="1"/>
  <c r="R7" i="1"/>
  <c r="Q12" i="1"/>
  <c r="R13" i="1" s="1"/>
  <c r="S14" i="1" s="1"/>
  <c r="T15" i="1" s="1"/>
  <c r="U16" i="1" s="1"/>
  <c r="V17" i="1" s="1"/>
  <c r="W18" i="1" s="1"/>
  <c r="X19" i="1" s="1"/>
  <c r="Y20" i="1" s="1"/>
  <c r="AA13" i="9" l="1"/>
  <c r="G14" i="9" s="1"/>
  <c r="H14" i="9"/>
  <c r="I15" i="9" s="1"/>
  <c r="J16" i="9" s="1"/>
  <c r="K17" i="9" s="1"/>
  <c r="L18" i="9" s="1"/>
  <c r="M19" i="9" s="1"/>
  <c r="N20" i="9" s="1"/>
  <c r="O21" i="9" s="1"/>
  <c r="P22" i="9" s="1"/>
  <c r="Q23" i="9" s="1"/>
  <c r="R24" i="9" s="1"/>
  <c r="S25" i="9" s="1"/>
  <c r="T26" i="9" s="1"/>
  <c r="U27" i="9" s="1"/>
  <c r="V28" i="9" s="1"/>
  <c r="W29" i="9" s="1"/>
  <c r="X30" i="9" s="1"/>
  <c r="Y31" i="9" s="1"/>
  <c r="Z32" i="9" s="1"/>
  <c r="AC13" i="9"/>
  <c r="AB13" i="9"/>
  <c r="M14" i="8"/>
  <c r="N15" i="8" s="1"/>
  <c r="O16" i="8" s="1"/>
  <c r="P17" i="8" s="1"/>
  <c r="Q18" i="8" s="1"/>
  <c r="R19" i="8" s="1"/>
  <c r="S20" i="8" s="1"/>
  <c r="T21" i="8" s="1"/>
  <c r="U22" i="8" s="1"/>
  <c r="V23" i="8" s="1"/>
  <c r="W24" i="8" s="1"/>
  <c r="X25" i="8" s="1"/>
  <c r="Y26" i="8" s="1"/>
  <c r="Z27" i="8" s="1"/>
  <c r="AA28" i="8" s="1"/>
  <c r="AB29" i="8" s="1"/>
  <c r="AC30" i="8" s="1"/>
  <c r="AD31" i="8" s="1"/>
  <c r="AE32" i="8" s="1"/>
  <c r="AH13" i="8"/>
  <c r="AF13" i="8"/>
  <c r="L14" i="8" s="1"/>
  <c r="AJ13" i="8"/>
  <c r="AG13" i="8"/>
  <c r="S7" i="1"/>
  <c r="R12" i="1"/>
  <c r="S13" i="1" s="1"/>
  <c r="T14" i="1" s="1"/>
  <c r="U15" i="1" s="1"/>
  <c r="V16" i="1" s="1"/>
  <c r="W17" i="1" s="1"/>
  <c r="X18" i="1" s="1"/>
  <c r="Y19" i="1" s="1"/>
  <c r="S5" i="1"/>
  <c r="R9" i="1"/>
  <c r="AI14" i="8" l="1"/>
  <c r="AJ14" i="8" s="1"/>
  <c r="AD14" i="9"/>
  <c r="AC14" i="9"/>
  <c r="AA14" i="9"/>
  <c r="G15" i="9" s="1"/>
  <c r="H15" i="9"/>
  <c r="I16" i="9" s="1"/>
  <c r="J17" i="9" s="1"/>
  <c r="K18" i="9" s="1"/>
  <c r="L19" i="9" s="1"/>
  <c r="M20" i="9" s="1"/>
  <c r="N21" i="9" s="1"/>
  <c r="O22" i="9" s="1"/>
  <c r="P23" i="9" s="1"/>
  <c r="Q24" i="9" s="1"/>
  <c r="R25" i="9" s="1"/>
  <c r="S26" i="9" s="1"/>
  <c r="T27" i="9" s="1"/>
  <c r="U28" i="9" s="1"/>
  <c r="V29" i="9" s="1"/>
  <c r="W30" i="9" s="1"/>
  <c r="X31" i="9" s="1"/>
  <c r="Y32" i="9" s="1"/>
  <c r="Z33" i="9" s="1"/>
  <c r="AB14" i="9"/>
  <c r="M15" i="8"/>
  <c r="N16" i="8" s="1"/>
  <c r="O17" i="8" s="1"/>
  <c r="P18" i="8" s="1"/>
  <c r="Q19" i="8" s="1"/>
  <c r="R20" i="8" s="1"/>
  <c r="S21" i="8" s="1"/>
  <c r="T22" i="8" s="1"/>
  <c r="U23" i="8" s="1"/>
  <c r="V24" i="8" s="1"/>
  <c r="W25" i="8" s="1"/>
  <c r="X26" i="8" s="1"/>
  <c r="Y27" i="8" s="1"/>
  <c r="Z28" i="8" s="1"/>
  <c r="AA29" i="8" s="1"/>
  <c r="AB30" i="8" s="1"/>
  <c r="AC31" i="8" s="1"/>
  <c r="AD32" i="8" s="1"/>
  <c r="AE33" i="8" s="1"/>
  <c r="AH14" i="8"/>
  <c r="AF14" i="8"/>
  <c r="L15" i="8" s="1"/>
  <c r="AG14" i="8"/>
  <c r="T5" i="1"/>
  <c r="S9" i="1"/>
  <c r="T7" i="1"/>
  <c r="S12" i="1"/>
  <c r="T13" i="1" s="1"/>
  <c r="U14" i="1" s="1"/>
  <c r="V15" i="1" s="1"/>
  <c r="W16" i="1" s="1"/>
  <c r="X17" i="1" s="1"/>
  <c r="Y18" i="1" s="1"/>
  <c r="AI15" i="8" l="1"/>
  <c r="AJ15" i="8" s="1"/>
  <c r="AD15" i="9"/>
  <c r="AC15" i="9"/>
  <c r="AA15" i="9"/>
  <c r="G16" i="9" s="1"/>
  <c r="H16" i="9"/>
  <c r="I17" i="9" s="1"/>
  <c r="J18" i="9" s="1"/>
  <c r="K19" i="9" s="1"/>
  <c r="L20" i="9" s="1"/>
  <c r="M21" i="9" s="1"/>
  <c r="N22" i="9" s="1"/>
  <c r="O23" i="9" s="1"/>
  <c r="P24" i="9" s="1"/>
  <c r="Q25" i="9" s="1"/>
  <c r="R26" i="9" s="1"/>
  <c r="S27" i="9" s="1"/>
  <c r="T28" i="9" s="1"/>
  <c r="U29" i="9" s="1"/>
  <c r="V30" i="9" s="1"/>
  <c r="W31" i="9" s="1"/>
  <c r="X32" i="9" s="1"/>
  <c r="Y33" i="9" s="1"/>
  <c r="Z34" i="9" s="1"/>
  <c r="AB15" i="9"/>
  <c r="U7" i="1"/>
  <c r="T12" i="1"/>
  <c r="U13" i="1" s="1"/>
  <c r="V14" i="1" s="1"/>
  <c r="W15" i="1" s="1"/>
  <c r="X16" i="1" s="1"/>
  <c r="Y17" i="1" s="1"/>
  <c r="U5" i="1"/>
  <c r="T9" i="1"/>
  <c r="M16" i="8" l="1"/>
  <c r="N17" i="8" s="1"/>
  <c r="O18" i="8" s="1"/>
  <c r="P19" i="8" s="1"/>
  <c r="Q20" i="8" s="1"/>
  <c r="R21" i="8" s="1"/>
  <c r="S22" i="8" s="1"/>
  <c r="T23" i="8" s="1"/>
  <c r="U24" i="8" s="1"/>
  <c r="V25" i="8" s="1"/>
  <c r="W26" i="8" s="1"/>
  <c r="X27" i="8" s="1"/>
  <c r="Y28" i="8" s="1"/>
  <c r="Z29" i="8" s="1"/>
  <c r="AA30" i="8" s="1"/>
  <c r="AB31" i="8" s="1"/>
  <c r="AC32" i="8" s="1"/>
  <c r="AD33" i="8" s="1"/>
  <c r="AE34" i="8" s="1"/>
  <c r="AG15" i="8"/>
  <c r="AF15" i="8"/>
  <c r="AH15" i="8"/>
  <c r="AD16" i="9"/>
  <c r="AC16" i="9"/>
  <c r="AA16" i="9"/>
  <c r="G17" i="9" s="1"/>
  <c r="H17" i="9"/>
  <c r="I18" i="9" s="1"/>
  <c r="J19" i="9" s="1"/>
  <c r="K20" i="9" s="1"/>
  <c r="L21" i="9" s="1"/>
  <c r="M22" i="9" s="1"/>
  <c r="N23" i="9" s="1"/>
  <c r="O24" i="9" s="1"/>
  <c r="P25" i="9" s="1"/>
  <c r="Q26" i="9" s="1"/>
  <c r="R27" i="9" s="1"/>
  <c r="S28" i="9" s="1"/>
  <c r="T29" i="9" s="1"/>
  <c r="U30" i="9" s="1"/>
  <c r="V31" i="9" s="1"/>
  <c r="W32" i="9" s="1"/>
  <c r="X33" i="9" s="1"/>
  <c r="Y34" i="9" s="1"/>
  <c r="Z35" i="9" s="1"/>
  <c r="AB16" i="9"/>
  <c r="V5" i="1"/>
  <c r="U9" i="1"/>
  <c r="V7" i="1"/>
  <c r="U12" i="1"/>
  <c r="V13" i="1" s="1"/>
  <c r="W14" i="1" s="1"/>
  <c r="X15" i="1" s="1"/>
  <c r="Y16" i="1" s="1"/>
  <c r="L16" i="8" l="1"/>
  <c r="AG16" i="8" s="1"/>
  <c r="AD17" i="9"/>
  <c r="H18" i="9"/>
  <c r="I19" i="9" s="1"/>
  <c r="J20" i="9" s="1"/>
  <c r="K21" i="9" s="1"/>
  <c r="L22" i="9" s="1"/>
  <c r="M23" i="9" s="1"/>
  <c r="N24" i="9" s="1"/>
  <c r="O25" i="9" s="1"/>
  <c r="P26" i="9" s="1"/>
  <c r="Q27" i="9" s="1"/>
  <c r="R28" i="9" s="1"/>
  <c r="S29" i="9" s="1"/>
  <c r="T30" i="9" s="1"/>
  <c r="U31" i="9" s="1"/>
  <c r="V32" i="9" s="1"/>
  <c r="W33" i="9" s="1"/>
  <c r="X34" i="9" s="1"/>
  <c r="Y35" i="9" s="1"/>
  <c r="Z36" i="9" s="1"/>
  <c r="AC17" i="9"/>
  <c r="AA17" i="9"/>
  <c r="AB17" i="9"/>
  <c r="W7" i="1"/>
  <c r="V12" i="1"/>
  <c r="W13" i="1" s="1"/>
  <c r="X14" i="1" s="1"/>
  <c r="Y15" i="1" s="1"/>
  <c r="W5" i="1"/>
  <c r="V9" i="1"/>
  <c r="AI16" i="8" l="1"/>
  <c r="AJ16" i="8" s="1"/>
  <c r="AF16" i="8"/>
  <c r="M17" i="8"/>
  <c r="N18" i="8" s="1"/>
  <c r="O19" i="8" s="1"/>
  <c r="P20" i="8" s="1"/>
  <c r="Q21" i="8" s="1"/>
  <c r="R22" i="8" s="1"/>
  <c r="S23" i="8" s="1"/>
  <c r="T24" i="8" s="1"/>
  <c r="U25" i="8" s="1"/>
  <c r="V26" i="8" s="1"/>
  <c r="W27" i="8" s="1"/>
  <c r="X28" i="8" s="1"/>
  <c r="Y29" i="8" s="1"/>
  <c r="Z30" i="8" s="1"/>
  <c r="AA31" i="8" s="1"/>
  <c r="AB32" i="8" s="1"/>
  <c r="AC33" i="8" s="1"/>
  <c r="AD34" i="8" s="1"/>
  <c r="AE35" i="8" s="1"/>
  <c r="AH16" i="8"/>
  <c r="G18" i="9"/>
  <c r="AD18" i="9" s="1"/>
  <c r="X5" i="1"/>
  <c r="W9" i="1"/>
  <c r="X7" i="1"/>
  <c r="W12" i="1"/>
  <c r="X13" i="1" s="1"/>
  <c r="Y14" i="1" s="1"/>
  <c r="L17" i="8" l="1"/>
  <c r="AB18" i="9"/>
  <c r="H19" i="9"/>
  <c r="I20" i="9" s="1"/>
  <c r="J21" i="9" s="1"/>
  <c r="K22" i="9" s="1"/>
  <c r="L23" i="9" s="1"/>
  <c r="M24" i="9" s="1"/>
  <c r="N25" i="9" s="1"/>
  <c r="O26" i="9" s="1"/>
  <c r="P27" i="9" s="1"/>
  <c r="Q28" i="9" s="1"/>
  <c r="R29" i="9" s="1"/>
  <c r="S30" i="9" s="1"/>
  <c r="T31" i="9" s="1"/>
  <c r="U32" i="9" s="1"/>
  <c r="V33" i="9" s="1"/>
  <c r="W34" i="9" s="1"/>
  <c r="X35" i="9" s="1"/>
  <c r="Y36" i="9" s="1"/>
  <c r="Z37" i="9" s="1"/>
  <c r="AC18" i="9"/>
  <c r="AA18" i="9"/>
  <c r="G19" i="9" s="1"/>
  <c r="H20" i="9" s="1"/>
  <c r="I21" i="9" s="1"/>
  <c r="J22" i="9" s="1"/>
  <c r="K23" i="9" s="1"/>
  <c r="L24" i="9" s="1"/>
  <c r="M25" i="9" s="1"/>
  <c r="N26" i="9" s="1"/>
  <c r="O27" i="9" s="1"/>
  <c r="P28" i="9" s="1"/>
  <c r="Q29" i="9" s="1"/>
  <c r="R30" i="9" s="1"/>
  <c r="S31" i="9" s="1"/>
  <c r="T32" i="9" s="1"/>
  <c r="U33" i="9" s="1"/>
  <c r="V34" i="9" s="1"/>
  <c r="W35" i="9" s="1"/>
  <c r="X36" i="9" s="1"/>
  <c r="Y37" i="9" s="1"/>
  <c r="Y7" i="1"/>
  <c r="Z7" i="1" s="1"/>
  <c r="X12" i="1"/>
  <c r="Y13" i="1" s="1"/>
  <c r="Y5" i="1"/>
  <c r="Z5" i="1" s="1"/>
  <c r="X9" i="1"/>
  <c r="M18" i="8" l="1"/>
  <c r="N19" i="8" s="1"/>
  <c r="O20" i="8" s="1"/>
  <c r="P21" i="8" s="1"/>
  <c r="Q22" i="8" s="1"/>
  <c r="R23" i="8" s="1"/>
  <c r="S24" i="8" s="1"/>
  <c r="T25" i="8" s="1"/>
  <c r="U26" i="8" s="1"/>
  <c r="V27" i="8" s="1"/>
  <c r="W28" i="8" s="1"/>
  <c r="X29" i="8" s="1"/>
  <c r="Y30" i="8" s="1"/>
  <c r="Z31" i="8" s="1"/>
  <c r="AA32" i="8" s="1"/>
  <c r="AB33" i="8" s="1"/>
  <c r="AC34" i="8" s="1"/>
  <c r="AD35" i="8" s="1"/>
  <c r="AE36" i="8" s="1"/>
  <c r="AH17" i="8"/>
  <c r="AF17" i="8"/>
  <c r="L18" i="8" s="1"/>
  <c r="AG17" i="8"/>
  <c r="AI17" i="8"/>
  <c r="AJ17" i="8" s="1"/>
  <c r="AB19" i="9"/>
  <c r="AC19" i="9"/>
  <c r="AD19" i="9"/>
  <c r="Z38" i="9"/>
  <c r="AA19" i="9"/>
  <c r="G20" i="9" s="1"/>
  <c r="AD20" i="9" s="1"/>
  <c r="Y9" i="1"/>
  <c r="Z12" i="1"/>
  <c r="Y12" i="1"/>
  <c r="AG18" i="8" l="1"/>
  <c r="AI18" i="8"/>
  <c r="AJ18" i="8" s="1"/>
  <c r="AF18" i="8"/>
  <c r="M19" i="8"/>
  <c r="N20" i="8" s="1"/>
  <c r="O21" i="8" s="1"/>
  <c r="P22" i="8" s="1"/>
  <c r="Q23" i="8" s="1"/>
  <c r="R24" i="8" s="1"/>
  <c r="S25" i="8" s="1"/>
  <c r="T26" i="8" s="1"/>
  <c r="U27" i="8" s="1"/>
  <c r="V28" i="8" s="1"/>
  <c r="W29" i="8" s="1"/>
  <c r="X30" i="8" s="1"/>
  <c r="Y31" i="8" s="1"/>
  <c r="Z32" i="8" s="1"/>
  <c r="AA33" i="8" s="1"/>
  <c r="AB34" i="8" s="1"/>
  <c r="AC35" i="8" s="1"/>
  <c r="AD36" i="8" s="1"/>
  <c r="AE37" i="8" s="1"/>
  <c r="AH18" i="8"/>
  <c r="H21" i="9"/>
  <c r="I22" i="9" s="1"/>
  <c r="J23" i="9" s="1"/>
  <c r="K24" i="9" s="1"/>
  <c r="L25" i="9" s="1"/>
  <c r="M26" i="9" s="1"/>
  <c r="N27" i="9" s="1"/>
  <c r="O28" i="9" s="1"/>
  <c r="P29" i="9" s="1"/>
  <c r="Q30" i="9" s="1"/>
  <c r="R31" i="9" s="1"/>
  <c r="S32" i="9" s="1"/>
  <c r="T33" i="9" s="1"/>
  <c r="U34" i="9" s="1"/>
  <c r="V35" i="9" s="1"/>
  <c r="W36" i="9" s="1"/>
  <c r="X37" i="9" s="1"/>
  <c r="Y38" i="9" s="1"/>
  <c r="Z39" i="9" s="1"/>
  <c r="AA20" i="9"/>
  <c r="G21" i="9" s="1"/>
  <c r="H22" i="9" s="1"/>
  <c r="I23" i="9" s="1"/>
  <c r="J24" i="9" s="1"/>
  <c r="K25" i="9" s="1"/>
  <c r="L26" i="9" s="1"/>
  <c r="M27" i="9" s="1"/>
  <c r="N28" i="9" s="1"/>
  <c r="O29" i="9" s="1"/>
  <c r="P30" i="9" s="1"/>
  <c r="Q31" i="9" s="1"/>
  <c r="R32" i="9" s="1"/>
  <c r="S33" i="9" s="1"/>
  <c r="T34" i="9" s="1"/>
  <c r="U35" i="9" s="1"/>
  <c r="V36" i="9" s="1"/>
  <c r="W37" i="9" s="1"/>
  <c r="X38" i="9" s="1"/>
  <c r="Y39" i="9" s="1"/>
  <c r="AB20" i="9"/>
  <c r="AC20" i="9"/>
  <c r="AD12" i="1"/>
  <c r="Z13" i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AA12" i="1"/>
  <c r="Z9" i="1"/>
  <c r="B5" i="1"/>
  <c r="B20" i="1" s="1"/>
  <c r="B21" i="1" s="1"/>
  <c r="AB12" i="1"/>
  <c r="AC12" i="1"/>
  <c r="L19" i="8" l="1"/>
  <c r="Z40" i="9"/>
  <c r="AC21" i="9"/>
  <c r="AA21" i="9"/>
  <c r="G22" i="9" s="1"/>
  <c r="H23" i="9" s="1"/>
  <c r="I24" i="9" s="1"/>
  <c r="J25" i="9" s="1"/>
  <c r="K26" i="9" s="1"/>
  <c r="L27" i="9" s="1"/>
  <c r="M28" i="9" s="1"/>
  <c r="N29" i="9" s="1"/>
  <c r="O30" i="9" s="1"/>
  <c r="P31" i="9" s="1"/>
  <c r="Q32" i="9" s="1"/>
  <c r="R33" i="9" s="1"/>
  <c r="S34" i="9" s="1"/>
  <c r="T35" i="9" s="1"/>
  <c r="U36" i="9" s="1"/>
  <c r="V37" i="9" s="1"/>
  <c r="W38" i="9" s="1"/>
  <c r="X39" i="9" s="1"/>
  <c r="Y40" i="9" s="1"/>
  <c r="AD21" i="9"/>
  <c r="AB21" i="9"/>
  <c r="B6" i="1"/>
  <c r="B7" i="1" s="1"/>
  <c r="B8" i="1" s="1"/>
  <c r="B18" i="1"/>
  <c r="B17" i="1"/>
  <c r="G13" i="1" l="1"/>
  <c r="AG19" i="8"/>
  <c r="M20" i="8"/>
  <c r="N21" i="8" s="1"/>
  <c r="O22" i="8" s="1"/>
  <c r="P23" i="8" s="1"/>
  <c r="Q24" i="8" s="1"/>
  <c r="R25" i="8" s="1"/>
  <c r="S26" i="8" s="1"/>
  <c r="T27" i="8" s="1"/>
  <c r="U28" i="8" s="1"/>
  <c r="V29" i="8" s="1"/>
  <c r="W30" i="8" s="1"/>
  <c r="X31" i="8" s="1"/>
  <c r="Y32" i="8" s="1"/>
  <c r="Z33" i="8" s="1"/>
  <c r="AA34" i="8" s="1"/>
  <c r="AB35" i="8" s="1"/>
  <c r="AC36" i="8" s="1"/>
  <c r="AD37" i="8" s="1"/>
  <c r="AE38" i="8" s="1"/>
  <c r="AI19" i="8"/>
  <c r="AJ19" i="8" s="1"/>
  <c r="AF19" i="8"/>
  <c r="L20" i="8" s="1"/>
  <c r="AH19" i="8"/>
  <c r="Z41" i="9"/>
  <c r="AA22" i="9"/>
  <c r="G23" i="9" s="1"/>
  <c r="AD23" i="9" s="1"/>
  <c r="AC22" i="9"/>
  <c r="AD22" i="9"/>
  <c r="AB22" i="9"/>
  <c r="AD13" i="1"/>
  <c r="M21" i="8" l="1"/>
  <c r="N22" i="8" s="1"/>
  <c r="O23" i="8" s="1"/>
  <c r="P24" i="8" s="1"/>
  <c r="Q25" i="8" s="1"/>
  <c r="R26" i="8" s="1"/>
  <c r="S27" i="8" s="1"/>
  <c r="T28" i="8" s="1"/>
  <c r="U29" i="8" s="1"/>
  <c r="V30" i="8" s="1"/>
  <c r="W31" i="8" s="1"/>
  <c r="X32" i="8" s="1"/>
  <c r="Y33" i="8" s="1"/>
  <c r="Z34" i="8" s="1"/>
  <c r="AA35" i="8" s="1"/>
  <c r="AB36" i="8" s="1"/>
  <c r="AC37" i="8" s="1"/>
  <c r="AD38" i="8" s="1"/>
  <c r="AE39" i="8" s="1"/>
  <c r="AI20" i="8"/>
  <c r="AJ20" i="8" s="1"/>
  <c r="AG20" i="8"/>
  <c r="AF20" i="8"/>
  <c r="L21" i="8" s="1"/>
  <c r="AH20" i="8"/>
  <c r="AC23" i="9"/>
  <c r="AB23" i="9"/>
  <c r="H24" i="9"/>
  <c r="I25" i="9" s="1"/>
  <c r="J26" i="9" s="1"/>
  <c r="K27" i="9" s="1"/>
  <c r="L28" i="9" s="1"/>
  <c r="M29" i="9" s="1"/>
  <c r="N30" i="9" s="1"/>
  <c r="O31" i="9" s="1"/>
  <c r="P32" i="9" s="1"/>
  <c r="Q33" i="9" s="1"/>
  <c r="R34" i="9" s="1"/>
  <c r="S35" i="9" s="1"/>
  <c r="T36" i="9" s="1"/>
  <c r="U37" i="9" s="1"/>
  <c r="V38" i="9" s="1"/>
  <c r="W39" i="9" s="1"/>
  <c r="X40" i="9" s="1"/>
  <c r="Y41" i="9" s="1"/>
  <c r="Z42" i="9" s="1"/>
  <c r="AA23" i="9"/>
  <c r="G24" i="9" s="1"/>
  <c r="AD24" i="9" s="1"/>
  <c r="AB13" i="1"/>
  <c r="H14" i="1"/>
  <c r="I15" i="1" s="1"/>
  <c r="J16" i="1" s="1"/>
  <c r="K17" i="1" s="1"/>
  <c r="L18" i="1" s="1"/>
  <c r="M19" i="1" s="1"/>
  <c r="N20" i="1" s="1"/>
  <c r="O21" i="1" s="1"/>
  <c r="P22" i="1" s="1"/>
  <c r="Q23" i="1" s="1"/>
  <c r="R24" i="1" s="1"/>
  <c r="S25" i="1" s="1"/>
  <c r="T26" i="1" s="1"/>
  <c r="U27" i="1" s="1"/>
  <c r="V28" i="1" s="1"/>
  <c r="W29" i="1" s="1"/>
  <c r="X30" i="1" s="1"/>
  <c r="Y31" i="1" s="1"/>
  <c r="Z32" i="1" s="1"/>
  <c r="AA13" i="1"/>
  <c r="G14" i="1" s="1"/>
  <c r="AC13" i="1"/>
  <c r="M22" i="8" l="1"/>
  <c r="N23" i="8" s="1"/>
  <c r="O24" i="8" s="1"/>
  <c r="P25" i="8" s="1"/>
  <c r="Q26" i="8" s="1"/>
  <c r="R27" i="8" s="1"/>
  <c r="S28" i="8" s="1"/>
  <c r="T29" i="8" s="1"/>
  <c r="U30" i="8" s="1"/>
  <c r="V31" i="8" s="1"/>
  <c r="W32" i="8" s="1"/>
  <c r="X33" i="8" s="1"/>
  <c r="Y34" i="8" s="1"/>
  <c r="Z35" i="8" s="1"/>
  <c r="AA36" i="8" s="1"/>
  <c r="AB37" i="8" s="1"/>
  <c r="AC38" i="8" s="1"/>
  <c r="AD39" i="8" s="1"/>
  <c r="AE40" i="8" s="1"/>
  <c r="AF21" i="8"/>
  <c r="L22" i="8" s="1"/>
  <c r="AH21" i="8"/>
  <c r="AG21" i="8"/>
  <c r="AI21" i="8"/>
  <c r="AJ21" i="8" s="1"/>
  <c r="AA24" i="9"/>
  <c r="G25" i="9" s="1"/>
  <c r="H26" i="9" s="1"/>
  <c r="I27" i="9" s="1"/>
  <c r="J28" i="9" s="1"/>
  <c r="K29" i="9" s="1"/>
  <c r="L30" i="9" s="1"/>
  <c r="M31" i="9" s="1"/>
  <c r="N32" i="9" s="1"/>
  <c r="O33" i="9" s="1"/>
  <c r="P34" i="9" s="1"/>
  <c r="Q35" i="9" s="1"/>
  <c r="R36" i="9" s="1"/>
  <c r="S37" i="9" s="1"/>
  <c r="T38" i="9" s="1"/>
  <c r="U39" i="9" s="1"/>
  <c r="V40" i="9" s="1"/>
  <c r="W41" i="9" s="1"/>
  <c r="X42" i="9" s="1"/>
  <c r="Y43" i="9" s="1"/>
  <c r="AB24" i="9"/>
  <c r="AC24" i="9"/>
  <c r="H25" i="9"/>
  <c r="I26" i="9" s="1"/>
  <c r="J27" i="9" s="1"/>
  <c r="K28" i="9" s="1"/>
  <c r="L29" i="9" s="1"/>
  <c r="M30" i="9" s="1"/>
  <c r="N31" i="9" s="1"/>
  <c r="O32" i="9" s="1"/>
  <c r="P33" i="9" s="1"/>
  <c r="Q34" i="9" s="1"/>
  <c r="R35" i="9" s="1"/>
  <c r="S36" i="9" s="1"/>
  <c r="T37" i="9" s="1"/>
  <c r="U38" i="9" s="1"/>
  <c r="V39" i="9" s="1"/>
  <c r="W40" i="9" s="1"/>
  <c r="X41" i="9" s="1"/>
  <c r="Y42" i="9" s="1"/>
  <c r="Z43" i="9" s="1"/>
  <c r="AD14" i="1"/>
  <c r="H15" i="1"/>
  <c r="I16" i="1" s="1"/>
  <c r="J17" i="1" s="1"/>
  <c r="K18" i="1" s="1"/>
  <c r="L19" i="1" s="1"/>
  <c r="M20" i="1" s="1"/>
  <c r="N21" i="1" s="1"/>
  <c r="O22" i="1" s="1"/>
  <c r="P23" i="1" s="1"/>
  <c r="Q24" i="1" s="1"/>
  <c r="R25" i="1" s="1"/>
  <c r="S26" i="1" s="1"/>
  <c r="T27" i="1" s="1"/>
  <c r="U28" i="1" s="1"/>
  <c r="V29" i="1" s="1"/>
  <c r="W30" i="1" s="1"/>
  <c r="X31" i="1" s="1"/>
  <c r="Y32" i="1" s="1"/>
  <c r="Z33" i="1" s="1"/>
  <c r="AB14" i="1"/>
  <c r="AC14" i="1"/>
  <c r="AA14" i="1"/>
  <c r="M23" i="8" l="1"/>
  <c r="N24" i="8" s="1"/>
  <c r="O25" i="8" s="1"/>
  <c r="P26" i="8" s="1"/>
  <c r="Q27" i="8" s="1"/>
  <c r="R28" i="8" s="1"/>
  <c r="S29" i="8" s="1"/>
  <c r="T30" i="8" s="1"/>
  <c r="U31" i="8" s="1"/>
  <c r="V32" i="8" s="1"/>
  <c r="W33" i="8" s="1"/>
  <c r="X34" i="8" s="1"/>
  <c r="Y35" i="8" s="1"/>
  <c r="Z36" i="8" s="1"/>
  <c r="AA37" i="8" s="1"/>
  <c r="AB38" i="8" s="1"/>
  <c r="AC39" i="8" s="1"/>
  <c r="AD40" i="8" s="1"/>
  <c r="AE41" i="8" s="1"/>
  <c r="AF22" i="8"/>
  <c r="L23" i="8" s="1"/>
  <c r="AH22" i="8"/>
  <c r="AG22" i="8"/>
  <c r="AI22" i="8"/>
  <c r="AJ22" i="8" s="1"/>
  <c r="AA25" i="9"/>
  <c r="G26" i="9" s="1"/>
  <c r="AD26" i="9" s="1"/>
  <c r="AB25" i="9"/>
  <c r="AC25" i="9"/>
  <c r="AD25" i="9"/>
  <c r="Z44" i="9"/>
  <c r="G15" i="1"/>
  <c r="AD15" i="1" s="1"/>
  <c r="AI23" i="8" l="1"/>
  <c r="AJ23" i="8" s="1"/>
  <c r="AF23" i="8"/>
  <c r="L24" i="8" s="1"/>
  <c r="M24" i="8"/>
  <c r="N25" i="8" s="1"/>
  <c r="O26" i="8" s="1"/>
  <c r="P27" i="8" s="1"/>
  <c r="Q28" i="8" s="1"/>
  <c r="R29" i="8" s="1"/>
  <c r="S30" i="8" s="1"/>
  <c r="T31" i="8" s="1"/>
  <c r="U32" i="8" s="1"/>
  <c r="V33" i="8" s="1"/>
  <c r="W34" i="8" s="1"/>
  <c r="X35" i="8" s="1"/>
  <c r="Y36" i="8" s="1"/>
  <c r="Z37" i="8" s="1"/>
  <c r="AA38" i="8" s="1"/>
  <c r="AB39" i="8" s="1"/>
  <c r="AC40" i="8" s="1"/>
  <c r="AD41" i="8" s="1"/>
  <c r="AE42" i="8" s="1"/>
  <c r="AG23" i="8"/>
  <c r="AH23" i="8"/>
  <c r="AB15" i="1"/>
  <c r="AA15" i="1"/>
  <c r="G16" i="1" s="1"/>
  <c r="H17" i="1" s="1"/>
  <c r="I18" i="1" s="1"/>
  <c r="J19" i="1" s="1"/>
  <c r="K20" i="1" s="1"/>
  <c r="L21" i="1" s="1"/>
  <c r="M22" i="1" s="1"/>
  <c r="N23" i="1" s="1"/>
  <c r="O24" i="1" s="1"/>
  <c r="P25" i="1" s="1"/>
  <c r="Q26" i="1" s="1"/>
  <c r="R27" i="1" s="1"/>
  <c r="S28" i="1" s="1"/>
  <c r="T29" i="1" s="1"/>
  <c r="U30" i="1" s="1"/>
  <c r="V31" i="1" s="1"/>
  <c r="W32" i="1" s="1"/>
  <c r="X33" i="1" s="1"/>
  <c r="Y34" i="1" s="1"/>
  <c r="AA26" i="9"/>
  <c r="G27" i="9" s="1"/>
  <c r="AB26" i="9"/>
  <c r="H27" i="9"/>
  <c r="I28" i="9" s="1"/>
  <c r="J29" i="9" s="1"/>
  <c r="K30" i="9" s="1"/>
  <c r="L31" i="9" s="1"/>
  <c r="M32" i="9" s="1"/>
  <c r="N33" i="9" s="1"/>
  <c r="O34" i="9" s="1"/>
  <c r="P35" i="9" s="1"/>
  <c r="Q36" i="9" s="1"/>
  <c r="R37" i="9" s="1"/>
  <c r="S38" i="9" s="1"/>
  <c r="T39" i="9" s="1"/>
  <c r="U40" i="9" s="1"/>
  <c r="V41" i="9" s="1"/>
  <c r="W42" i="9" s="1"/>
  <c r="X43" i="9" s="1"/>
  <c r="Y44" i="9" s="1"/>
  <c r="Z45" i="9" s="1"/>
  <c r="AC26" i="9"/>
  <c r="AC15" i="1"/>
  <c r="H16" i="1"/>
  <c r="I17" i="1" s="1"/>
  <c r="J18" i="1" s="1"/>
  <c r="K19" i="1" s="1"/>
  <c r="L20" i="1" s="1"/>
  <c r="M21" i="1" s="1"/>
  <c r="N22" i="1" s="1"/>
  <c r="O23" i="1" s="1"/>
  <c r="P24" i="1" s="1"/>
  <c r="Q25" i="1" s="1"/>
  <c r="R26" i="1" s="1"/>
  <c r="S27" i="1" s="1"/>
  <c r="T28" i="1" s="1"/>
  <c r="U29" i="1" s="1"/>
  <c r="V30" i="1" s="1"/>
  <c r="W31" i="1" s="1"/>
  <c r="X32" i="1" s="1"/>
  <c r="Y33" i="1" s="1"/>
  <c r="Z34" i="1" s="1"/>
  <c r="AF24" i="8" l="1"/>
  <c r="L25" i="8" s="1"/>
  <c r="AH24" i="8"/>
  <c r="AI24" i="8"/>
  <c r="AJ24" i="8" s="1"/>
  <c r="AG24" i="8"/>
  <c r="M25" i="8"/>
  <c r="N26" i="8" s="1"/>
  <c r="O27" i="8" s="1"/>
  <c r="P28" i="8" s="1"/>
  <c r="Q29" i="8" s="1"/>
  <c r="R30" i="8" s="1"/>
  <c r="S31" i="8" s="1"/>
  <c r="T32" i="8" s="1"/>
  <c r="U33" i="8" s="1"/>
  <c r="V34" i="8" s="1"/>
  <c r="W35" i="8" s="1"/>
  <c r="X36" i="8" s="1"/>
  <c r="Y37" i="8" s="1"/>
  <c r="Z38" i="8" s="1"/>
  <c r="AA39" i="8" s="1"/>
  <c r="AB40" i="8" s="1"/>
  <c r="AC41" i="8" s="1"/>
  <c r="AD42" i="8" s="1"/>
  <c r="AE43" i="8" s="1"/>
  <c r="AB16" i="1"/>
  <c r="AD16" i="1"/>
  <c r="AB27" i="9"/>
  <c r="H28" i="9"/>
  <c r="I29" i="9" s="1"/>
  <c r="J30" i="9" s="1"/>
  <c r="K31" i="9" s="1"/>
  <c r="L32" i="9" s="1"/>
  <c r="M33" i="9" s="1"/>
  <c r="N34" i="9" s="1"/>
  <c r="O35" i="9" s="1"/>
  <c r="P36" i="9" s="1"/>
  <c r="Q37" i="9" s="1"/>
  <c r="R38" i="9" s="1"/>
  <c r="S39" i="9" s="1"/>
  <c r="T40" i="9" s="1"/>
  <c r="U41" i="9" s="1"/>
  <c r="V42" i="9" s="1"/>
  <c r="W43" i="9" s="1"/>
  <c r="X44" i="9" s="1"/>
  <c r="Y45" i="9" s="1"/>
  <c r="Z46" i="9" s="1"/>
  <c r="AC27" i="9"/>
  <c r="AA27" i="9"/>
  <c r="G28" i="9" s="1"/>
  <c r="AC28" i="9" s="1"/>
  <c r="Z35" i="1"/>
  <c r="AD27" i="9"/>
  <c r="AC16" i="1"/>
  <c r="AA16" i="1"/>
  <c r="G17" i="1" s="1"/>
  <c r="AI25" i="8" l="1"/>
  <c r="AJ25" i="8" s="1"/>
  <c r="AH25" i="8"/>
  <c r="AG25" i="8"/>
  <c r="AF25" i="8"/>
  <c r="L26" i="8" s="1"/>
  <c r="M26" i="8"/>
  <c r="N27" i="8" s="1"/>
  <c r="O28" i="8" s="1"/>
  <c r="P29" i="8" s="1"/>
  <c r="Q30" i="8" s="1"/>
  <c r="R31" i="8" s="1"/>
  <c r="S32" i="8" s="1"/>
  <c r="T33" i="8" s="1"/>
  <c r="U34" i="8" s="1"/>
  <c r="V35" i="8" s="1"/>
  <c r="W36" i="8" s="1"/>
  <c r="X37" i="8" s="1"/>
  <c r="Y38" i="8" s="1"/>
  <c r="Z39" i="8" s="1"/>
  <c r="AA40" i="8" s="1"/>
  <c r="AB41" i="8" s="1"/>
  <c r="AC42" i="8" s="1"/>
  <c r="AD43" i="8" s="1"/>
  <c r="AE44" i="8" s="1"/>
  <c r="AA28" i="9"/>
  <c r="G29" i="9" s="1"/>
  <c r="H29" i="9"/>
  <c r="I30" i="9" s="1"/>
  <c r="J31" i="9" s="1"/>
  <c r="K32" i="9" s="1"/>
  <c r="L33" i="9" s="1"/>
  <c r="M34" i="9" s="1"/>
  <c r="N35" i="9" s="1"/>
  <c r="O36" i="9" s="1"/>
  <c r="P37" i="9" s="1"/>
  <c r="Q38" i="9" s="1"/>
  <c r="R39" i="9" s="1"/>
  <c r="S40" i="9" s="1"/>
  <c r="T41" i="9" s="1"/>
  <c r="U42" i="9" s="1"/>
  <c r="V43" i="9" s="1"/>
  <c r="W44" i="9" s="1"/>
  <c r="X45" i="9" s="1"/>
  <c r="Y46" i="9" s="1"/>
  <c r="Z47" i="9" s="1"/>
  <c r="AB28" i="9"/>
  <c r="AD28" i="9"/>
  <c r="AD17" i="1"/>
  <c r="H18" i="1"/>
  <c r="I19" i="1" s="1"/>
  <c r="J20" i="1" s="1"/>
  <c r="K21" i="1" s="1"/>
  <c r="L22" i="1" s="1"/>
  <c r="M23" i="1" s="1"/>
  <c r="N24" i="1" s="1"/>
  <c r="O25" i="1" s="1"/>
  <c r="P26" i="1" s="1"/>
  <c r="Q27" i="1" s="1"/>
  <c r="R28" i="1" s="1"/>
  <c r="S29" i="1" s="1"/>
  <c r="T30" i="1" s="1"/>
  <c r="U31" i="1" s="1"/>
  <c r="V32" i="1" s="1"/>
  <c r="W33" i="1" s="1"/>
  <c r="X34" i="1" s="1"/>
  <c r="Y35" i="1" s="1"/>
  <c r="Z36" i="1" s="1"/>
  <c r="AC17" i="1"/>
  <c r="AB17" i="1"/>
  <c r="AA17" i="1"/>
  <c r="G18" i="1" s="1"/>
  <c r="AH26" i="8" l="1"/>
  <c r="AI26" i="8"/>
  <c r="AJ26" i="8" s="1"/>
  <c r="AF26" i="8"/>
  <c r="L27" i="8" s="1"/>
  <c r="M27" i="8"/>
  <c r="N28" i="8" s="1"/>
  <c r="O29" i="8" s="1"/>
  <c r="P30" i="8" s="1"/>
  <c r="Q31" i="8" s="1"/>
  <c r="R32" i="8" s="1"/>
  <c r="S33" i="8" s="1"/>
  <c r="T34" i="8" s="1"/>
  <c r="U35" i="8" s="1"/>
  <c r="V36" i="8" s="1"/>
  <c r="W37" i="8" s="1"/>
  <c r="X38" i="8" s="1"/>
  <c r="Y39" i="8" s="1"/>
  <c r="Z40" i="8" s="1"/>
  <c r="AA41" i="8" s="1"/>
  <c r="AB42" i="8" s="1"/>
  <c r="AC43" i="8" s="1"/>
  <c r="AD44" i="8" s="1"/>
  <c r="AE45" i="8" s="1"/>
  <c r="AG26" i="8"/>
  <c r="AD29" i="9"/>
  <c r="AB18" i="1"/>
  <c r="AA29" i="9"/>
  <c r="G30" i="9" s="1"/>
  <c r="AC29" i="9"/>
  <c r="H30" i="9"/>
  <c r="I31" i="9" s="1"/>
  <c r="J32" i="9" s="1"/>
  <c r="K33" i="9" s="1"/>
  <c r="L34" i="9" s="1"/>
  <c r="M35" i="9" s="1"/>
  <c r="N36" i="9" s="1"/>
  <c r="O37" i="9" s="1"/>
  <c r="P38" i="9" s="1"/>
  <c r="Q39" i="9" s="1"/>
  <c r="R40" i="9" s="1"/>
  <c r="S41" i="9" s="1"/>
  <c r="T42" i="9" s="1"/>
  <c r="U43" i="9" s="1"/>
  <c r="V44" i="9" s="1"/>
  <c r="W45" i="9" s="1"/>
  <c r="X46" i="9" s="1"/>
  <c r="Y47" i="9" s="1"/>
  <c r="Z48" i="9" s="1"/>
  <c r="AB29" i="9"/>
  <c r="H19" i="1"/>
  <c r="I20" i="1" s="1"/>
  <c r="J21" i="1" s="1"/>
  <c r="K22" i="1" s="1"/>
  <c r="L23" i="1" s="1"/>
  <c r="M24" i="1" s="1"/>
  <c r="N25" i="1" s="1"/>
  <c r="O26" i="1" s="1"/>
  <c r="P27" i="1" s="1"/>
  <c r="Q28" i="1" s="1"/>
  <c r="R29" i="1" s="1"/>
  <c r="S30" i="1" s="1"/>
  <c r="T31" i="1" s="1"/>
  <c r="U32" i="1" s="1"/>
  <c r="V33" i="1" s="1"/>
  <c r="W34" i="1" s="1"/>
  <c r="X35" i="1" s="1"/>
  <c r="Y36" i="1" s="1"/>
  <c r="Z37" i="1" s="1"/>
  <c r="AD18" i="1"/>
  <c r="AC18" i="1"/>
  <c r="AA18" i="1"/>
  <c r="G19" i="1" s="1"/>
  <c r="AI27" i="8" l="1"/>
  <c r="AJ27" i="8" s="1"/>
  <c r="AH27" i="8"/>
  <c r="M28" i="8"/>
  <c r="N29" i="8" s="1"/>
  <c r="O30" i="8" s="1"/>
  <c r="P31" i="8" s="1"/>
  <c r="Q32" i="8" s="1"/>
  <c r="R33" i="8" s="1"/>
  <c r="S34" i="8" s="1"/>
  <c r="T35" i="8" s="1"/>
  <c r="U36" i="8" s="1"/>
  <c r="V37" i="8" s="1"/>
  <c r="W38" i="8" s="1"/>
  <c r="X39" i="8" s="1"/>
  <c r="Y40" i="8" s="1"/>
  <c r="Z41" i="8" s="1"/>
  <c r="AA42" i="8" s="1"/>
  <c r="AB43" i="8" s="1"/>
  <c r="AC44" i="8" s="1"/>
  <c r="AD45" i="8" s="1"/>
  <c r="AE46" i="8" s="1"/>
  <c r="AF27" i="8"/>
  <c r="L28" i="8" s="1"/>
  <c r="AG27" i="8"/>
  <c r="AD30" i="9"/>
  <c r="AB30" i="9"/>
  <c r="H31" i="9"/>
  <c r="I32" i="9" s="1"/>
  <c r="J33" i="9" s="1"/>
  <c r="K34" i="9" s="1"/>
  <c r="L35" i="9" s="1"/>
  <c r="M36" i="9" s="1"/>
  <c r="N37" i="9" s="1"/>
  <c r="O38" i="9" s="1"/>
  <c r="P39" i="9" s="1"/>
  <c r="Q40" i="9" s="1"/>
  <c r="R41" i="9" s="1"/>
  <c r="S42" i="9" s="1"/>
  <c r="T43" i="9" s="1"/>
  <c r="U44" i="9" s="1"/>
  <c r="V45" i="9" s="1"/>
  <c r="W46" i="9" s="1"/>
  <c r="X47" i="9" s="1"/>
  <c r="Y48" i="9" s="1"/>
  <c r="Z49" i="9" s="1"/>
  <c r="AA30" i="9"/>
  <c r="G31" i="9" s="1"/>
  <c r="H32" i="9" s="1"/>
  <c r="I33" i="9" s="1"/>
  <c r="J34" i="9" s="1"/>
  <c r="K35" i="9" s="1"/>
  <c r="L36" i="9" s="1"/>
  <c r="M37" i="9" s="1"/>
  <c r="N38" i="9" s="1"/>
  <c r="O39" i="9" s="1"/>
  <c r="P40" i="9" s="1"/>
  <c r="Q41" i="9" s="1"/>
  <c r="R42" i="9" s="1"/>
  <c r="S43" i="9" s="1"/>
  <c r="T44" i="9" s="1"/>
  <c r="U45" i="9" s="1"/>
  <c r="V46" i="9" s="1"/>
  <c r="W47" i="9" s="1"/>
  <c r="X48" i="9" s="1"/>
  <c r="Y49" i="9" s="1"/>
  <c r="AD19" i="1"/>
  <c r="AC19" i="1"/>
  <c r="AB19" i="1"/>
  <c r="AA19" i="1"/>
  <c r="G20" i="1" s="1"/>
  <c r="H20" i="1"/>
  <c r="I21" i="1" s="1"/>
  <c r="J22" i="1" s="1"/>
  <c r="K23" i="1" s="1"/>
  <c r="L24" i="1" s="1"/>
  <c r="M25" i="1" s="1"/>
  <c r="N26" i="1" s="1"/>
  <c r="O27" i="1" s="1"/>
  <c r="P28" i="1" s="1"/>
  <c r="Q29" i="1" s="1"/>
  <c r="R30" i="1" s="1"/>
  <c r="S31" i="1" s="1"/>
  <c r="T32" i="1" s="1"/>
  <c r="U33" i="1" s="1"/>
  <c r="V34" i="1" s="1"/>
  <c r="W35" i="1" s="1"/>
  <c r="X36" i="1" s="1"/>
  <c r="Y37" i="1" s="1"/>
  <c r="Z38" i="1" s="1"/>
  <c r="AC30" i="9"/>
  <c r="AF28" i="8" l="1"/>
  <c r="L29" i="8" s="1"/>
  <c r="AI28" i="8"/>
  <c r="AJ28" i="8" s="1"/>
  <c r="M29" i="8"/>
  <c r="N30" i="8" s="1"/>
  <c r="O31" i="8" s="1"/>
  <c r="P32" i="8" s="1"/>
  <c r="Q33" i="8" s="1"/>
  <c r="R34" i="8" s="1"/>
  <c r="S35" i="8" s="1"/>
  <c r="T36" i="8" s="1"/>
  <c r="U37" i="8" s="1"/>
  <c r="V38" i="8" s="1"/>
  <c r="W39" i="8" s="1"/>
  <c r="X40" i="8" s="1"/>
  <c r="Y41" i="8" s="1"/>
  <c r="Z42" i="8" s="1"/>
  <c r="AA43" i="8" s="1"/>
  <c r="AB44" i="8" s="1"/>
  <c r="AC45" i="8" s="1"/>
  <c r="AD46" i="8" s="1"/>
  <c r="AE47" i="8" s="1"/>
  <c r="AH28" i="8"/>
  <c r="AG28" i="8"/>
  <c r="AC31" i="9"/>
  <c r="AA31" i="9"/>
  <c r="G32" i="9" s="1"/>
  <c r="AC32" i="9" s="1"/>
  <c r="AB20" i="1"/>
  <c r="Z50" i="9"/>
  <c r="AD31" i="9"/>
  <c r="H21" i="1"/>
  <c r="I22" i="1" s="1"/>
  <c r="J23" i="1" s="1"/>
  <c r="K24" i="1" s="1"/>
  <c r="L25" i="1" s="1"/>
  <c r="M26" i="1" s="1"/>
  <c r="N27" i="1" s="1"/>
  <c r="O28" i="1" s="1"/>
  <c r="P29" i="1" s="1"/>
  <c r="Q30" i="1" s="1"/>
  <c r="R31" i="1" s="1"/>
  <c r="S32" i="1" s="1"/>
  <c r="T33" i="1" s="1"/>
  <c r="U34" i="1" s="1"/>
  <c r="V35" i="1" s="1"/>
  <c r="W36" i="1" s="1"/>
  <c r="X37" i="1" s="1"/>
  <c r="Y38" i="1" s="1"/>
  <c r="Z39" i="1" s="1"/>
  <c r="AB31" i="9"/>
  <c r="AD20" i="1"/>
  <c r="AC20" i="1"/>
  <c r="AA20" i="1"/>
  <c r="G21" i="1" s="1"/>
  <c r="AG29" i="8" l="1"/>
  <c r="AF29" i="8"/>
  <c r="L30" i="8" s="1"/>
  <c r="M30" i="8"/>
  <c r="N31" i="8" s="1"/>
  <c r="O32" i="8" s="1"/>
  <c r="P33" i="8" s="1"/>
  <c r="Q34" i="8" s="1"/>
  <c r="R35" i="8" s="1"/>
  <c r="S36" i="8" s="1"/>
  <c r="T37" i="8" s="1"/>
  <c r="U38" i="8" s="1"/>
  <c r="V39" i="8" s="1"/>
  <c r="W40" i="8" s="1"/>
  <c r="X41" i="8" s="1"/>
  <c r="Y42" i="8" s="1"/>
  <c r="Z43" i="8" s="1"/>
  <c r="AA44" i="8" s="1"/>
  <c r="AB45" i="8" s="1"/>
  <c r="AC46" i="8" s="1"/>
  <c r="AD47" i="8" s="1"/>
  <c r="AE48" i="8" s="1"/>
  <c r="AH29" i="8"/>
  <c r="AI29" i="8"/>
  <c r="AJ29" i="8" s="1"/>
  <c r="AB32" i="9"/>
  <c r="AA32" i="9"/>
  <c r="G33" i="9" s="1"/>
  <c r="H33" i="9"/>
  <c r="I34" i="9" s="1"/>
  <c r="J35" i="9" s="1"/>
  <c r="K36" i="9" s="1"/>
  <c r="L37" i="9" s="1"/>
  <c r="M38" i="9" s="1"/>
  <c r="N39" i="9" s="1"/>
  <c r="O40" i="9" s="1"/>
  <c r="P41" i="9" s="1"/>
  <c r="Q42" i="9" s="1"/>
  <c r="R43" i="9" s="1"/>
  <c r="S44" i="9" s="1"/>
  <c r="T45" i="9" s="1"/>
  <c r="U46" i="9" s="1"/>
  <c r="V47" i="9" s="1"/>
  <c r="W48" i="9" s="1"/>
  <c r="X49" i="9" s="1"/>
  <c r="Y50" i="9" s="1"/>
  <c r="Z51" i="9" s="1"/>
  <c r="AD32" i="9"/>
  <c r="AD21" i="1"/>
  <c r="H22" i="1"/>
  <c r="I23" i="1" s="1"/>
  <c r="J24" i="1" s="1"/>
  <c r="K25" i="1" s="1"/>
  <c r="L26" i="1" s="1"/>
  <c r="M27" i="1" s="1"/>
  <c r="N28" i="1" s="1"/>
  <c r="O29" i="1" s="1"/>
  <c r="P30" i="1" s="1"/>
  <c r="Q31" i="1" s="1"/>
  <c r="R32" i="1" s="1"/>
  <c r="S33" i="1" s="1"/>
  <c r="T34" i="1" s="1"/>
  <c r="U35" i="1" s="1"/>
  <c r="V36" i="1" s="1"/>
  <c r="W37" i="1" s="1"/>
  <c r="X38" i="1" s="1"/>
  <c r="Y39" i="1" s="1"/>
  <c r="Z40" i="1" s="1"/>
  <c r="AC21" i="1"/>
  <c r="AB21" i="1"/>
  <c r="AA21" i="1"/>
  <c r="G22" i="1" s="1"/>
  <c r="AI30" i="8" l="1"/>
  <c r="AJ30" i="8" s="1"/>
  <c r="AG30" i="8"/>
  <c r="AF30" i="8"/>
  <c r="L31" i="8" s="1"/>
  <c r="M31" i="8"/>
  <c r="N32" i="8" s="1"/>
  <c r="O33" i="8" s="1"/>
  <c r="P34" i="8" s="1"/>
  <c r="Q35" i="8" s="1"/>
  <c r="R36" i="8" s="1"/>
  <c r="S37" i="8" s="1"/>
  <c r="T38" i="8" s="1"/>
  <c r="U39" i="8" s="1"/>
  <c r="V40" i="8" s="1"/>
  <c r="W41" i="8" s="1"/>
  <c r="X42" i="8" s="1"/>
  <c r="Y43" i="8" s="1"/>
  <c r="Z44" i="8" s="1"/>
  <c r="AA45" i="8" s="1"/>
  <c r="AB46" i="8" s="1"/>
  <c r="AC47" i="8" s="1"/>
  <c r="AD48" i="8" s="1"/>
  <c r="AE49" i="8" s="1"/>
  <c r="AH30" i="8"/>
  <c r="AC22" i="1"/>
  <c r="AD33" i="9"/>
  <c r="AA33" i="9"/>
  <c r="G34" i="9" s="1"/>
  <c r="AB33" i="9"/>
  <c r="AC33" i="9"/>
  <c r="H34" i="9"/>
  <c r="I35" i="9" s="1"/>
  <c r="J36" i="9" s="1"/>
  <c r="K37" i="9" s="1"/>
  <c r="L38" i="9" s="1"/>
  <c r="M39" i="9" s="1"/>
  <c r="N40" i="9" s="1"/>
  <c r="O41" i="9" s="1"/>
  <c r="P42" i="9" s="1"/>
  <c r="Q43" i="9" s="1"/>
  <c r="R44" i="9" s="1"/>
  <c r="S45" i="9" s="1"/>
  <c r="T46" i="9" s="1"/>
  <c r="U47" i="9" s="1"/>
  <c r="V48" i="9" s="1"/>
  <c r="W49" i="9" s="1"/>
  <c r="X50" i="9" s="1"/>
  <c r="Y51" i="9" s="1"/>
  <c r="Z52" i="9" s="1"/>
  <c r="H23" i="1"/>
  <c r="I24" i="1" s="1"/>
  <c r="J25" i="1" s="1"/>
  <c r="K26" i="1" s="1"/>
  <c r="L27" i="1" s="1"/>
  <c r="M28" i="1" s="1"/>
  <c r="N29" i="1" s="1"/>
  <c r="O30" i="1" s="1"/>
  <c r="P31" i="1" s="1"/>
  <c r="Q32" i="1" s="1"/>
  <c r="R33" i="1" s="1"/>
  <c r="S34" i="1" s="1"/>
  <c r="T35" i="1" s="1"/>
  <c r="U36" i="1" s="1"/>
  <c r="V37" i="1" s="1"/>
  <c r="W38" i="1" s="1"/>
  <c r="X39" i="1" s="1"/>
  <c r="Y40" i="1" s="1"/>
  <c r="Z41" i="1" s="1"/>
  <c r="AA22" i="1"/>
  <c r="G23" i="1" s="1"/>
  <c r="AD23" i="1" s="1"/>
  <c r="AB22" i="1"/>
  <c r="AD22" i="1"/>
  <c r="AD34" i="9" l="1"/>
  <c r="AG31" i="8"/>
  <c r="AH31" i="8"/>
  <c r="AI31" i="8"/>
  <c r="AJ31" i="8" s="1"/>
  <c r="AF31" i="8"/>
  <c r="M32" i="8"/>
  <c r="N33" i="8" s="1"/>
  <c r="O34" i="8" s="1"/>
  <c r="P35" i="8" s="1"/>
  <c r="Q36" i="8" s="1"/>
  <c r="R37" i="8" s="1"/>
  <c r="S38" i="8" s="1"/>
  <c r="T39" i="8" s="1"/>
  <c r="U40" i="8" s="1"/>
  <c r="V41" i="8" s="1"/>
  <c r="W42" i="8" s="1"/>
  <c r="X43" i="8" s="1"/>
  <c r="Y44" i="8" s="1"/>
  <c r="Z45" i="8" s="1"/>
  <c r="AA46" i="8" s="1"/>
  <c r="AB47" i="8" s="1"/>
  <c r="AC48" i="8" s="1"/>
  <c r="AD49" i="8" s="1"/>
  <c r="AE50" i="8" s="1"/>
  <c r="H35" i="9"/>
  <c r="I36" i="9" s="1"/>
  <c r="J37" i="9" s="1"/>
  <c r="K38" i="9" s="1"/>
  <c r="L39" i="9" s="1"/>
  <c r="M40" i="9" s="1"/>
  <c r="N41" i="9" s="1"/>
  <c r="O42" i="9" s="1"/>
  <c r="P43" i="9" s="1"/>
  <c r="Q44" i="9" s="1"/>
  <c r="R45" i="9" s="1"/>
  <c r="S46" i="9" s="1"/>
  <c r="T47" i="9" s="1"/>
  <c r="U48" i="9" s="1"/>
  <c r="V49" i="9" s="1"/>
  <c r="W50" i="9" s="1"/>
  <c r="X51" i="9" s="1"/>
  <c r="Y52" i="9" s="1"/>
  <c r="Z53" i="9" s="1"/>
  <c r="H24" i="1"/>
  <c r="I25" i="1" s="1"/>
  <c r="J26" i="1" s="1"/>
  <c r="K27" i="1" s="1"/>
  <c r="L28" i="1" s="1"/>
  <c r="M29" i="1" s="1"/>
  <c r="N30" i="1" s="1"/>
  <c r="O31" i="1" s="1"/>
  <c r="P32" i="1" s="1"/>
  <c r="Q33" i="1" s="1"/>
  <c r="R34" i="1" s="1"/>
  <c r="S35" i="1" s="1"/>
  <c r="T36" i="1" s="1"/>
  <c r="U37" i="1" s="1"/>
  <c r="V38" i="1" s="1"/>
  <c r="W39" i="1" s="1"/>
  <c r="X40" i="1" s="1"/>
  <c r="Y41" i="1" s="1"/>
  <c r="Z42" i="1" s="1"/>
  <c r="AA23" i="1"/>
  <c r="G24" i="1" s="1"/>
  <c r="AA24" i="1" s="1"/>
  <c r="G25" i="1" s="1"/>
  <c r="AC34" i="9"/>
  <c r="AC23" i="1"/>
  <c r="AB23" i="1"/>
  <c r="AB34" i="9"/>
  <c r="AA34" i="9"/>
  <c r="G35" i="9" s="1"/>
  <c r="AD35" i="9" s="1"/>
  <c r="AD24" i="1" l="1"/>
  <c r="L32" i="8"/>
  <c r="H25" i="1"/>
  <c r="I26" i="1" s="1"/>
  <c r="J27" i="1" s="1"/>
  <c r="K28" i="1" s="1"/>
  <c r="L29" i="1" s="1"/>
  <c r="M30" i="1" s="1"/>
  <c r="N31" i="1" s="1"/>
  <c r="O32" i="1" s="1"/>
  <c r="P33" i="1" s="1"/>
  <c r="Q34" i="1" s="1"/>
  <c r="R35" i="1" s="1"/>
  <c r="S36" i="1" s="1"/>
  <c r="T37" i="1" s="1"/>
  <c r="U38" i="1" s="1"/>
  <c r="V39" i="1" s="1"/>
  <c r="W40" i="1" s="1"/>
  <c r="X41" i="1" s="1"/>
  <c r="Y42" i="1" s="1"/>
  <c r="Z43" i="1" s="1"/>
  <c r="AA35" i="9"/>
  <c r="G36" i="9" s="1"/>
  <c r="H36" i="9"/>
  <c r="I37" i="9" s="1"/>
  <c r="J38" i="9" s="1"/>
  <c r="K39" i="9" s="1"/>
  <c r="L40" i="9" s="1"/>
  <c r="M41" i="9" s="1"/>
  <c r="N42" i="9" s="1"/>
  <c r="O43" i="9" s="1"/>
  <c r="P44" i="9" s="1"/>
  <c r="Q45" i="9" s="1"/>
  <c r="R46" i="9" s="1"/>
  <c r="S47" i="9" s="1"/>
  <c r="T48" i="9" s="1"/>
  <c r="U49" i="9" s="1"/>
  <c r="V50" i="9" s="1"/>
  <c r="W51" i="9" s="1"/>
  <c r="X52" i="9" s="1"/>
  <c r="Y53" i="9" s="1"/>
  <c r="Z54" i="9" s="1"/>
  <c r="AB24" i="1"/>
  <c r="AC24" i="1"/>
  <c r="AC35" i="9"/>
  <c r="AB35" i="9"/>
  <c r="AD36" i="9"/>
  <c r="H26" i="1"/>
  <c r="I27" i="1" s="1"/>
  <c r="J28" i="1" s="1"/>
  <c r="K29" i="1" s="1"/>
  <c r="L30" i="1" s="1"/>
  <c r="M31" i="1" s="1"/>
  <c r="N32" i="1" s="1"/>
  <c r="O33" i="1" s="1"/>
  <c r="P34" i="1" s="1"/>
  <c r="Q35" i="1" s="1"/>
  <c r="R36" i="1" s="1"/>
  <c r="S37" i="1" s="1"/>
  <c r="T38" i="1" s="1"/>
  <c r="U39" i="1" s="1"/>
  <c r="V40" i="1" s="1"/>
  <c r="W41" i="1" s="1"/>
  <c r="X42" i="1" s="1"/>
  <c r="Y43" i="1" s="1"/>
  <c r="AC25" i="1"/>
  <c r="AC36" i="9"/>
  <c r="AA36" i="9"/>
  <c r="G37" i="9" s="1"/>
  <c r="H37" i="9"/>
  <c r="I38" i="9" s="1"/>
  <c r="J39" i="9" s="1"/>
  <c r="K40" i="9" s="1"/>
  <c r="L41" i="9" s="1"/>
  <c r="M42" i="9" s="1"/>
  <c r="N43" i="9" s="1"/>
  <c r="O44" i="9" s="1"/>
  <c r="P45" i="9" s="1"/>
  <c r="Q46" i="9" s="1"/>
  <c r="R47" i="9" s="1"/>
  <c r="S48" i="9" s="1"/>
  <c r="T49" i="9" s="1"/>
  <c r="U50" i="9" s="1"/>
  <c r="V51" i="9" s="1"/>
  <c r="W52" i="9" s="1"/>
  <c r="X53" i="9" s="1"/>
  <c r="Y54" i="9" s="1"/>
  <c r="Z55" i="9" s="1"/>
  <c r="AA25" i="1" l="1"/>
  <c r="G26" i="1" s="1"/>
  <c r="AD26" i="1" s="1"/>
  <c r="AB36" i="9"/>
  <c r="AF32" i="8"/>
  <c r="L33" i="8" s="1"/>
  <c r="AH32" i="8"/>
  <c r="AG32" i="8"/>
  <c r="M33" i="8"/>
  <c r="N34" i="8" s="1"/>
  <c r="O35" i="8" s="1"/>
  <c r="P36" i="8" s="1"/>
  <c r="Q37" i="8" s="1"/>
  <c r="R38" i="8" s="1"/>
  <c r="S39" i="8" s="1"/>
  <c r="T40" i="8" s="1"/>
  <c r="U41" i="8" s="1"/>
  <c r="V42" i="8" s="1"/>
  <c r="W43" i="8" s="1"/>
  <c r="X44" i="8" s="1"/>
  <c r="Y45" i="8" s="1"/>
  <c r="Z46" i="8" s="1"/>
  <c r="AA47" i="8" s="1"/>
  <c r="AB48" i="8" s="1"/>
  <c r="AC49" i="8" s="1"/>
  <c r="AD50" i="8" s="1"/>
  <c r="AE51" i="8" s="1"/>
  <c r="AB25" i="1"/>
  <c r="AI32" i="8"/>
  <c r="AJ32" i="8" s="1"/>
  <c r="Z44" i="1"/>
  <c r="AD25" i="1"/>
  <c r="AD37" i="9"/>
  <c r="AC37" i="9"/>
  <c r="H38" i="9"/>
  <c r="I39" i="9" s="1"/>
  <c r="J40" i="9" s="1"/>
  <c r="K41" i="9" s="1"/>
  <c r="L42" i="9" s="1"/>
  <c r="M43" i="9" s="1"/>
  <c r="N44" i="9" s="1"/>
  <c r="O45" i="9" s="1"/>
  <c r="P46" i="9" s="1"/>
  <c r="Q47" i="9" s="1"/>
  <c r="R48" i="9" s="1"/>
  <c r="S49" i="9" s="1"/>
  <c r="T50" i="9" s="1"/>
  <c r="U51" i="9" s="1"/>
  <c r="V52" i="9" s="1"/>
  <c r="W53" i="9" s="1"/>
  <c r="X54" i="9" s="1"/>
  <c r="Y55" i="9" s="1"/>
  <c r="Z56" i="9" s="1"/>
  <c r="AA37" i="9"/>
  <c r="G38" i="9" s="1"/>
  <c r="AB37" i="9"/>
  <c r="AB26" i="1" l="1"/>
  <c r="AC26" i="1"/>
  <c r="H27" i="1"/>
  <c r="I28" i="1" s="1"/>
  <c r="J29" i="1" s="1"/>
  <c r="K30" i="1" s="1"/>
  <c r="L31" i="1" s="1"/>
  <c r="M32" i="1" s="1"/>
  <c r="N33" i="1" s="1"/>
  <c r="O34" i="1" s="1"/>
  <c r="P35" i="1" s="1"/>
  <c r="Q36" i="1" s="1"/>
  <c r="R37" i="1" s="1"/>
  <c r="S38" i="1" s="1"/>
  <c r="T39" i="1" s="1"/>
  <c r="U40" i="1" s="1"/>
  <c r="V41" i="1" s="1"/>
  <c r="W42" i="1" s="1"/>
  <c r="X43" i="1" s="1"/>
  <c r="Y44" i="1" s="1"/>
  <c r="Z45" i="1" s="1"/>
  <c r="AA26" i="1"/>
  <c r="G27" i="1" s="1"/>
  <c r="AD27" i="1" s="1"/>
  <c r="AH33" i="8"/>
  <c r="AG33" i="8"/>
  <c r="AF33" i="8"/>
  <c r="L34" i="8" s="1"/>
  <c r="AI33" i="8"/>
  <c r="AJ33" i="8" s="1"/>
  <c r="M34" i="8"/>
  <c r="N35" i="8" s="1"/>
  <c r="O36" i="8" s="1"/>
  <c r="P37" i="8" s="1"/>
  <c r="Q38" i="8" s="1"/>
  <c r="R39" i="8" s="1"/>
  <c r="S40" i="8" s="1"/>
  <c r="T41" i="8" s="1"/>
  <c r="U42" i="8" s="1"/>
  <c r="V43" i="8" s="1"/>
  <c r="W44" i="8" s="1"/>
  <c r="X45" i="8" s="1"/>
  <c r="Y46" i="8" s="1"/>
  <c r="Z47" i="8" s="1"/>
  <c r="AA48" i="8" s="1"/>
  <c r="AB49" i="8" s="1"/>
  <c r="AC50" i="8" s="1"/>
  <c r="AD51" i="8" s="1"/>
  <c r="AE52" i="8" s="1"/>
  <c r="AD38" i="9"/>
  <c r="AB27" i="1"/>
  <c r="H28" i="1"/>
  <c r="I29" i="1" s="1"/>
  <c r="J30" i="1" s="1"/>
  <c r="K31" i="1" s="1"/>
  <c r="L32" i="1" s="1"/>
  <c r="M33" i="1" s="1"/>
  <c r="N34" i="1" s="1"/>
  <c r="O35" i="1" s="1"/>
  <c r="P36" i="1" s="1"/>
  <c r="Q37" i="1" s="1"/>
  <c r="R38" i="1" s="1"/>
  <c r="S39" i="1" s="1"/>
  <c r="T40" i="1" s="1"/>
  <c r="U41" i="1" s="1"/>
  <c r="V42" i="1" s="1"/>
  <c r="W43" i="1" s="1"/>
  <c r="X44" i="1" s="1"/>
  <c r="Y45" i="1" s="1"/>
  <c r="AC27" i="1"/>
  <c r="H39" i="9"/>
  <c r="I40" i="9" s="1"/>
  <c r="J41" i="9" s="1"/>
  <c r="K42" i="9" s="1"/>
  <c r="L43" i="9" s="1"/>
  <c r="M44" i="9" s="1"/>
  <c r="N45" i="9" s="1"/>
  <c r="O46" i="9" s="1"/>
  <c r="P47" i="9" s="1"/>
  <c r="Q48" i="9" s="1"/>
  <c r="R49" i="9" s="1"/>
  <c r="S50" i="9" s="1"/>
  <c r="T51" i="9" s="1"/>
  <c r="U52" i="9" s="1"/>
  <c r="V53" i="9" s="1"/>
  <c r="W54" i="9" s="1"/>
  <c r="X55" i="9" s="1"/>
  <c r="Y56" i="9" s="1"/>
  <c r="Z57" i="9" s="1"/>
  <c r="AA38" i="9"/>
  <c r="AC38" i="9"/>
  <c r="AB38" i="9"/>
  <c r="AA27" i="1" l="1"/>
  <c r="G28" i="1" s="1"/>
  <c r="Z46" i="1"/>
  <c r="AF34" i="8"/>
  <c r="L35" i="8" s="1"/>
  <c r="AH34" i="8"/>
  <c r="AG34" i="8"/>
  <c r="M35" i="8"/>
  <c r="N36" i="8" s="1"/>
  <c r="O37" i="8" s="1"/>
  <c r="P38" i="8" s="1"/>
  <c r="Q39" i="8" s="1"/>
  <c r="R40" i="8" s="1"/>
  <c r="S41" i="8" s="1"/>
  <c r="T42" i="8" s="1"/>
  <c r="U43" i="8" s="1"/>
  <c r="V44" i="8" s="1"/>
  <c r="W45" i="8" s="1"/>
  <c r="X46" i="8" s="1"/>
  <c r="Y47" i="8" s="1"/>
  <c r="Z48" i="8" s="1"/>
  <c r="AA49" i="8" s="1"/>
  <c r="AB50" i="8" s="1"/>
  <c r="AC51" i="8" s="1"/>
  <c r="AD52" i="8" s="1"/>
  <c r="AE53" i="8" s="1"/>
  <c r="AI34" i="8"/>
  <c r="AJ34" i="8" s="1"/>
  <c r="G39" i="9"/>
  <c r="AD39" i="9" s="1"/>
  <c r="AD28" i="1"/>
  <c r="AC28" i="1"/>
  <c r="H29" i="1"/>
  <c r="I30" i="1" s="1"/>
  <c r="J31" i="1" s="1"/>
  <c r="K32" i="1" s="1"/>
  <c r="L33" i="1" s="1"/>
  <c r="M34" i="1" s="1"/>
  <c r="N35" i="1" s="1"/>
  <c r="O36" i="1" s="1"/>
  <c r="P37" i="1" s="1"/>
  <c r="Q38" i="1" s="1"/>
  <c r="R39" i="1" s="1"/>
  <c r="S40" i="1" s="1"/>
  <c r="T41" i="1" s="1"/>
  <c r="U42" i="1" s="1"/>
  <c r="V43" i="1" s="1"/>
  <c r="W44" i="1" s="1"/>
  <c r="X45" i="1" s="1"/>
  <c r="Y46" i="1" s="1"/>
  <c r="Z47" i="1" s="1"/>
  <c r="AA28" i="1"/>
  <c r="G29" i="1" s="1"/>
  <c r="AA29" i="1" s="1"/>
  <c r="G30" i="1" s="1"/>
  <c r="AB28" i="1"/>
  <c r="AI35" i="8" l="1"/>
  <c r="AJ35" i="8" s="1"/>
  <c r="M36" i="8"/>
  <c r="N37" i="8" s="1"/>
  <c r="O38" i="8" s="1"/>
  <c r="P39" i="8" s="1"/>
  <c r="Q40" i="8" s="1"/>
  <c r="R41" i="8" s="1"/>
  <c r="S42" i="8" s="1"/>
  <c r="T43" i="8" s="1"/>
  <c r="U44" i="8" s="1"/>
  <c r="V45" i="8" s="1"/>
  <c r="W46" i="8" s="1"/>
  <c r="X47" i="8" s="1"/>
  <c r="Y48" i="8" s="1"/>
  <c r="Z49" i="8" s="1"/>
  <c r="AA50" i="8" s="1"/>
  <c r="AB51" i="8" s="1"/>
  <c r="AC52" i="8" s="1"/>
  <c r="AD53" i="8" s="1"/>
  <c r="AE54" i="8" s="1"/>
  <c r="AF35" i="8"/>
  <c r="AH35" i="8"/>
  <c r="AG35" i="8"/>
  <c r="AC39" i="9"/>
  <c r="AB39" i="9"/>
  <c r="AA39" i="9"/>
  <c r="G40" i="9" s="1"/>
  <c r="H40" i="9"/>
  <c r="I41" i="9" s="1"/>
  <c r="J42" i="9" s="1"/>
  <c r="K43" i="9" s="1"/>
  <c r="L44" i="9" s="1"/>
  <c r="M45" i="9" s="1"/>
  <c r="N46" i="9" s="1"/>
  <c r="O47" i="9" s="1"/>
  <c r="P48" i="9" s="1"/>
  <c r="Q49" i="9" s="1"/>
  <c r="R50" i="9" s="1"/>
  <c r="S51" i="9" s="1"/>
  <c r="T52" i="9" s="1"/>
  <c r="U53" i="9" s="1"/>
  <c r="V54" i="9" s="1"/>
  <c r="W55" i="9" s="1"/>
  <c r="X56" i="9" s="1"/>
  <c r="Y57" i="9" s="1"/>
  <c r="Z58" i="9" s="1"/>
  <c r="AD29" i="1"/>
  <c r="AB29" i="1"/>
  <c r="H30" i="1"/>
  <c r="I31" i="1" s="1"/>
  <c r="J32" i="1" s="1"/>
  <c r="K33" i="1" s="1"/>
  <c r="L34" i="1" s="1"/>
  <c r="M35" i="1" s="1"/>
  <c r="N36" i="1" s="1"/>
  <c r="O37" i="1" s="1"/>
  <c r="P38" i="1" s="1"/>
  <c r="Q39" i="1" s="1"/>
  <c r="R40" i="1" s="1"/>
  <c r="S41" i="1" s="1"/>
  <c r="T42" i="1" s="1"/>
  <c r="U43" i="1" s="1"/>
  <c r="V44" i="1" s="1"/>
  <c r="W45" i="1" s="1"/>
  <c r="X46" i="1" s="1"/>
  <c r="Y47" i="1" s="1"/>
  <c r="Z48" i="1" s="1"/>
  <c r="AC29" i="1"/>
  <c r="H31" i="1"/>
  <c r="I32" i="1" s="1"/>
  <c r="J33" i="1" s="1"/>
  <c r="K34" i="1" s="1"/>
  <c r="L35" i="1" s="1"/>
  <c r="M36" i="1" s="1"/>
  <c r="N37" i="1" s="1"/>
  <c r="O38" i="1" s="1"/>
  <c r="P39" i="1" s="1"/>
  <c r="Q40" i="1" s="1"/>
  <c r="R41" i="1" s="1"/>
  <c r="S42" i="1" s="1"/>
  <c r="T43" i="1" s="1"/>
  <c r="U44" i="1" s="1"/>
  <c r="V45" i="1" s="1"/>
  <c r="W46" i="1" s="1"/>
  <c r="X47" i="1" s="1"/>
  <c r="Y48" i="1" s="1"/>
  <c r="AD40" i="9" l="1"/>
  <c r="L36" i="8"/>
  <c r="AB40" i="9"/>
  <c r="AC40" i="9"/>
  <c r="H41" i="9"/>
  <c r="I42" i="9" s="1"/>
  <c r="J43" i="9" s="1"/>
  <c r="K44" i="9" s="1"/>
  <c r="L45" i="9" s="1"/>
  <c r="M46" i="9" s="1"/>
  <c r="N47" i="9" s="1"/>
  <c r="O48" i="9" s="1"/>
  <c r="P49" i="9" s="1"/>
  <c r="Q50" i="9" s="1"/>
  <c r="R51" i="9" s="1"/>
  <c r="S52" i="9" s="1"/>
  <c r="T53" i="9" s="1"/>
  <c r="U54" i="9" s="1"/>
  <c r="V55" i="9" s="1"/>
  <c r="W56" i="9" s="1"/>
  <c r="X57" i="9" s="1"/>
  <c r="Y58" i="9" s="1"/>
  <c r="Z59" i="9" s="1"/>
  <c r="AA30" i="1"/>
  <c r="G31" i="1" s="1"/>
  <c r="AD31" i="1" s="1"/>
  <c r="AA40" i="9"/>
  <c r="G41" i="9" s="1"/>
  <c r="AD41" i="9" s="1"/>
  <c r="AD30" i="1"/>
  <c r="Z49" i="1"/>
  <c r="AC30" i="1"/>
  <c r="AB30" i="1"/>
  <c r="AC31" i="1"/>
  <c r="AA31" i="1" l="1"/>
  <c r="G32" i="1" s="1"/>
  <c r="M37" i="8"/>
  <c r="N38" i="8" s="1"/>
  <c r="O39" i="8" s="1"/>
  <c r="P40" i="8" s="1"/>
  <c r="Q41" i="8" s="1"/>
  <c r="R42" i="8" s="1"/>
  <c r="S43" i="8" s="1"/>
  <c r="T44" i="8" s="1"/>
  <c r="U45" i="8" s="1"/>
  <c r="V46" i="8" s="1"/>
  <c r="W47" i="8" s="1"/>
  <c r="X48" i="8" s="1"/>
  <c r="Y49" i="8" s="1"/>
  <c r="Z50" i="8" s="1"/>
  <c r="AA51" i="8" s="1"/>
  <c r="AB52" i="8" s="1"/>
  <c r="AC53" i="8" s="1"/>
  <c r="AD54" i="8" s="1"/>
  <c r="AE55" i="8" s="1"/>
  <c r="AF36" i="8"/>
  <c r="L37" i="8" s="1"/>
  <c r="AG36" i="8"/>
  <c r="AH36" i="8"/>
  <c r="AB31" i="1"/>
  <c r="H32" i="1"/>
  <c r="I33" i="1" s="1"/>
  <c r="J34" i="1" s="1"/>
  <c r="K35" i="1" s="1"/>
  <c r="L36" i="1" s="1"/>
  <c r="M37" i="1" s="1"/>
  <c r="N38" i="1" s="1"/>
  <c r="O39" i="1" s="1"/>
  <c r="P40" i="1" s="1"/>
  <c r="Q41" i="1" s="1"/>
  <c r="R42" i="1" s="1"/>
  <c r="S43" i="1" s="1"/>
  <c r="T44" i="1" s="1"/>
  <c r="U45" i="1" s="1"/>
  <c r="V46" i="1" s="1"/>
  <c r="W47" i="1" s="1"/>
  <c r="X48" i="1" s="1"/>
  <c r="Y49" i="1" s="1"/>
  <c r="Z50" i="1" s="1"/>
  <c r="AI36" i="8"/>
  <c r="AJ36" i="8" s="1"/>
  <c r="AC41" i="9"/>
  <c r="AB41" i="9"/>
  <c r="H42" i="9"/>
  <c r="I43" i="9" s="1"/>
  <c r="J44" i="9" s="1"/>
  <c r="K45" i="9" s="1"/>
  <c r="L46" i="9" s="1"/>
  <c r="M47" i="9" s="1"/>
  <c r="N48" i="9" s="1"/>
  <c r="O49" i="9" s="1"/>
  <c r="P50" i="9" s="1"/>
  <c r="Q51" i="9" s="1"/>
  <c r="R52" i="9" s="1"/>
  <c r="S53" i="9" s="1"/>
  <c r="T54" i="9" s="1"/>
  <c r="U55" i="9" s="1"/>
  <c r="V56" i="9" s="1"/>
  <c r="W57" i="9" s="1"/>
  <c r="X58" i="9" s="1"/>
  <c r="Y59" i="9" s="1"/>
  <c r="Z60" i="9" s="1"/>
  <c r="AA41" i="9"/>
  <c r="G42" i="9" s="1"/>
  <c r="AD42" i="9" s="1"/>
  <c r="AD32" i="1" l="1"/>
  <c r="AA42" i="9"/>
  <c r="G43" i="9" s="1"/>
  <c r="AI37" i="8"/>
  <c r="AJ37" i="8" s="1"/>
  <c r="M38" i="8"/>
  <c r="N39" i="8" s="1"/>
  <c r="O40" i="8" s="1"/>
  <c r="P41" i="8" s="1"/>
  <c r="Q42" i="8" s="1"/>
  <c r="R43" i="8" s="1"/>
  <c r="S44" i="8" s="1"/>
  <c r="T45" i="8" s="1"/>
  <c r="U46" i="8" s="1"/>
  <c r="V47" i="8" s="1"/>
  <c r="W48" i="8" s="1"/>
  <c r="X49" i="8" s="1"/>
  <c r="Y50" i="8" s="1"/>
  <c r="Z51" i="8" s="1"/>
  <c r="AA52" i="8" s="1"/>
  <c r="AB53" i="8" s="1"/>
  <c r="AC54" i="8" s="1"/>
  <c r="AD55" i="8" s="1"/>
  <c r="AE56" i="8" s="1"/>
  <c r="AF37" i="8"/>
  <c r="L38" i="8" s="1"/>
  <c r="AG37" i="8"/>
  <c r="AH37" i="8"/>
  <c r="AB42" i="9"/>
  <c r="H43" i="9"/>
  <c r="I44" i="9" s="1"/>
  <c r="J45" i="9" s="1"/>
  <c r="K46" i="9" s="1"/>
  <c r="L47" i="9" s="1"/>
  <c r="M48" i="9" s="1"/>
  <c r="N49" i="9" s="1"/>
  <c r="O50" i="9" s="1"/>
  <c r="P51" i="9" s="1"/>
  <c r="Q52" i="9" s="1"/>
  <c r="R53" i="9" s="1"/>
  <c r="S54" i="9" s="1"/>
  <c r="T55" i="9" s="1"/>
  <c r="U56" i="9" s="1"/>
  <c r="V57" i="9" s="1"/>
  <c r="W58" i="9" s="1"/>
  <c r="X59" i="9" s="1"/>
  <c r="Y60" i="9" s="1"/>
  <c r="Z61" i="9" s="1"/>
  <c r="AC42" i="9"/>
  <c r="AA32" i="1"/>
  <c r="G33" i="1" s="1"/>
  <c r="H34" i="1" s="1"/>
  <c r="I35" i="1" s="1"/>
  <c r="J36" i="1" s="1"/>
  <c r="K37" i="1" s="1"/>
  <c r="L38" i="1" s="1"/>
  <c r="M39" i="1" s="1"/>
  <c r="N40" i="1" s="1"/>
  <c r="O41" i="1" s="1"/>
  <c r="P42" i="1" s="1"/>
  <c r="Q43" i="1" s="1"/>
  <c r="R44" i="1" s="1"/>
  <c r="S45" i="1" s="1"/>
  <c r="T46" i="1" s="1"/>
  <c r="U47" i="1" s="1"/>
  <c r="V48" i="1" s="1"/>
  <c r="W49" i="1" s="1"/>
  <c r="X50" i="1" s="1"/>
  <c r="Y51" i="1" s="1"/>
  <c r="H33" i="1"/>
  <c r="I34" i="1" s="1"/>
  <c r="J35" i="1" s="1"/>
  <c r="K36" i="1" s="1"/>
  <c r="L37" i="1" s="1"/>
  <c r="M38" i="1" s="1"/>
  <c r="N39" i="1" s="1"/>
  <c r="O40" i="1" s="1"/>
  <c r="P41" i="1" s="1"/>
  <c r="Q42" i="1" s="1"/>
  <c r="R43" i="1" s="1"/>
  <c r="S44" i="1" s="1"/>
  <c r="T45" i="1" s="1"/>
  <c r="U46" i="1" s="1"/>
  <c r="V47" i="1" s="1"/>
  <c r="W48" i="1" s="1"/>
  <c r="X49" i="1" s="1"/>
  <c r="Y50" i="1" s="1"/>
  <c r="Z51" i="1" s="1"/>
  <c r="AB32" i="1"/>
  <c r="AC32" i="1"/>
  <c r="AD43" i="9" l="1"/>
  <c r="AB33" i="1"/>
  <c r="AH38" i="8"/>
  <c r="AF38" i="8"/>
  <c r="L39" i="8" s="1"/>
  <c r="M39" i="8"/>
  <c r="N40" i="8" s="1"/>
  <c r="O41" i="8" s="1"/>
  <c r="P42" i="8" s="1"/>
  <c r="Q43" i="8" s="1"/>
  <c r="R44" i="8" s="1"/>
  <c r="S45" i="8" s="1"/>
  <c r="T46" i="8" s="1"/>
  <c r="U47" i="8" s="1"/>
  <c r="V48" i="8" s="1"/>
  <c r="W49" i="8" s="1"/>
  <c r="X50" i="8" s="1"/>
  <c r="Y51" i="8" s="1"/>
  <c r="Z52" i="8" s="1"/>
  <c r="AA53" i="8" s="1"/>
  <c r="AB54" i="8" s="1"/>
  <c r="AC55" i="8" s="1"/>
  <c r="AD56" i="8" s="1"/>
  <c r="AE57" i="8" s="1"/>
  <c r="AG38" i="8"/>
  <c r="AI38" i="8"/>
  <c r="AJ38" i="8" s="1"/>
  <c r="AC33" i="1"/>
  <c r="AA33" i="1"/>
  <c r="G34" i="1" s="1"/>
  <c r="AB34" i="1" s="1"/>
  <c r="AD33" i="1"/>
  <c r="Z52" i="1"/>
  <c r="AC43" i="9"/>
  <c r="AA43" i="9"/>
  <c r="G44" i="9" s="1"/>
  <c r="AB43" i="9"/>
  <c r="H44" i="9"/>
  <c r="I45" i="9" s="1"/>
  <c r="J46" i="9" s="1"/>
  <c r="K47" i="9" s="1"/>
  <c r="L48" i="9" s="1"/>
  <c r="M49" i="9" s="1"/>
  <c r="N50" i="9" s="1"/>
  <c r="O51" i="9" s="1"/>
  <c r="P52" i="9" s="1"/>
  <c r="Q53" i="9" s="1"/>
  <c r="R54" i="9" s="1"/>
  <c r="S55" i="9" s="1"/>
  <c r="T56" i="9" s="1"/>
  <c r="U57" i="9" s="1"/>
  <c r="V58" i="9" s="1"/>
  <c r="W59" i="9" s="1"/>
  <c r="X60" i="9" s="1"/>
  <c r="Y61" i="9" s="1"/>
  <c r="Z62" i="9" s="1"/>
  <c r="AA34" i="1" l="1"/>
  <c r="G35" i="1" s="1"/>
  <c r="H36" i="1" s="1"/>
  <c r="I37" i="1" s="1"/>
  <c r="J38" i="1" s="1"/>
  <c r="K39" i="1" s="1"/>
  <c r="L40" i="1" s="1"/>
  <c r="M41" i="1" s="1"/>
  <c r="N42" i="1" s="1"/>
  <c r="O43" i="1" s="1"/>
  <c r="P44" i="1" s="1"/>
  <c r="Q45" i="1" s="1"/>
  <c r="R46" i="1" s="1"/>
  <c r="S47" i="1" s="1"/>
  <c r="T48" i="1" s="1"/>
  <c r="U49" i="1" s="1"/>
  <c r="V50" i="1" s="1"/>
  <c r="W51" i="1" s="1"/>
  <c r="X52" i="1" s="1"/>
  <c r="Y53" i="1" s="1"/>
  <c r="AG39" i="8"/>
  <c r="AH39" i="8"/>
  <c r="M40" i="8"/>
  <c r="N41" i="8" s="1"/>
  <c r="O42" i="8" s="1"/>
  <c r="P43" i="8" s="1"/>
  <c r="Q44" i="8" s="1"/>
  <c r="R45" i="8" s="1"/>
  <c r="S46" i="8" s="1"/>
  <c r="T47" i="8" s="1"/>
  <c r="U48" i="8" s="1"/>
  <c r="V49" i="8" s="1"/>
  <c r="W50" i="8" s="1"/>
  <c r="X51" i="8" s="1"/>
  <c r="Y52" i="8" s="1"/>
  <c r="Z53" i="8" s="1"/>
  <c r="AA54" i="8" s="1"/>
  <c r="AB55" i="8" s="1"/>
  <c r="AC56" i="8" s="1"/>
  <c r="AD57" i="8" s="1"/>
  <c r="AE58" i="8" s="1"/>
  <c r="AF39" i="8"/>
  <c r="L40" i="8" s="1"/>
  <c r="AI39" i="8"/>
  <c r="AJ39" i="8" s="1"/>
  <c r="AD34" i="1"/>
  <c r="AC34" i="1"/>
  <c r="H35" i="1"/>
  <c r="I36" i="1" s="1"/>
  <c r="J37" i="1" s="1"/>
  <c r="K38" i="1" s="1"/>
  <c r="L39" i="1" s="1"/>
  <c r="M40" i="1" s="1"/>
  <c r="N41" i="1" s="1"/>
  <c r="O42" i="1" s="1"/>
  <c r="P43" i="1" s="1"/>
  <c r="Q44" i="1" s="1"/>
  <c r="R45" i="1" s="1"/>
  <c r="S46" i="1" s="1"/>
  <c r="T47" i="1" s="1"/>
  <c r="U48" i="1" s="1"/>
  <c r="V49" i="1" s="1"/>
  <c r="W50" i="1" s="1"/>
  <c r="X51" i="1" s="1"/>
  <c r="Y52" i="1" s="1"/>
  <c r="Z53" i="1" s="1"/>
  <c r="AB44" i="9"/>
  <c r="AC44" i="9"/>
  <c r="AD44" i="9"/>
  <c r="AA44" i="9"/>
  <c r="G45" i="9" s="1"/>
  <c r="H45" i="9"/>
  <c r="I46" i="9" s="1"/>
  <c r="J47" i="9" s="1"/>
  <c r="K48" i="9" s="1"/>
  <c r="L49" i="9" s="1"/>
  <c r="M50" i="9" s="1"/>
  <c r="N51" i="9" s="1"/>
  <c r="O52" i="9" s="1"/>
  <c r="P53" i="9" s="1"/>
  <c r="Q54" i="9" s="1"/>
  <c r="R55" i="9" s="1"/>
  <c r="S56" i="9" s="1"/>
  <c r="T57" i="9" s="1"/>
  <c r="U58" i="9" s="1"/>
  <c r="V59" i="9" s="1"/>
  <c r="W60" i="9" s="1"/>
  <c r="X61" i="9" s="1"/>
  <c r="Y62" i="9" s="1"/>
  <c r="Z63" i="9" s="1"/>
  <c r="M41" i="8" l="1"/>
  <c r="N42" i="8" s="1"/>
  <c r="O43" i="8" s="1"/>
  <c r="P44" i="8" s="1"/>
  <c r="Q45" i="8" s="1"/>
  <c r="R46" i="8" s="1"/>
  <c r="S47" i="8" s="1"/>
  <c r="T48" i="8" s="1"/>
  <c r="U49" i="8" s="1"/>
  <c r="V50" i="8" s="1"/>
  <c r="W51" i="8" s="1"/>
  <c r="X52" i="8" s="1"/>
  <c r="Y53" i="8" s="1"/>
  <c r="Z54" i="8" s="1"/>
  <c r="AA55" i="8" s="1"/>
  <c r="AB56" i="8" s="1"/>
  <c r="AC57" i="8" s="1"/>
  <c r="AD58" i="8" s="1"/>
  <c r="AE59" i="8" s="1"/>
  <c r="AH40" i="8"/>
  <c r="AF40" i="8"/>
  <c r="L41" i="8" s="1"/>
  <c r="AG40" i="8"/>
  <c r="AI40" i="8"/>
  <c r="AJ40" i="8" s="1"/>
  <c r="Z54" i="1"/>
  <c r="AC35" i="1"/>
  <c r="AB35" i="1"/>
  <c r="AA35" i="1"/>
  <c r="G36" i="1" s="1"/>
  <c r="AB36" i="1" s="1"/>
  <c r="AD35" i="1"/>
  <c r="AD45" i="9"/>
  <c r="AB45" i="9"/>
  <c r="AC45" i="9"/>
  <c r="AA45" i="9"/>
  <c r="G46" i="9" s="1"/>
  <c r="H47" i="9" s="1"/>
  <c r="I48" i="9" s="1"/>
  <c r="J49" i="9" s="1"/>
  <c r="K50" i="9" s="1"/>
  <c r="L51" i="9" s="1"/>
  <c r="M52" i="9" s="1"/>
  <c r="N53" i="9" s="1"/>
  <c r="O54" i="9" s="1"/>
  <c r="P55" i="9" s="1"/>
  <c r="Q56" i="9" s="1"/>
  <c r="R57" i="9" s="1"/>
  <c r="S58" i="9" s="1"/>
  <c r="T59" i="9" s="1"/>
  <c r="U60" i="9" s="1"/>
  <c r="V61" i="9" s="1"/>
  <c r="W62" i="9" s="1"/>
  <c r="X63" i="9" s="1"/>
  <c r="Y64" i="9" s="1"/>
  <c r="H46" i="9"/>
  <c r="I47" i="9" s="1"/>
  <c r="J48" i="9" s="1"/>
  <c r="K49" i="9" s="1"/>
  <c r="L50" i="9" s="1"/>
  <c r="M51" i="9" s="1"/>
  <c r="N52" i="9" s="1"/>
  <c r="O53" i="9" s="1"/>
  <c r="P54" i="9" s="1"/>
  <c r="Q55" i="9" s="1"/>
  <c r="R56" i="9" s="1"/>
  <c r="S57" i="9" s="1"/>
  <c r="T58" i="9" s="1"/>
  <c r="U59" i="9" s="1"/>
  <c r="V60" i="9" s="1"/>
  <c r="W61" i="9" s="1"/>
  <c r="X62" i="9" s="1"/>
  <c r="Y63" i="9" s="1"/>
  <c r="Z64" i="9" s="1"/>
  <c r="AC36" i="1" l="1"/>
  <c r="AD36" i="1"/>
  <c r="H37" i="1"/>
  <c r="I38" i="1" s="1"/>
  <c r="J39" i="1" s="1"/>
  <c r="K40" i="1" s="1"/>
  <c r="L41" i="1" s="1"/>
  <c r="M42" i="1" s="1"/>
  <c r="N43" i="1" s="1"/>
  <c r="O44" i="1" s="1"/>
  <c r="P45" i="1" s="1"/>
  <c r="Q46" i="1" s="1"/>
  <c r="R47" i="1" s="1"/>
  <c r="S48" i="1" s="1"/>
  <c r="T49" i="1" s="1"/>
  <c r="U50" i="1" s="1"/>
  <c r="V51" i="1" s="1"/>
  <c r="W52" i="1" s="1"/>
  <c r="X53" i="1" s="1"/>
  <c r="Y54" i="1" s="1"/>
  <c r="Z55" i="1" s="1"/>
  <c r="AA36" i="1"/>
  <c r="G37" i="1" s="1"/>
  <c r="M42" i="8"/>
  <c r="N43" i="8" s="1"/>
  <c r="O44" i="8" s="1"/>
  <c r="P45" i="8" s="1"/>
  <c r="Q46" i="8" s="1"/>
  <c r="R47" i="8" s="1"/>
  <c r="S48" i="8" s="1"/>
  <c r="T49" i="8" s="1"/>
  <c r="U50" i="8" s="1"/>
  <c r="V51" i="8" s="1"/>
  <c r="W52" i="8" s="1"/>
  <c r="X53" i="8" s="1"/>
  <c r="Y54" i="8" s="1"/>
  <c r="Z55" i="8" s="1"/>
  <c r="AA56" i="8" s="1"/>
  <c r="AB57" i="8" s="1"/>
  <c r="AC58" i="8" s="1"/>
  <c r="AD59" i="8" s="1"/>
  <c r="AE60" i="8" s="1"/>
  <c r="AH41" i="8"/>
  <c r="AI41" i="8"/>
  <c r="AJ41" i="8" s="1"/>
  <c r="B30" i="8" s="1"/>
  <c r="B43" i="8" s="1"/>
  <c r="AF41" i="8"/>
  <c r="L42" i="8" s="1"/>
  <c r="AG41" i="8"/>
  <c r="AB46" i="9"/>
  <c r="AC46" i="9"/>
  <c r="Z65" i="9"/>
  <c r="AA46" i="9"/>
  <c r="G47" i="9" s="1"/>
  <c r="AD47" i="9" s="1"/>
  <c r="AD46" i="9"/>
  <c r="AD37" i="1"/>
  <c r="AB37" i="1"/>
  <c r="AA37" i="1" l="1"/>
  <c r="G38" i="1" s="1"/>
  <c r="AC37" i="1"/>
  <c r="M43" i="8"/>
  <c r="N44" i="8" s="1"/>
  <c r="O45" i="8" s="1"/>
  <c r="P46" i="8" s="1"/>
  <c r="Q47" i="8" s="1"/>
  <c r="R48" i="8" s="1"/>
  <c r="S49" i="8" s="1"/>
  <c r="T50" i="8" s="1"/>
  <c r="U51" i="8" s="1"/>
  <c r="V52" i="8" s="1"/>
  <c r="W53" i="8" s="1"/>
  <c r="X54" i="8" s="1"/>
  <c r="Y55" i="8" s="1"/>
  <c r="Z56" i="8" s="1"/>
  <c r="AA57" i="8" s="1"/>
  <c r="AB58" i="8" s="1"/>
  <c r="AC59" i="8" s="1"/>
  <c r="AD60" i="8" s="1"/>
  <c r="AE61" i="8" s="1"/>
  <c r="AF42" i="8"/>
  <c r="L43" i="8" s="1"/>
  <c r="AI42" i="8"/>
  <c r="AJ42" i="8" s="1"/>
  <c r="AG42" i="8"/>
  <c r="AH42" i="8"/>
  <c r="H38" i="1"/>
  <c r="I39" i="1" s="1"/>
  <c r="J40" i="1" s="1"/>
  <c r="K41" i="1" s="1"/>
  <c r="L42" i="1" s="1"/>
  <c r="M43" i="1" s="1"/>
  <c r="N44" i="1" s="1"/>
  <c r="O45" i="1" s="1"/>
  <c r="P46" i="1" s="1"/>
  <c r="Q47" i="1" s="1"/>
  <c r="R48" i="1" s="1"/>
  <c r="S49" i="1" s="1"/>
  <c r="T50" i="1" s="1"/>
  <c r="U51" i="1" s="1"/>
  <c r="V52" i="1" s="1"/>
  <c r="W53" i="1" s="1"/>
  <c r="X54" i="1" s="1"/>
  <c r="Y55" i="1" s="1"/>
  <c r="Z56" i="1" s="1"/>
  <c r="AB47" i="9"/>
  <c r="H48" i="9"/>
  <c r="I49" i="9" s="1"/>
  <c r="J50" i="9" s="1"/>
  <c r="K51" i="9" s="1"/>
  <c r="L52" i="9" s="1"/>
  <c r="M53" i="9" s="1"/>
  <c r="N54" i="9" s="1"/>
  <c r="O55" i="9" s="1"/>
  <c r="P56" i="9" s="1"/>
  <c r="Q57" i="9" s="1"/>
  <c r="R58" i="9" s="1"/>
  <c r="S59" i="9" s="1"/>
  <c r="T60" i="9" s="1"/>
  <c r="U61" i="9" s="1"/>
  <c r="V62" i="9" s="1"/>
  <c r="W63" i="9" s="1"/>
  <c r="X64" i="9" s="1"/>
  <c r="Y65" i="9" s="1"/>
  <c r="Z66" i="9" s="1"/>
  <c r="AA47" i="9"/>
  <c r="G48" i="9" s="1"/>
  <c r="AC47" i="9"/>
  <c r="AD38" i="1" l="1"/>
  <c r="H39" i="1"/>
  <c r="I40" i="1" s="1"/>
  <c r="J41" i="1" s="1"/>
  <c r="K42" i="1" s="1"/>
  <c r="L43" i="1" s="1"/>
  <c r="M44" i="1" s="1"/>
  <c r="N45" i="1" s="1"/>
  <c r="O46" i="1" s="1"/>
  <c r="P47" i="1" s="1"/>
  <c r="Q48" i="1" s="1"/>
  <c r="R49" i="1" s="1"/>
  <c r="S50" i="1" s="1"/>
  <c r="T51" i="1" s="1"/>
  <c r="U52" i="1" s="1"/>
  <c r="V53" i="1" s="1"/>
  <c r="W54" i="1" s="1"/>
  <c r="X55" i="1" s="1"/>
  <c r="Y56" i="1" s="1"/>
  <c r="Z57" i="1" s="1"/>
  <c r="AB38" i="1"/>
  <c r="AI43" i="8"/>
  <c r="AJ43" i="8" s="1"/>
  <c r="M44" i="8"/>
  <c r="N45" i="8" s="1"/>
  <c r="O46" i="8" s="1"/>
  <c r="P47" i="8" s="1"/>
  <c r="Q48" i="8" s="1"/>
  <c r="R49" i="8" s="1"/>
  <c r="S50" i="8" s="1"/>
  <c r="T51" i="8" s="1"/>
  <c r="U52" i="8" s="1"/>
  <c r="V53" i="8" s="1"/>
  <c r="W54" i="8" s="1"/>
  <c r="X55" i="8" s="1"/>
  <c r="Y56" i="8" s="1"/>
  <c r="Z57" i="8" s="1"/>
  <c r="AA58" i="8" s="1"/>
  <c r="AB59" i="8" s="1"/>
  <c r="AC60" i="8" s="1"/>
  <c r="AD61" i="8" s="1"/>
  <c r="AE62" i="8" s="1"/>
  <c r="AH43" i="8"/>
  <c r="AG43" i="8"/>
  <c r="AF43" i="8"/>
  <c r="L44" i="8" s="1"/>
  <c r="AC38" i="1"/>
  <c r="AA38" i="1"/>
  <c r="G39" i="1" s="1"/>
  <c r="AB39" i="1" s="1"/>
  <c r="AD48" i="9"/>
  <c r="AA48" i="9"/>
  <c r="G49" i="9" s="1"/>
  <c r="AC48" i="9"/>
  <c r="AB48" i="9"/>
  <c r="H49" i="9"/>
  <c r="I50" i="9" s="1"/>
  <c r="J51" i="9" s="1"/>
  <c r="K52" i="9" s="1"/>
  <c r="L53" i="9" s="1"/>
  <c r="M54" i="9" s="1"/>
  <c r="N55" i="9" s="1"/>
  <c r="O56" i="9" s="1"/>
  <c r="P57" i="9" s="1"/>
  <c r="Q58" i="9" s="1"/>
  <c r="R59" i="9" s="1"/>
  <c r="S60" i="9" s="1"/>
  <c r="T61" i="9" s="1"/>
  <c r="U62" i="9" s="1"/>
  <c r="V63" i="9" s="1"/>
  <c r="W64" i="9" s="1"/>
  <c r="X65" i="9" s="1"/>
  <c r="Y66" i="9" s="1"/>
  <c r="Z67" i="9" s="1"/>
  <c r="AC39" i="1" l="1"/>
  <c r="AG44" i="8"/>
  <c r="AI44" i="8"/>
  <c r="AJ44" i="8" s="1"/>
  <c r="AF44" i="8"/>
  <c r="L45" i="8" s="1"/>
  <c r="AH44" i="8"/>
  <c r="M45" i="8"/>
  <c r="N46" i="8" s="1"/>
  <c r="O47" i="8" s="1"/>
  <c r="P48" i="8" s="1"/>
  <c r="Q49" i="8" s="1"/>
  <c r="R50" i="8" s="1"/>
  <c r="S51" i="8" s="1"/>
  <c r="T52" i="8" s="1"/>
  <c r="U53" i="8" s="1"/>
  <c r="V54" i="8" s="1"/>
  <c r="W55" i="8" s="1"/>
  <c r="X56" i="8" s="1"/>
  <c r="Y57" i="8" s="1"/>
  <c r="Z58" i="8" s="1"/>
  <c r="AA59" i="8" s="1"/>
  <c r="AB60" i="8" s="1"/>
  <c r="AC61" i="8" s="1"/>
  <c r="AD62" i="8" s="1"/>
  <c r="AE63" i="8" s="1"/>
  <c r="AD39" i="1"/>
  <c r="H40" i="1"/>
  <c r="I41" i="1" s="1"/>
  <c r="J42" i="1" s="1"/>
  <c r="K43" i="1" s="1"/>
  <c r="L44" i="1" s="1"/>
  <c r="M45" i="1" s="1"/>
  <c r="N46" i="1" s="1"/>
  <c r="O47" i="1" s="1"/>
  <c r="P48" i="1" s="1"/>
  <c r="Q49" i="1" s="1"/>
  <c r="R50" i="1" s="1"/>
  <c r="S51" i="1" s="1"/>
  <c r="T52" i="1" s="1"/>
  <c r="U53" i="1" s="1"/>
  <c r="V54" i="1" s="1"/>
  <c r="W55" i="1" s="1"/>
  <c r="X56" i="1" s="1"/>
  <c r="Y57" i="1" s="1"/>
  <c r="Z58" i="1" s="1"/>
  <c r="AA39" i="1"/>
  <c r="G40" i="1" s="1"/>
  <c r="AC40" i="1" s="1"/>
  <c r="AD49" i="9"/>
  <c r="AB49" i="9"/>
  <c r="AC49" i="9"/>
  <c r="AA49" i="9"/>
  <c r="G50" i="9" s="1"/>
  <c r="H50" i="9"/>
  <c r="I51" i="9" s="1"/>
  <c r="J52" i="9" s="1"/>
  <c r="K53" i="9" s="1"/>
  <c r="L54" i="9" s="1"/>
  <c r="M55" i="9" s="1"/>
  <c r="N56" i="9" s="1"/>
  <c r="O57" i="9" s="1"/>
  <c r="P58" i="9" s="1"/>
  <c r="Q59" i="9" s="1"/>
  <c r="R60" i="9" s="1"/>
  <c r="S61" i="9" s="1"/>
  <c r="T62" i="9" s="1"/>
  <c r="U63" i="9" s="1"/>
  <c r="V64" i="9" s="1"/>
  <c r="W65" i="9" s="1"/>
  <c r="X66" i="9" s="1"/>
  <c r="Y67" i="9" s="1"/>
  <c r="Z68" i="9" s="1"/>
  <c r="AA40" i="1" l="1"/>
  <c r="G41" i="1" s="1"/>
  <c r="H42" i="1" s="1"/>
  <c r="I43" i="1" s="1"/>
  <c r="J44" i="1" s="1"/>
  <c r="K45" i="1" s="1"/>
  <c r="L46" i="1" s="1"/>
  <c r="M47" i="1" s="1"/>
  <c r="N48" i="1" s="1"/>
  <c r="O49" i="1" s="1"/>
  <c r="P50" i="1" s="1"/>
  <c r="Q51" i="1" s="1"/>
  <c r="R52" i="1" s="1"/>
  <c r="S53" i="1" s="1"/>
  <c r="T54" i="1" s="1"/>
  <c r="U55" i="1" s="1"/>
  <c r="V56" i="1" s="1"/>
  <c r="W57" i="1" s="1"/>
  <c r="X58" i="1" s="1"/>
  <c r="Y59" i="1" s="1"/>
  <c r="AD40" i="1"/>
  <c r="AB40" i="1"/>
  <c r="H41" i="1"/>
  <c r="I42" i="1" s="1"/>
  <c r="J43" i="1" s="1"/>
  <c r="K44" i="1" s="1"/>
  <c r="L45" i="1" s="1"/>
  <c r="M46" i="1" s="1"/>
  <c r="N47" i="1" s="1"/>
  <c r="O48" i="1" s="1"/>
  <c r="P49" i="1" s="1"/>
  <c r="Q50" i="1" s="1"/>
  <c r="R51" i="1" s="1"/>
  <c r="S52" i="1" s="1"/>
  <c r="T53" i="1" s="1"/>
  <c r="U54" i="1" s="1"/>
  <c r="V55" i="1" s="1"/>
  <c r="W56" i="1" s="1"/>
  <c r="X57" i="1" s="1"/>
  <c r="Y58" i="1" s="1"/>
  <c r="Z59" i="1" s="1"/>
  <c r="AI45" i="8"/>
  <c r="AJ45" i="8" s="1"/>
  <c r="AH45" i="8"/>
  <c r="M46" i="8"/>
  <c r="N47" i="8" s="1"/>
  <c r="O48" i="8" s="1"/>
  <c r="P49" i="8" s="1"/>
  <c r="Q50" i="8" s="1"/>
  <c r="R51" i="8" s="1"/>
  <c r="S52" i="8" s="1"/>
  <c r="T53" i="8" s="1"/>
  <c r="U54" i="8" s="1"/>
  <c r="V55" i="8" s="1"/>
  <c r="W56" i="8" s="1"/>
  <c r="X57" i="8" s="1"/>
  <c r="Y58" i="8" s="1"/>
  <c r="Z59" i="8" s="1"/>
  <c r="AA60" i="8" s="1"/>
  <c r="AB61" i="8" s="1"/>
  <c r="AC62" i="8" s="1"/>
  <c r="AD63" i="8" s="1"/>
  <c r="AE64" i="8" s="1"/>
  <c r="AG45" i="8"/>
  <c r="AF45" i="8"/>
  <c r="L46" i="8" s="1"/>
  <c r="H51" i="9"/>
  <c r="I52" i="9" s="1"/>
  <c r="J53" i="9" s="1"/>
  <c r="K54" i="9" s="1"/>
  <c r="L55" i="9" s="1"/>
  <c r="M56" i="9" s="1"/>
  <c r="N57" i="9" s="1"/>
  <c r="O58" i="9" s="1"/>
  <c r="P59" i="9" s="1"/>
  <c r="Q60" i="9" s="1"/>
  <c r="R61" i="9" s="1"/>
  <c r="S62" i="9" s="1"/>
  <c r="T63" i="9" s="1"/>
  <c r="U64" i="9" s="1"/>
  <c r="V65" i="9" s="1"/>
  <c r="W66" i="9" s="1"/>
  <c r="X67" i="9" s="1"/>
  <c r="Y68" i="9" s="1"/>
  <c r="Z69" i="9" s="1"/>
  <c r="AA50" i="9"/>
  <c r="G51" i="9" s="1"/>
  <c r="AD51" i="9" s="1"/>
  <c r="AC50" i="9"/>
  <c r="AB50" i="9"/>
  <c r="AD50" i="9"/>
  <c r="AD41" i="1" l="1"/>
  <c r="AA41" i="1"/>
  <c r="G42" i="1" s="1"/>
  <c r="AC42" i="1" s="1"/>
  <c r="AB41" i="1"/>
  <c r="AC41" i="1"/>
  <c r="Z60" i="1"/>
  <c r="AI46" i="8"/>
  <c r="AJ46" i="8" s="1"/>
  <c r="M47" i="8"/>
  <c r="N48" i="8" s="1"/>
  <c r="O49" i="8" s="1"/>
  <c r="P50" i="8" s="1"/>
  <c r="Q51" i="8" s="1"/>
  <c r="R52" i="8" s="1"/>
  <c r="S53" i="8" s="1"/>
  <c r="T54" i="8" s="1"/>
  <c r="U55" i="8" s="1"/>
  <c r="V56" i="8" s="1"/>
  <c r="W57" i="8" s="1"/>
  <c r="X58" i="8" s="1"/>
  <c r="Y59" i="8" s="1"/>
  <c r="Z60" i="8" s="1"/>
  <c r="AA61" i="8" s="1"/>
  <c r="AB62" i="8" s="1"/>
  <c r="AC63" i="8" s="1"/>
  <c r="AD64" i="8" s="1"/>
  <c r="AE65" i="8" s="1"/>
  <c r="AH46" i="8"/>
  <c r="AG46" i="8"/>
  <c r="AF46" i="8"/>
  <c r="L47" i="8" s="1"/>
  <c r="AB51" i="9"/>
  <c r="AC51" i="9"/>
  <c r="H52" i="9"/>
  <c r="I53" i="9" s="1"/>
  <c r="J54" i="9" s="1"/>
  <c r="K55" i="9" s="1"/>
  <c r="L56" i="9" s="1"/>
  <c r="M57" i="9" s="1"/>
  <c r="N58" i="9" s="1"/>
  <c r="O59" i="9" s="1"/>
  <c r="P60" i="9" s="1"/>
  <c r="Q61" i="9" s="1"/>
  <c r="R62" i="9" s="1"/>
  <c r="S63" i="9" s="1"/>
  <c r="T64" i="9" s="1"/>
  <c r="U65" i="9" s="1"/>
  <c r="V66" i="9" s="1"/>
  <c r="W67" i="9" s="1"/>
  <c r="X68" i="9" s="1"/>
  <c r="Y69" i="9" s="1"/>
  <c r="Z70" i="9" s="1"/>
  <c r="AA51" i="9"/>
  <c r="G52" i="9" s="1"/>
  <c r="AD52" i="9" s="1"/>
  <c r="AA42" i="1"/>
  <c r="G43" i="1" s="1"/>
  <c r="AD42" i="1" l="1"/>
  <c r="H43" i="1"/>
  <c r="I44" i="1" s="1"/>
  <c r="J45" i="1" s="1"/>
  <c r="K46" i="1" s="1"/>
  <c r="L47" i="1" s="1"/>
  <c r="M48" i="1" s="1"/>
  <c r="N49" i="1" s="1"/>
  <c r="O50" i="1" s="1"/>
  <c r="P51" i="1" s="1"/>
  <c r="Q52" i="1" s="1"/>
  <c r="R53" i="1" s="1"/>
  <c r="S54" i="1" s="1"/>
  <c r="T55" i="1" s="1"/>
  <c r="U56" i="1" s="1"/>
  <c r="V57" i="1" s="1"/>
  <c r="W58" i="1" s="1"/>
  <c r="X59" i="1" s="1"/>
  <c r="Y60" i="1" s="1"/>
  <c r="Z61" i="1" s="1"/>
  <c r="AB42" i="1"/>
  <c r="AI47" i="8"/>
  <c r="AJ47" i="8" s="1"/>
  <c r="AF47" i="8"/>
  <c r="L48" i="8" s="1"/>
  <c r="M48" i="8"/>
  <c r="N49" i="8" s="1"/>
  <c r="O50" i="8" s="1"/>
  <c r="P51" i="8" s="1"/>
  <c r="Q52" i="8" s="1"/>
  <c r="R53" i="8" s="1"/>
  <c r="S54" i="8" s="1"/>
  <c r="T55" i="8" s="1"/>
  <c r="U56" i="8" s="1"/>
  <c r="V57" i="8" s="1"/>
  <c r="W58" i="8" s="1"/>
  <c r="X59" i="8" s="1"/>
  <c r="Y60" i="8" s="1"/>
  <c r="Z61" i="8" s="1"/>
  <c r="AA62" i="8" s="1"/>
  <c r="AB63" i="8" s="1"/>
  <c r="AC64" i="8" s="1"/>
  <c r="AD65" i="8" s="1"/>
  <c r="AE66" i="8" s="1"/>
  <c r="AG47" i="8"/>
  <c r="AH47" i="8"/>
  <c r="AB52" i="9"/>
  <c r="H53" i="9"/>
  <c r="I54" i="9" s="1"/>
  <c r="J55" i="9" s="1"/>
  <c r="K56" i="9" s="1"/>
  <c r="L57" i="9" s="1"/>
  <c r="M58" i="9" s="1"/>
  <c r="N59" i="9" s="1"/>
  <c r="O60" i="9" s="1"/>
  <c r="P61" i="9" s="1"/>
  <c r="Q62" i="9" s="1"/>
  <c r="R63" i="9" s="1"/>
  <c r="S64" i="9" s="1"/>
  <c r="T65" i="9" s="1"/>
  <c r="U66" i="9" s="1"/>
  <c r="V67" i="9" s="1"/>
  <c r="W68" i="9" s="1"/>
  <c r="X69" i="9" s="1"/>
  <c r="Y70" i="9" s="1"/>
  <c r="Z71" i="9" s="1"/>
  <c r="AC52" i="9"/>
  <c r="AA52" i="9"/>
  <c r="G53" i="9" s="1"/>
  <c r="AD43" i="1"/>
  <c r="AA43" i="1"/>
  <c r="G44" i="1" s="1"/>
  <c r="H44" i="1"/>
  <c r="I45" i="1" s="1"/>
  <c r="J46" i="1" s="1"/>
  <c r="K47" i="1" s="1"/>
  <c r="L48" i="1" s="1"/>
  <c r="M49" i="1" s="1"/>
  <c r="N50" i="1" s="1"/>
  <c r="O51" i="1" s="1"/>
  <c r="P52" i="1" s="1"/>
  <c r="Q53" i="1" s="1"/>
  <c r="R54" i="1" s="1"/>
  <c r="S55" i="1" s="1"/>
  <c r="T56" i="1" s="1"/>
  <c r="U57" i="1" s="1"/>
  <c r="V58" i="1" s="1"/>
  <c r="W59" i="1" s="1"/>
  <c r="X60" i="1" s="1"/>
  <c r="Y61" i="1" s="1"/>
  <c r="AB43" i="1"/>
  <c r="AC43" i="1" l="1"/>
  <c r="Z62" i="1"/>
  <c r="AG48" i="8"/>
  <c r="M49" i="8"/>
  <c r="N50" i="8" s="1"/>
  <c r="O51" i="8" s="1"/>
  <c r="P52" i="8" s="1"/>
  <c r="Q53" i="8" s="1"/>
  <c r="R54" i="8" s="1"/>
  <c r="S55" i="8" s="1"/>
  <c r="T56" i="8" s="1"/>
  <c r="U57" i="8" s="1"/>
  <c r="V58" i="8" s="1"/>
  <c r="W59" i="8" s="1"/>
  <c r="X60" i="8" s="1"/>
  <c r="Y61" i="8" s="1"/>
  <c r="Z62" i="8" s="1"/>
  <c r="AA63" i="8" s="1"/>
  <c r="AB64" i="8" s="1"/>
  <c r="AC65" i="8" s="1"/>
  <c r="AD66" i="8" s="1"/>
  <c r="AE67" i="8" s="1"/>
  <c r="AI48" i="8"/>
  <c r="AJ48" i="8" s="1"/>
  <c r="AF48" i="8"/>
  <c r="AH48" i="8"/>
  <c r="AA53" i="9"/>
  <c r="G54" i="9" s="1"/>
  <c r="AB53" i="9"/>
  <c r="H54" i="9"/>
  <c r="I55" i="9" s="1"/>
  <c r="J56" i="9" s="1"/>
  <c r="K57" i="9" s="1"/>
  <c r="L58" i="9" s="1"/>
  <c r="M59" i="9" s="1"/>
  <c r="N60" i="9" s="1"/>
  <c r="O61" i="9" s="1"/>
  <c r="P62" i="9" s="1"/>
  <c r="Q63" i="9" s="1"/>
  <c r="R64" i="9" s="1"/>
  <c r="S65" i="9" s="1"/>
  <c r="T66" i="9" s="1"/>
  <c r="U67" i="9" s="1"/>
  <c r="V68" i="9" s="1"/>
  <c r="W69" i="9" s="1"/>
  <c r="X70" i="9" s="1"/>
  <c r="Y71" i="9" s="1"/>
  <c r="Z72" i="9" s="1"/>
  <c r="AC53" i="9"/>
  <c r="AD53" i="9"/>
  <c r="AD44" i="1"/>
  <c r="AA44" i="1"/>
  <c r="G45" i="1" s="1"/>
  <c r="H45" i="1"/>
  <c r="I46" i="1" s="1"/>
  <c r="J47" i="1" s="1"/>
  <c r="K48" i="1" s="1"/>
  <c r="L49" i="1" s="1"/>
  <c r="M50" i="1" s="1"/>
  <c r="N51" i="1" s="1"/>
  <c r="O52" i="1" s="1"/>
  <c r="P53" i="1" s="1"/>
  <c r="Q54" i="1" s="1"/>
  <c r="R55" i="1" s="1"/>
  <c r="S56" i="1" s="1"/>
  <c r="T57" i="1" s="1"/>
  <c r="U58" i="1" s="1"/>
  <c r="V59" i="1" s="1"/>
  <c r="W60" i="1" s="1"/>
  <c r="X61" i="1" s="1"/>
  <c r="Y62" i="1" s="1"/>
  <c r="Z63" i="1" s="1"/>
  <c r="AC44" i="1"/>
  <c r="AB44" i="1"/>
  <c r="AD54" i="9" l="1"/>
  <c r="L49" i="8"/>
  <c r="AC54" i="9"/>
  <c r="AA54" i="9"/>
  <c r="G55" i="9" s="1"/>
  <c r="AB54" i="9"/>
  <c r="H55" i="9"/>
  <c r="I56" i="9" s="1"/>
  <c r="J57" i="9" s="1"/>
  <c r="K58" i="9" s="1"/>
  <c r="L59" i="9" s="1"/>
  <c r="M60" i="9" s="1"/>
  <c r="N61" i="9" s="1"/>
  <c r="O62" i="9" s="1"/>
  <c r="P63" i="9" s="1"/>
  <c r="Q64" i="9" s="1"/>
  <c r="R65" i="9" s="1"/>
  <c r="S66" i="9" s="1"/>
  <c r="T67" i="9" s="1"/>
  <c r="U68" i="9" s="1"/>
  <c r="V69" i="9" s="1"/>
  <c r="W70" i="9" s="1"/>
  <c r="X71" i="9" s="1"/>
  <c r="Y72" i="9" s="1"/>
  <c r="Z73" i="9" s="1"/>
  <c r="AD45" i="1"/>
  <c r="AA45" i="1"/>
  <c r="G46" i="1" s="1"/>
  <c r="H46" i="1"/>
  <c r="I47" i="1" s="1"/>
  <c r="J48" i="1" s="1"/>
  <c r="K49" i="1" s="1"/>
  <c r="L50" i="1" s="1"/>
  <c r="M51" i="1" s="1"/>
  <c r="N52" i="1" s="1"/>
  <c r="O53" i="1" s="1"/>
  <c r="P54" i="1" s="1"/>
  <c r="Q55" i="1" s="1"/>
  <c r="R56" i="1" s="1"/>
  <c r="S57" i="1" s="1"/>
  <c r="T58" i="1" s="1"/>
  <c r="U59" i="1" s="1"/>
  <c r="V60" i="1" s="1"/>
  <c r="W61" i="1" s="1"/>
  <c r="X62" i="1" s="1"/>
  <c r="Y63" i="1" s="1"/>
  <c r="Z64" i="1" s="1"/>
  <c r="AB45" i="1"/>
  <c r="AC45" i="1"/>
  <c r="AF49" i="8" l="1"/>
  <c r="L50" i="8" s="1"/>
  <c r="AI49" i="8"/>
  <c r="AJ49" i="8" s="1"/>
  <c r="AH49" i="8"/>
  <c r="M50" i="8"/>
  <c r="N51" i="8" s="1"/>
  <c r="O52" i="8" s="1"/>
  <c r="P53" i="8" s="1"/>
  <c r="Q54" i="8" s="1"/>
  <c r="R55" i="8" s="1"/>
  <c r="S56" i="8" s="1"/>
  <c r="T57" i="8" s="1"/>
  <c r="U58" i="8" s="1"/>
  <c r="V59" i="8" s="1"/>
  <c r="W60" i="8" s="1"/>
  <c r="X61" i="8" s="1"/>
  <c r="Y62" i="8" s="1"/>
  <c r="Z63" i="8" s="1"/>
  <c r="AA64" i="8" s="1"/>
  <c r="AB65" i="8" s="1"/>
  <c r="AC66" i="8" s="1"/>
  <c r="AD67" i="8" s="1"/>
  <c r="AE68" i="8" s="1"/>
  <c r="AG49" i="8"/>
  <c r="AB55" i="9"/>
  <c r="AA55" i="9"/>
  <c r="G56" i="9" s="1"/>
  <c r="AD55" i="9"/>
  <c r="AC55" i="9"/>
  <c r="H56" i="9"/>
  <c r="I57" i="9" s="1"/>
  <c r="J58" i="9" s="1"/>
  <c r="K59" i="9" s="1"/>
  <c r="L60" i="9" s="1"/>
  <c r="M61" i="9" s="1"/>
  <c r="N62" i="9" s="1"/>
  <c r="O63" i="9" s="1"/>
  <c r="P64" i="9" s="1"/>
  <c r="Q65" i="9" s="1"/>
  <c r="R66" i="9" s="1"/>
  <c r="S67" i="9" s="1"/>
  <c r="T68" i="9" s="1"/>
  <c r="U69" i="9" s="1"/>
  <c r="V70" i="9" s="1"/>
  <c r="W71" i="9" s="1"/>
  <c r="X72" i="9" s="1"/>
  <c r="Y73" i="9" s="1"/>
  <c r="Z74" i="9" s="1"/>
  <c r="AD46" i="1"/>
  <c r="AA46" i="1"/>
  <c r="G47" i="1" s="1"/>
  <c r="H47" i="1"/>
  <c r="I48" i="1" s="1"/>
  <c r="J49" i="1" s="1"/>
  <c r="K50" i="1" s="1"/>
  <c r="L51" i="1" s="1"/>
  <c r="M52" i="1" s="1"/>
  <c r="N53" i="1" s="1"/>
  <c r="O54" i="1" s="1"/>
  <c r="P55" i="1" s="1"/>
  <c r="Q56" i="1" s="1"/>
  <c r="R57" i="1" s="1"/>
  <c r="S58" i="1" s="1"/>
  <c r="T59" i="1" s="1"/>
  <c r="U60" i="1" s="1"/>
  <c r="V61" i="1" s="1"/>
  <c r="W62" i="1" s="1"/>
  <c r="X63" i="1" s="1"/>
  <c r="Y64" i="1" s="1"/>
  <c r="Z65" i="1" s="1"/>
  <c r="AC46" i="1"/>
  <c r="AB46" i="1"/>
  <c r="AH50" i="8" l="1"/>
  <c r="AG50" i="8"/>
  <c r="AI50" i="8"/>
  <c r="AJ50" i="8" s="1"/>
  <c r="M51" i="8"/>
  <c r="N52" i="8" s="1"/>
  <c r="O53" i="8" s="1"/>
  <c r="P54" i="8" s="1"/>
  <c r="Q55" i="8" s="1"/>
  <c r="R56" i="8" s="1"/>
  <c r="S57" i="8" s="1"/>
  <c r="T58" i="8" s="1"/>
  <c r="U59" i="8" s="1"/>
  <c r="V60" i="8" s="1"/>
  <c r="W61" i="8" s="1"/>
  <c r="X62" i="8" s="1"/>
  <c r="Y63" i="8" s="1"/>
  <c r="Z64" i="8" s="1"/>
  <c r="AA65" i="8" s="1"/>
  <c r="AB66" i="8" s="1"/>
  <c r="AC67" i="8" s="1"/>
  <c r="AD68" i="8" s="1"/>
  <c r="AE69" i="8" s="1"/>
  <c r="AF50" i="8"/>
  <c r="L51" i="8" s="1"/>
  <c r="AB56" i="9"/>
  <c r="AA56" i="9"/>
  <c r="G57" i="9" s="1"/>
  <c r="AB57" i="9" s="1"/>
  <c r="H57" i="9"/>
  <c r="I58" i="9" s="1"/>
  <c r="J59" i="9" s="1"/>
  <c r="K60" i="9" s="1"/>
  <c r="L61" i="9" s="1"/>
  <c r="M62" i="9" s="1"/>
  <c r="N63" i="9" s="1"/>
  <c r="O64" i="9" s="1"/>
  <c r="P65" i="9" s="1"/>
  <c r="Q66" i="9" s="1"/>
  <c r="R67" i="9" s="1"/>
  <c r="S68" i="9" s="1"/>
  <c r="T69" i="9" s="1"/>
  <c r="U70" i="9" s="1"/>
  <c r="V71" i="9" s="1"/>
  <c r="W72" i="9" s="1"/>
  <c r="X73" i="9" s="1"/>
  <c r="Y74" i="9" s="1"/>
  <c r="Z75" i="9" s="1"/>
  <c r="AC56" i="9"/>
  <c r="AD56" i="9"/>
  <c r="AD47" i="1"/>
  <c r="AA47" i="1"/>
  <c r="G48" i="1" s="1"/>
  <c r="H48" i="1"/>
  <c r="I49" i="1" s="1"/>
  <c r="J50" i="1" s="1"/>
  <c r="K51" i="1" s="1"/>
  <c r="L52" i="1" s="1"/>
  <c r="M53" i="1" s="1"/>
  <c r="N54" i="1" s="1"/>
  <c r="O55" i="1" s="1"/>
  <c r="P56" i="1" s="1"/>
  <c r="Q57" i="1" s="1"/>
  <c r="R58" i="1" s="1"/>
  <c r="S59" i="1" s="1"/>
  <c r="T60" i="1" s="1"/>
  <c r="U61" i="1" s="1"/>
  <c r="V62" i="1" s="1"/>
  <c r="W63" i="1" s="1"/>
  <c r="X64" i="1" s="1"/>
  <c r="Y65" i="1" s="1"/>
  <c r="Z66" i="1" s="1"/>
  <c r="AB47" i="1"/>
  <c r="AC47" i="1"/>
  <c r="H58" i="9" l="1"/>
  <c r="I59" i="9" s="1"/>
  <c r="J60" i="9" s="1"/>
  <c r="K61" i="9" s="1"/>
  <c r="L62" i="9" s="1"/>
  <c r="M63" i="9" s="1"/>
  <c r="N64" i="9" s="1"/>
  <c r="O65" i="9" s="1"/>
  <c r="P66" i="9" s="1"/>
  <c r="Q67" i="9" s="1"/>
  <c r="R68" i="9" s="1"/>
  <c r="S69" i="9" s="1"/>
  <c r="T70" i="9" s="1"/>
  <c r="U71" i="9" s="1"/>
  <c r="V72" i="9" s="1"/>
  <c r="W73" i="9" s="1"/>
  <c r="X74" i="9" s="1"/>
  <c r="Y75" i="9" s="1"/>
  <c r="Z76" i="9" s="1"/>
  <c r="AA57" i="9"/>
  <c r="G58" i="9" s="1"/>
  <c r="H59" i="9" s="1"/>
  <c r="I60" i="9" s="1"/>
  <c r="J61" i="9" s="1"/>
  <c r="K62" i="9" s="1"/>
  <c r="L63" i="9" s="1"/>
  <c r="M64" i="9" s="1"/>
  <c r="N65" i="9" s="1"/>
  <c r="O66" i="9" s="1"/>
  <c r="P67" i="9" s="1"/>
  <c r="Q68" i="9" s="1"/>
  <c r="R69" i="9" s="1"/>
  <c r="S70" i="9" s="1"/>
  <c r="T71" i="9" s="1"/>
  <c r="U72" i="9" s="1"/>
  <c r="V73" i="9" s="1"/>
  <c r="W74" i="9" s="1"/>
  <c r="X75" i="9" s="1"/>
  <c r="Y76" i="9" s="1"/>
  <c r="AC57" i="9"/>
  <c r="AH51" i="8"/>
  <c r="M52" i="8"/>
  <c r="N53" i="8" s="1"/>
  <c r="O54" i="8" s="1"/>
  <c r="P55" i="8" s="1"/>
  <c r="Q56" i="8" s="1"/>
  <c r="R57" i="8" s="1"/>
  <c r="S58" i="8" s="1"/>
  <c r="T59" i="8" s="1"/>
  <c r="U60" i="8" s="1"/>
  <c r="V61" i="8" s="1"/>
  <c r="W62" i="8" s="1"/>
  <c r="X63" i="8" s="1"/>
  <c r="Y64" i="8" s="1"/>
  <c r="Z65" i="8" s="1"/>
  <c r="AA66" i="8" s="1"/>
  <c r="AB67" i="8" s="1"/>
  <c r="AC68" i="8" s="1"/>
  <c r="AD69" i="8" s="1"/>
  <c r="AE70" i="8" s="1"/>
  <c r="AI51" i="8"/>
  <c r="AJ51" i="8" s="1"/>
  <c r="AF51" i="8"/>
  <c r="AG51" i="8"/>
  <c r="AD57" i="9"/>
  <c r="AD48" i="1"/>
  <c r="AA48" i="1"/>
  <c r="G49" i="1" s="1"/>
  <c r="H49" i="1"/>
  <c r="I50" i="1" s="1"/>
  <c r="J51" i="1" s="1"/>
  <c r="K52" i="1" s="1"/>
  <c r="L53" i="1" s="1"/>
  <c r="M54" i="1" s="1"/>
  <c r="N55" i="1" s="1"/>
  <c r="O56" i="1" s="1"/>
  <c r="P57" i="1" s="1"/>
  <c r="Q58" i="1" s="1"/>
  <c r="R59" i="1" s="1"/>
  <c r="S60" i="1" s="1"/>
  <c r="T61" i="1" s="1"/>
  <c r="U62" i="1" s="1"/>
  <c r="V63" i="1" s="1"/>
  <c r="W64" i="1" s="1"/>
  <c r="X65" i="1" s="1"/>
  <c r="Y66" i="1" s="1"/>
  <c r="Z67" i="1" s="1"/>
  <c r="AC48" i="1"/>
  <c r="AB48" i="1"/>
  <c r="AB58" i="9" l="1"/>
  <c r="AD58" i="9"/>
  <c r="AC58" i="9"/>
  <c r="AA58" i="9"/>
  <c r="G59" i="9" s="1"/>
  <c r="AC59" i="9" s="1"/>
  <c r="Z77" i="9"/>
  <c r="L52" i="8"/>
  <c r="AD49" i="1"/>
  <c r="AA49" i="1"/>
  <c r="G50" i="1" s="1"/>
  <c r="H50" i="1"/>
  <c r="I51" i="1" s="1"/>
  <c r="J52" i="1" s="1"/>
  <c r="K53" i="1" s="1"/>
  <c r="L54" i="1" s="1"/>
  <c r="M55" i="1" s="1"/>
  <c r="N56" i="1" s="1"/>
  <c r="O57" i="1" s="1"/>
  <c r="P58" i="1" s="1"/>
  <c r="Q59" i="1" s="1"/>
  <c r="R60" i="1" s="1"/>
  <c r="S61" i="1" s="1"/>
  <c r="T62" i="1" s="1"/>
  <c r="U63" i="1" s="1"/>
  <c r="V64" i="1" s="1"/>
  <c r="W65" i="1" s="1"/>
  <c r="X66" i="1" s="1"/>
  <c r="Y67" i="1" s="1"/>
  <c r="Z68" i="1" s="1"/>
  <c r="AB49" i="1"/>
  <c r="AC49" i="1"/>
  <c r="AB59" i="9" l="1"/>
  <c r="H60" i="9"/>
  <c r="I61" i="9" s="1"/>
  <c r="J62" i="9" s="1"/>
  <c r="K63" i="9" s="1"/>
  <c r="L64" i="9" s="1"/>
  <c r="M65" i="9" s="1"/>
  <c r="N66" i="9" s="1"/>
  <c r="O67" i="9" s="1"/>
  <c r="P68" i="9" s="1"/>
  <c r="Q69" i="9" s="1"/>
  <c r="R70" i="9" s="1"/>
  <c r="S71" i="9" s="1"/>
  <c r="T72" i="9" s="1"/>
  <c r="U73" i="9" s="1"/>
  <c r="V74" i="9" s="1"/>
  <c r="W75" i="9" s="1"/>
  <c r="X76" i="9" s="1"/>
  <c r="Y77" i="9" s="1"/>
  <c r="Z78" i="9" s="1"/>
  <c r="AD59" i="9"/>
  <c r="AA59" i="9"/>
  <c r="G60" i="9" s="1"/>
  <c r="AD60" i="9" s="1"/>
  <c r="M53" i="8"/>
  <c r="N54" i="8" s="1"/>
  <c r="O55" i="8" s="1"/>
  <c r="P56" i="8" s="1"/>
  <c r="Q57" i="8" s="1"/>
  <c r="R58" i="8" s="1"/>
  <c r="S59" i="8" s="1"/>
  <c r="T60" i="8" s="1"/>
  <c r="U61" i="8" s="1"/>
  <c r="V62" i="8" s="1"/>
  <c r="W63" i="8" s="1"/>
  <c r="X64" i="8" s="1"/>
  <c r="Y65" i="8" s="1"/>
  <c r="Z66" i="8" s="1"/>
  <c r="AA67" i="8" s="1"/>
  <c r="AB68" i="8" s="1"/>
  <c r="AC69" i="8" s="1"/>
  <c r="AD70" i="8" s="1"/>
  <c r="AE71" i="8" s="1"/>
  <c r="AG52" i="8"/>
  <c r="AF52" i="8"/>
  <c r="AH52" i="8"/>
  <c r="AI52" i="8"/>
  <c r="AJ52" i="8" s="1"/>
  <c r="AD50" i="1"/>
  <c r="AB60" i="9"/>
  <c r="AA50" i="1"/>
  <c r="G51" i="1" s="1"/>
  <c r="AC50" i="1"/>
  <c r="H51" i="1"/>
  <c r="I52" i="1" s="1"/>
  <c r="J53" i="1" s="1"/>
  <c r="K54" i="1" s="1"/>
  <c r="L55" i="1" s="1"/>
  <c r="M56" i="1" s="1"/>
  <c r="N57" i="1" s="1"/>
  <c r="O58" i="1" s="1"/>
  <c r="P59" i="1" s="1"/>
  <c r="Q60" i="1" s="1"/>
  <c r="R61" i="1" s="1"/>
  <c r="S62" i="1" s="1"/>
  <c r="T63" i="1" s="1"/>
  <c r="U64" i="1" s="1"/>
  <c r="V65" i="1" s="1"/>
  <c r="W66" i="1" s="1"/>
  <c r="X67" i="1" s="1"/>
  <c r="Y68" i="1" s="1"/>
  <c r="Z69" i="1" s="1"/>
  <c r="AB50" i="1"/>
  <c r="H61" i="9" l="1"/>
  <c r="I62" i="9" s="1"/>
  <c r="J63" i="9" s="1"/>
  <c r="K64" i="9" s="1"/>
  <c r="L65" i="9" s="1"/>
  <c r="M66" i="9" s="1"/>
  <c r="N67" i="9" s="1"/>
  <c r="O68" i="9" s="1"/>
  <c r="P69" i="9" s="1"/>
  <c r="Q70" i="9" s="1"/>
  <c r="R71" i="9" s="1"/>
  <c r="S72" i="9" s="1"/>
  <c r="T73" i="9" s="1"/>
  <c r="U74" i="9" s="1"/>
  <c r="V75" i="9" s="1"/>
  <c r="W76" i="9" s="1"/>
  <c r="X77" i="9" s="1"/>
  <c r="Y78" i="9" s="1"/>
  <c r="AC60" i="9"/>
  <c r="AA60" i="9"/>
  <c r="Z79" i="9"/>
  <c r="L53" i="8"/>
  <c r="G61" i="9"/>
  <c r="AD61" i="9" s="1"/>
  <c r="AD51" i="1"/>
  <c r="AA51" i="1"/>
  <c r="G52" i="1" s="1"/>
  <c r="H52" i="1"/>
  <c r="I53" i="1" s="1"/>
  <c r="J54" i="1" s="1"/>
  <c r="K55" i="1" s="1"/>
  <c r="L56" i="1" s="1"/>
  <c r="M57" i="1" s="1"/>
  <c r="N58" i="1" s="1"/>
  <c r="O59" i="1" s="1"/>
  <c r="P60" i="1" s="1"/>
  <c r="Q61" i="1" s="1"/>
  <c r="R62" i="1" s="1"/>
  <c r="S63" i="1" s="1"/>
  <c r="T64" i="1" s="1"/>
  <c r="U65" i="1" s="1"/>
  <c r="V66" i="1" s="1"/>
  <c r="W67" i="1" s="1"/>
  <c r="X68" i="1" s="1"/>
  <c r="Y69" i="1" s="1"/>
  <c r="Z70" i="1" s="1"/>
  <c r="AB51" i="1"/>
  <c r="AC51" i="1"/>
  <c r="AH53" i="8" l="1"/>
  <c r="AF53" i="8"/>
  <c r="L54" i="8" s="1"/>
  <c r="AI53" i="8"/>
  <c r="AJ53" i="8" s="1"/>
  <c r="M54" i="8"/>
  <c r="N55" i="8" s="1"/>
  <c r="O56" i="8" s="1"/>
  <c r="P57" i="8" s="1"/>
  <c r="Q58" i="8" s="1"/>
  <c r="R59" i="8" s="1"/>
  <c r="S60" i="8" s="1"/>
  <c r="T61" i="8" s="1"/>
  <c r="U62" i="8" s="1"/>
  <c r="V63" i="8" s="1"/>
  <c r="W64" i="8" s="1"/>
  <c r="X65" i="8" s="1"/>
  <c r="Y66" i="8" s="1"/>
  <c r="Z67" i="8" s="1"/>
  <c r="AA68" i="8" s="1"/>
  <c r="AB69" i="8" s="1"/>
  <c r="AC70" i="8" s="1"/>
  <c r="AD71" i="8" s="1"/>
  <c r="AE72" i="8" s="1"/>
  <c r="AG53" i="8"/>
  <c r="AB61" i="9"/>
  <c r="H62" i="9"/>
  <c r="I63" i="9" s="1"/>
  <c r="J64" i="9" s="1"/>
  <c r="K65" i="9" s="1"/>
  <c r="L66" i="9" s="1"/>
  <c r="M67" i="9" s="1"/>
  <c r="N68" i="9" s="1"/>
  <c r="O69" i="9" s="1"/>
  <c r="P70" i="9" s="1"/>
  <c r="Q71" i="9" s="1"/>
  <c r="R72" i="9" s="1"/>
  <c r="S73" i="9" s="1"/>
  <c r="T74" i="9" s="1"/>
  <c r="U75" i="9" s="1"/>
  <c r="V76" i="9" s="1"/>
  <c r="W77" i="9" s="1"/>
  <c r="X78" i="9" s="1"/>
  <c r="Y79" i="9" s="1"/>
  <c r="Z80" i="9" s="1"/>
  <c r="AA61" i="9"/>
  <c r="G62" i="9" s="1"/>
  <c r="AC61" i="9"/>
  <c r="AD52" i="1"/>
  <c r="AA52" i="1"/>
  <c r="G53" i="1" s="1"/>
  <c r="H53" i="1"/>
  <c r="I54" i="1" s="1"/>
  <c r="J55" i="1" s="1"/>
  <c r="K56" i="1" s="1"/>
  <c r="L57" i="1" s="1"/>
  <c r="M58" i="1" s="1"/>
  <c r="N59" i="1" s="1"/>
  <c r="O60" i="1" s="1"/>
  <c r="P61" i="1" s="1"/>
  <c r="Q62" i="1" s="1"/>
  <c r="R63" i="1" s="1"/>
  <c r="S64" i="1" s="1"/>
  <c r="T65" i="1" s="1"/>
  <c r="U66" i="1" s="1"/>
  <c r="V67" i="1" s="1"/>
  <c r="W68" i="1" s="1"/>
  <c r="X69" i="1" s="1"/>
  <c r="Y70" i="1" s="1"/>
  <c r="Z71" i="1" s="1"/>
  <c r="AC52" i="1"/>
  <c r="AB52" i="1"/>
  <c r="M55" i="8" l="1"/>
  <c r="N56" i="8" s="1"/>
  <c r="O57" i="8" s="1"/>
  <c r="P58" i="8" s="1"/>
  <c r="Q59" i="8" s="1"/>
  <c r="R60" i="8" s="1"/>
  <c r="S61" i="8" s="1"/>
  <c r="T62" i="8" s="1"/>
  <c r="U63" i="8" s="1"/>
  <c r="V64" i="8" s="1"/>
  <c r="W65" i="8" s="1"/>
  <c r="X66" i="8" s="1"/>
  <c r="Y67" i="8" s="1"/>
  <c r="Z68" i="8" s="1"/>
  <c r="AA69" i="8" s="1"/>
  <c r="AB70" i="8" s="1"/>
  <c r="AC71" i="8" s="1"/>
  <c r="AD72" i="8" s="1"/>
  <c r="AE73" i="8" s="1"/>
  <c r="AI54" i="8"/>
  <c r="AJ54" i="8" s="1"/>
  <c r="AH54" i="8"/>
  <c r="AG54" i="8"/>
  <c r="AF54" i="8"/>
  <c r="L55" i="8" s="1"/>
  <c r="AB62" i="9"/>
  <c r="H63" i="9"/>
  <c r="I64" i="9" s="1"/>
  <c r="J65" i="9" s="1"/>
  <c r="K66" i="9" s="1"/>
  <c r="L67" i="9" s="1"/>
  <c r="M68" i="9" s="1"/>
  <c r="N69" i="9" s="1"/>
  <c r="O70" i="9" s="1"/>
  <c r="P71" i="9" s="1"/>
  <c r="Q72" i="9" s="1"/>
  <c r="R73" i="9" s="1"/>
  <c r="S74" i="9" s="1"/>
  <c r="T75" i="9" s="1"/>
  <c r="U76" i="9" s="1"/>
  <c r="V77" i="9" s="1"/>
  <c r="W78" i="9" s="1"/>
  <c r="X79" i="9" s="1"/>
  <c r="Y80" i="9" s="1"/>
  <c r="Z81" i="9" s="1"/>
  <c r="AD62" i="9"/>
  <c r="AC62" i="9"/>
  <c r="AA62" i="9"/>
  <c r="G63" i="9" s="1"/>
  <c r="AD63" i="9" s="1"/>
  <c r="AD53" i="1"/>
  <c r="AA53" i="1"/>
  <c r="G54" i="1" s="1"/>
  <c r="H54" i="1"/>
  <c r="I55" i="1" s="1"/>
  <c r="J56" i="1" s="1"/>
  <c r="K57" i="1" s="1"/>
  <c r="L58" i="1" s="1"/>
  <c r="M59" i="1" s="1"/>
  <c r="N60" i="1" s="1"/>
  <c r="O61" i="1" s="1"/>
  <c r="P62" i="1" s="1"/>
  <c r="Q63" i="1" s="1"/>
  <c r="R64" i="1" s="1"/>
  <c r="S65" i="1" s="1"/>
  <c r="T66" i="1" s="1"/>
  <c r="U67" i="1" s="1"/>
  <c r="V68" i="1" s="1"/>
  <c r="W69" i="1" s="1"/>
  <c r="X70" i="1" s="1"/>
  <c r="Y71" i="1" s="1"/>
  <c r="Z72" i="1" s="1"/>
  <c r="AB53" i="1"/>
  <c r="AC53" i="1"/>
  <c r="AI55" i="8" l="1"/>
  <c r="AJ55" i="8" s="1"/>
  <c r="AH55" i="8"/>
  <c r="AF55" i="8"/>
  <c r="L56" i="8" s="1"/>
  <c r="M56" i="8"/>
  <c r="N57" i="8" s="1"/>
  <c r="O58" i="8" s="1"/>
  <c r="P59" i="8" s="1"/>
  <c r="Q60" i="8" s="1"/>
  <c r="R61" i="8" s="1"/>
  <c r="S62" i="8" s="1"/>
  <c r="T63" i="8" s="1"/>
  <c r="U64" i="8" s="1"/>
  <c r="V65" i="8" s="1"/>
  <c r="W66" i="8" s="1"/>
  <c r="X67" i="8" s="1"/>
  <c r="Y68" i="8" s="1"/>
  <c r="Z69" i="8" s="1"/>
  <c r="AA70" i="8" s="1"/>
  <c r="AB71" i="8" s="1"/>
  <c r="AC72" i="8" s="1"/>
  <c r="AD73" i="8" s="1"/>
  <c r="AE74" i="8" s="1"/>
  <c r="AG55" i="8"/>
  <c r="AB63" i="9"/>
  <c r="H64" i="9"/>
  <c r="I65" i="9" s="1"/>
  <c r="J66" i="9" s="1"/>
  <c r="K67" i="9" s="1"/>
  <c r="L68" i="9" s="1"/>
  <c r="M69" i="9" s="1"/>
  <c r="N70" i="9" s="1"/>
  <c r="O71" i="9" s="1"/>
  <c r="P72" i="9" s="1"/>
  <c r="Q73" i="9" s="1"/>
  <c r="R74" i="9" s="1"/>
  <c r="S75" i="9" s="1"/>
  <c r="T76" i="9" s="1"/>
  <c r="U77" i="9" s="1"/>
  <c r="V78" i="9" s="1"/>
  <c r="W79" i="9" s="1"/>
  <c r="X80" i="9" s="1"/>
  <c r="Y81" i="9" s="1"/>
  <c r="Z82" i="9" s="1"/>
  <c r="AC63" i="9"/>
  <c r="AA63" i="9"/>
  <c r="G64" i="9" s="1"/>
  <c r="AD54" i="1"/>
  <c r="AA54" i="1"/>
  <c r="G55" i="1" s="1"/>
  <c r="H55" i="1"/>
  <c r="I56" i="1" s="1"/>
  <c r="J57" i="1" s="1"/>
  <c r="K58" i="1" s="1"/>
  <c r="L59" i="1" s="1"/>
  <c r="M60" i="1" s="1"/>
  <c r="N61" i="1" s="1"/>
  <c r="O62" i="1" s="1"/>
  <c r="P63" i="1" s="1"/>
  <c r="Q64" i="1" s="1"/>
  <c r="R65" i="1" s="1"/>
  <c r="S66" i="1" s="1"/>
  <c r="T67" i="1" s="1"/>
  <c r="U68" i="1" s="1"/>
  <c r="V69" i="1" s="1"/>
  <c r="W70" i="1" s="1"/>
  <c r="X71" i="1" s="1"/>
  <c r="Y72" i="1" s="1"/>
  <c r="Z73" i="1" s="1"/>
  <c r="AB54" i="1"/>
  <c r="AC54" i="1"/>
  <c r="AH56" i="8" l="1"/>
  <c r="AG56" i="8"/>
  <c r="M57" i="8"/>
  <c r="N58" i="8" s="1"/>
  <c r="O59" i="8" s="1"/>
  <c r="P60" i="8" s="1"/>
  <c r="Q61" i="8" s="1"/>
  <c r="R62" i="8" s="1"/>
  <c r="S63" i="8" s="1"/>
  <c r="T64" i="8" s="1"/>
  <c r="U65" i="8" s="1"/>
  <c r="V66" i="8" s="1"/>
  <c r="W67" i="8" s="1"/>
  <c r="X68" i="8" s="1"/>
  <c r="Y69" i="8" s="1"/>
  <c r="Z70" i="8" s="1"/>
  <c r="AA71" i="8" s="1"/>
  <c r="AB72" i="8" s="1"/>
  <c r="AC73" i="8" s="1"/>
  <c r="AD74" i="8" s="1"/>
  <c r="AE75" i="8" s="1"/>
  <c r="AI56" i="8"/>
  <c r="AJ56" i="8" s="1"/>
  <c r="AF56" i="8"/>
  <c r="L57" i="8" s="1"/>
  <c r="AC64" i="9"/>
  <c r="AB64" i="9"/>
  <c r="AA64" i="9"/>
  <c r="G65" i="9" s="1"/>
  <c r="H65" i="9"/>
  <c r="I66" i="9" s="1"/>
  <c r="J67" i="9" s="1"/>
  <c r="K68" i="9" s="1"/>
  <c r="L69" i="9" s="1"/>
  <c r="M70" i="9" s="1"/>
  <c r="N71" i="9" s="1"/>
  <c r="O72" i="9" s="1"/>
  <c r="P73" i="9" s="1"/>
  <c r="Q74" i="9" s="1"/>
  <c r="R75" i="9" s="1"/>
  <c r="S76" i="9" s="1"/>
  <c r="T77" i="9" s="1"/>
  <c r="U78" i="9" s="1"/>
  <c r="V79" i="9" s="1"/>
  <c r="W80" i="9" s="1"/>
  <c r="X81" i="9" s="1"/>
  <c r="Y82" i="9" s="1"/>
  <c r="Z83" i="9" s="1"/>
  <c r="AD64" i="9"/>
  <c r="AD55" i="1"/>
  <c r="AA55" i="1"/>
  <c r="G56" i="1" s="1"/>
  <c r="H56" i="1"/>
  <c r="I57" i="1" s="1"/>
  <c r="J58" i="1" s="1"/>
  <c r="K59" i="1" s="1"/>
  <c r="L60" i="1" s="1"/>
  <c r="M61" i="1" s="1"/>
  <c r="N62" i="1" s="1"/>
  <c r="O63" i="1" s="1"/>
  <c r="P64" i="1" s="1"/>
  <c r="Q65" i="1" s="1"/>
  <c r="R66" i="1" s="1"/>
  <c r="S67" i="1" s="1"/>
  <c r="T68" i="1" s="1"/>
  <c r="U69" i="1" s="1"/>
  <c r="V70" i="1" s="1"/>
  <c r="W71" i="1" s="1"/>
  <c r="X72" i="1" s="1"/>
  <c r="Y73" i="1" s="1"/>
  <c r="Z74" i="1" s="1"/>
  <c r="AC55" i="1"/>
  <c r="AB55" i="1"/>
  <c r="AF57" i="8" l="1"/>
  <c r="L58" i="8" s="1"/>
  <c r="M58" i="8"/>
  <c r="N59" i="8" s="1"/>
  <c r="O60" i="8" s="1"/>
  <c r="P61" i="8" s="1"/>
  <c r="Q62" i="8" s="1"/>
  <c r="R63" i="8" s="1"/>
  <c r="S64" i="8" s="1"/>
  <c r="T65" i="8" s="1"/>
  <c r="U66" i="8" s="1"/>
  <c r="V67" i="8" s="1"/>
  <c r="W68" i="8" s="1"/>
  <c r="X69" i="8" s="1"/>
  <c r="Y70" i="8" s="1"/>
  <c r="Z71" i="8" s="1"/>
  <c r="AA72" i="8" s="1"/>
  <c r="AB73" i="8" s="1"/>
  <c r="AC74" i="8" s="1"/>
  <c r="AD75" i="8" s="1"/>
  <c r="AE76" i="8" s="1"/>
  <c r="AI57" i="8"/>
  <c r="AJ57" i="8" s="1"/>
  <c r="AH57" i="8"/>
  <c r="AG57" i="8"/>
  <c r="AD65" i="9"/>
  <c r="AB65" i="9"/>
  <c r="H66" i="9"/>
  <c r="I67" i="9" s="1"/>
  <c r="J68" i="9" s="1"/>
  <c r="K69" i="9" s="1"/>
  <c r="L70" i="9" s="1"/>
  <c r="M71" i="9" s="1"/>
  <c r="N72" i="9" s="1"/>
  <c r="O73" i="9" s="1"/>
  <c r="P74" i="9" s="1"/>
  <c r="Q75" i="9" s="1"/>
  <c r="R76" i="9" s="1"/>
  <c r="S77" i="9" s="1"/>
  <c r="T78" i="9" s="1"/>
  <c r="U79" i="9" s="1"/>
  <c r="V80" i="9" s="1"/>
  <c r="W81" i="9" s="1"/>
  <c r="X82" i="9" s="1"/>
  <c r="Y83" i="9" s="1"/>
  <c r="Z84" i="9" s="1"/>
  <c r="AA65" i="9"/>
  <c r="G66" i="9" s="1"/>
  <c r="AC66" i="9" s="1"/>
  <c r="AC65" i="9"/>
  <c r="AD56" i="1"/>
  <c r="AA56" i="1"/>
  <c r="G57" i="1" s="1"/>
  <c r="H57" i="1"/>
  <c r="I58" i="1" s="1"/>
  <c r="J59" i="1" s="1"/>
  <c r="K60" i="1" s="1"/>
  <c r="L61" i="1" s="1"/>
  <c r="M62" i="1" s="1"/>
  <c r="N63" i="1" s="1"/>
  <c r="O64" i="1" s="1"/>
  <c r="P65" i="1" s="1"/>
  <c r="Q66" i="1" s="1"/>
  <c r="R67" i="1" s="1"/>
  <c r="S68" i="1" s="1"/>
  <c r="T69" i="1" s="1"/>
  <c r="U70" i="1" s="1"/>
  <c r="V71" i="1" s="1"/>
  <c r="W72" i="1" s="1"/>
  <c r="X73" i="1" s="1"/>
  <c r="Y74" i="1" s="1"/>
  <c r="Z75" i="1" s="1"/>
  <c r="AB56" i="1"/>
  <c r="AC56" i="1"/>
  <c r="M59" i="8" l="1"/>
  <c r="N60" i="8" s="1"/>
  <c r="O61" i="8" s="1"/>
  <c r="P62" i="8" s="1"/>
  <c r="Q63" i="8" s="1"/>
  <c r="R64" i="8" s="1"/>
  <c r="S65" i="8" s="1"/>
  <c r="T66" i="8" s="1"/>
  <c r="U67" i="8" s="1"/>
  <c r="V68" i="8" s="1"/>
  <c r="W69" i="8" s="1"/>
  <c r="X70" i="8" s="1"/>
  <c r="Y71" i="8" s="1"/>
  <c r="Z72" i="8" s="1"/>
  <c r="AA73" i="8" s="1"/>
  <c r="AB74" i="8" s="1"/>
  <c r="AC75" i="8" s="1"/>
  <c r="AD76" i="8" s="1"/>
  <c r="AE77" i="8" s="1"/>
  <c r="AI58" i="8"/>
  <c r="AJ58" i="8" s="1"/>
  <c r="AF58" i="8"/>
  <c r="L59" i="8" s="1"/>
  <c r="AG58" i="8"/>
  <c r="AH58" i="8"/>
  <c r="AB66" i="9"/>
  <c r="AA66" i="9"/>
  <c r="G67" i="9" s="1"/>
  <c r="H67" i="9"/>
  <c r="I68" i="9" s="1"/>
  <c r="J69" i="9" s="1"/>
  <c r="K70" i="9" s="1"/>
  <c r="L71" i="9" s="1"/>
  <c r="M72" i="9" s="1"/>
  <c r="N73" i="9" s="1"/>
  <c r="O74" i="9" s="1"/>
  <c r="P75" i="9" s="1"/>
  <c r="Q76" i="9" s="1"/>
  <c r="R77" i="9" s="1"/>
  <c r="S78" i="9" s="1"/>
  <c r="T79" i="9" s="1"/>
  <c r="U80" i="9" s="1"/>
  <c r="V81" i="9" s="1"/>
  <c r="W82" i="9" s="1"/>
  <c r="X83" i="9" s="1"/>
  <c r="Y84" i="9" s="1"/>
  <c r="Z85" i="9" s="1"/>
  <c r="AD66" i="9"/>
  <c r="AD57" i="1"/>
  <c r="AA57" i="1"/>
  <c r="G58" i="1" s="1"/>
  <c r="AB57" i="1"/>
  <c r="AC57" i="1"/>
  <c r="H58" i="1"/>
  <c r="I59" i="1" s="1"/>
  <c r="J60" i="1" s="1"/>
  <c r="K61" i="1" s="1"/>
  <c r="L62" i="1" s="1"/>
  <c r="M63" i="1" s="1"/>
  <c r="N64" i="1" s="1"/>
  <c r="O65" i="1" s="1"/>
  <c r="P66" i="1" s="1"/>
  <c r="Q67" i="1" s="1"/>
  <c r="R68" i="1" s="1"/>
  <c r="S69" i="1" s="1"/>
  <c r="T70" i="1" s="1"/>
  <c r="U71" i="1" s="1"/>
  <c r="V72" i="1" s="1"/>
  <c r="W73" i="1" s="1"/>
  <c r="X74" i="1" s="1"/>
  <c r="Y75" i="1" s="1"/>
  <c r="Z76" i="1" s="1"/>
  <c r="AH59" i="8" l="1"/>
  <c r="AG59" i="8"/>
  <c r="AF59" i="8"/>
  <c r="L60" i="8" s="1"/>
  <c r="AI59" i="8"/>
  <c r="AJ59" i="8" s="1"/>
  <c r="M60" i="8"/>
  <c r="N61" i="8" s="1"/>
  <c r="O62" i="8" s="1"/>
  <c r="P63" i="8" s="1"/>
  <c r="Q64" i="8" s="1"/>
  <c r="R65" i="8" s="1"/>
  <c r="S66" i="8" s="1"/>
  <c r="T67" i="8" s="1"/>
  <c r="U68" i="8" s="1"/>
  <c r="V69" i="8" s="1"/>
  <c r="W70" i="8" s="1"/>
  <c r="X71" i="8" s="1"/>
  <c r="Y72" i="8" s="1"/>
  <c r="Z73" i="8" s="1"/>
  <c r="AA74" i="8" s="1"/>
  <c r="AB75" i="8" s="1"/>
  <c r="AC76" i="8" s="1"/>
  <c r="AD77" i="8" s="1"/>
  <c r="AE78" i="8" s="1"/>
  <c r="AD67" i="9"/>
  <c r="AC67" i="9"/>
  <c r="AA67" i="9"/>
  <c r="G68" i="9" s="1"/>
  <c r="AB67" i="9"/>
  <c r="H68" i="9"/>
  <c r="I69" i="9" s="1"/>
  <c r="J70" i="9" s="1"/>
  <c r="K71" i="9" s="1"/>
  <c r="L72" i="9" s="1"/>
  <c r="M73" i="9" s="1"/>
  <c r="N74" i="9" s="1"/>
  <c r="O75" i="9" s="1"/>
  <c r="P76" i="9" s="1"/>
  <c r="Q77" i="9" s="1"/>
  <c r="R78" i="9" s="1"/>
  <c r="S79" i="9" s="1"/>
  <c r="T80" i="9" s="1"/>
  <c r="U81" i="9" s="1"/>
  <c r="V82" i="9" s="1"/>
  <c r="W83" i="9" s="1"/>
  <c r="X84" i="9" s="1"/>
  <c r="Y85" i="9" s="1"/>
  <c r="Z86" i="9" s="1"/>
  <c r="AD58" i="1"/>
  <c r="AA58" i="1"/>
  <c r="G59" i="1" s="1"/>
  <c r="H59" i="1"/>
  <c r="I60" i="1" s="1"/>
  <c r="J61" i="1" s="1"/>
  <c r="K62" i="1" s="1"/>
  <c r="L63" i="1" s="1"/>
  <c r="M64" i="1" s="1"/>
  <c r="N65" i="1" s="1"/>
  <c r="O66" i="1" s="1"/>
  <c r="P67" i="1" s="1"/>
  <c r="Q68" i="1" s="1"/>
  <c r="R69" i="1" s="1"/>
  <c r="S70" i="1" s="1"/>
  <c r="T71" i="1" s="1"/>
  <c r="U72" i="1" s="1"/>
  <c r="V73" i="1" s="1"/>
  <c r="W74" i="1" s="1"/>
  <c r="X75" i="1" s="1"/>
  <c r="Y76" i="1" s="1"/>
  <c r="Z77" i="1" s="1"/>
  <c r="AC58" i="1"/>
  <c r="AB58" i="1"/>
  <c r="M61" i="8" l="1"/>
  <c r="N62" i="8" s="1"/>
  <c r="O63" i="8" s="1"/>
  <c r="P64" i="8" s="1"/>
  <c r="Q65" i="8" s="1"/>
  <c r="R66" i="8" s="1"/>
  <c r="S67" i="8" s="1"/>
  <c r="T68" i="8" s="1"/>
  <c r="U69" i="8" s="1"/>
  <c r="V70" i="8" s="1"/>
  <c r="W71" i="8" s="1"/>
  <c r="X72" i="8" s="1"/>
  <c r="Y73" i="8" s="1"/>
  <c r="Z74" i="8" s="1"/>
  <c r="AA75" i="8" s="1"/>
  <c r="AB76" i="8" s="1"/>
  <c r="AC77" i="8" s="1"/>
  <c r="AD78" i="8" s="1"/>
  <c r="AE79" i="8" s="1"/>
  <c r="AI60" i="8"/>
  <c r="AJ60" i="8" s="1"/>
  <c r="AH60" i="8"/>
  <c r="AG60" i="8"/>
  <c r="AF60" i="8"/>
  <c r="AC68" i="9"/>
  <c r="AA68" i="9"/>
  <c r="G69" i="9" s="1"/>
  <c r="H70" i="9" s="1"/>
  <c r="I71" i="9" s="1"/>
  <c r="J72" i="9" s="1"/>
  <c r="K73" i="9" s="1"/>
  <c r="L74" i="9" s="1"/>
  <c r="M75" i="9" s="1"/>
  <c r="N76" i="9" s="1"/>
  <c r="O77" i="9" s="1"/>
  <c r="P78" i="9" s="1"/>
  <c r="Q79" i="9" s="1"/>
  <c r="R80" i="9" s="1"/>
  <c r="S81" i="9" s="1"/>
  <c r="T82" i="9" s="1"/>
  <c r="U83" i="9" s="1"/>
  <c r="V84" i="9" s="1"/>
  <c r="W85" i="9" s="1"/>
  <c r="X86" i="9" s="1"/>
  <c r="Y87" i="9" s="1"/>
  <c r="AB68" i="9"/>
  <c r="H69" i="9"/>
  <c r="I70" i="9" s="1"/>
  <c r="J71" i="9" s="1"/>
  <c r="K72" i="9" s="1"/>
  <c r="L73" i="9" s="1"/>
  <c r="M74" i="9" s="1"/>
  <c r="N75" i="9" s="1"/>
  <c r="O76" i="9" s="1"/>
  <c r="P77" i="9" s="1"/>
  <c r="Q78" i="9" s="1"/>
  <c r="R79" i="9" s="1"/>
  <c r="S80" i="9" s="1"/>
  <c r="T81" i="9" s="1"/>
  <c r="U82" i="9" s="1"/>
  <c r="V83" i="9" s="1"/>
  <c r="W84" i="9" s="1"/>
  <c r="X85" i="9" s="1"/>
  <c r="Y86" i="9" s="1"/>
  <c r="Z87" i="9" s="1"/>
  <c r="AD68" i="9"/>
  <c r="AD59" i="1"/>
  <c r="AA59" i="1"/>
  <c r="G60" i="1" s="1"/>
  <c r="H60" i="1"/>
  <c r="I61" i="1" s="1"/>
  <c r="J62" i="1" s="1"/>
  <c r="K63" i="1" s="1"/>
  <c r="L64" i="1" s="1"/>
  <c r="M65" i="1" s="1"/>
  <c r="N66" i="1" s="1"/>
  <c r="O67" i="1" s="1"/>
  <c r="P68" i="1" s="1"/>
  <c r="Q69" i="1" s="1"/>
  <c r="R70" i="1" s="1"/>
  <c r="S71" i="1" s="1"/>
  <c r="T72" i="1" s="1"/>
  <c r="U73" i="1" s="1"/>
  <c r="V74" i="1" s="1"/>
  <c r="W75" i="1" s="1"/>
  <c r="X76" i="1" s="1"/>
  <c r="Y77" i="1" s="1"/>
  <c r="Z78" i="1" s="1"/>
  <c r="AC59" i="1"/>
  <c r="AB59" i="1"/>
  <c r="L61" i="8" l="1"/>
  <c r="AA69" i="9"/>
  <c r="G70" i="9" s="1"/>
  <c r="AD70" i="9" s="1"/>
  <c r="AB69" i="9"/>
  <c r="AC69" i="9"/>
  <c r="Z88" i="9"/>
  <c r="AD69" i="9"/>
  <c r="AD60" i="1"/>
  <c r="AA60" i="1"/>
  <c r="G61" i="1" s="1"/>
  <c r="H61" i="1"/>
  <c r="I62" i="1" s="1"/>
  <c r="J63" i="1" s="1"/>
  <c r="K64" i="1" s="1"/>
  <c r="L65" i="1" s="1"/>
  <c r="M66" i="1" s="1"/>
  <c r="N67" i="1" s="1"/>
  <c r="O68" i="1" s="1"/>
  <c r="P69" i="1" s="1"/>
  <c r="Q70" i="1" s="1"/>
  <c r="R71" i="1" s="1"/>
  <c r="S72" i="1" s="1"/>
  <c r="T73" i="1" s="1"/>
  <c r="U74" i="1" s="1"/>
  <c r="V75" i="1" s="1"/>
  <c r="W76" i="1" s="1"/>
  <c r="X77" i="1" s="1"/>
  <c r="Y78" i="1" s="1"/>
  <c r="Z79" i="1" s="1"/>
  <c r="AC60" i="1"/>
  <c r="AB60" i="1"/>
  <c r="AF61" i="8" l="1"/>
  <c r="L62" i="8" s="1"/>
  <c r="AH61" i="8"/>
  <c r="M62" i="8"/>
  <c r="N63" i="8" s="1"/>
  <c r="O64" i="8" s="1"/>
  <c r="P65" i="8" s="1"/>
  <c r="Q66" i="8" s="1"/>
  <c r="R67" i="8" s="1"/>
  <c r="S68" i="8" s="1"/>
  <c r="T69" i="8" s="1"/>
  <c r="U70" i="8" s="1"/>
  <c r="V71" i="8" s="1"/>
  <c r="W72" i="8" s="1"/>
  <c r="X73" i="8" s="1"/>
  <c r="Y74" i="8" s="1"/>
  <c r="Z75" i="8" s="1"/>
  <c r="AA76" i="8" s="1"/>
  <c r="AB77" i="8" s="1"/>
  <c r="AC78" i="8" s="1"/>
  <c r="AD79" i="8" s="1"/>
  <c r="AE80" i="8" s="1"/>
  <c r="AG61" i="8"/>
  <c r="AI61" i="8"/>
  <c r="AJ61" i="8" s="1"/>
  <c r="H71" i="9"/>
  <c r="I72" i="9" s="1"/>
  <c r="J73" i="9" s="1"/>
  <c r="K74" i="9" s="1"/>
  <c r="L75" i="9" s="1"/>
  <c r="M76" i="9" s="1"/>
  <c r="N77" i="9" s="1"/>
  <c r="O78" i="9" s="1"/>
  <c r="P79" i="9" s="1"/>
  <c r="Q80" i="9" s="1"/>
  <c r="R81" i="9" s="1"/>
  <c r="S82" i="9" s="1"/>
  <c r="T83" i="9" s="1"/>
  <c r="U84" i="9" s="1"/>
  <c r="V85" i="9" s="1"/>
  <c r="W86" i="9" s="1"/>
  <c r="X87" i="9" s="1"/>
  <c r="Y88" i="9" s="1"/>
  <c r="Z89" i="9" s="1"/>
  <c r="AB70" i="9"/>
  <c r="AC70" i="9"/>
  <c r="AA70" i="9"/>
  <c r="G71" i="9" s="1"/>
  <c r="AD71" i="9" s="1"/>
  <c r="AD61" i="1"/>
  <c r="AA61" i="1"/>
  <c r="G62" i="1" s="1"/>
  <c r="AC61" i="1"/>
  <c r="H62" i="1"/>
  <c r="I63" i="1" s="1"/>
  <c r="J64" i="1" s="1"/>
  <c r="K65" i="1" s="1"/>
  <c r="L66" i="1" s="1"/>
  <c r="M67" i="1" s="1"/>
  <c r="N68" i="1" s="1"/>
  <c r="O69" i="1" s="1"/>
  <c r="P70" i="1" s="1"/>
  <c r="Q71" i="1" s="1"/>
  <c r="R72" i="1" s="1"/>
  <c r="S73" i="1" s="1"/>
  <c r="T74" i="1" s="1"/>
  <c r="U75" i="1" s="1"/>
  <c r="V76" i="1" s="1"/>
  <c r="W77" i="1" s="1"/>
  <c r="X78" i="1" s="1"/>
  <c r="Y79" i="1" s="1"/>
  <c r="Z80" i="1" s="1"/>
  <c r="AB61" i="1"/>
  <c r="AG62" i="8" l="1"/>
  <c r="M63" i="8"/>
  <c r="N64" i="8" s="1"/>
  <c r="O65" i="8" s="1"/>
  <c r="P66" i="8" s="1"/>
  <c r="Q67" i="8" s="1"/>
  <c r="R68" i="8" s="1"/>
  <c r="S69" i="8" s="1"/>
  <c r="T70" i="8" s="1"/>
  <c r="U71" i="8" s="1"/>
  <c r="V72" i="8" s="1"/>
  <c r="W73" i="8" s="1"/>
  <c r="X74" i="8" s="1"/>
  <c r="Y75" i="8" s="1"/>
  <c r="Z76" i="8" s="1"/>
  <c r="AA77" i="8" s="1"/>
  <c r="AB78" i="8" s="1"/>
  <c r="AC79" i="8" s="1"/>
  <c r="AD80" i="8" s="1"/>
  <c r="AE81" i="8" s="1"/>
  <c r="AI62" i="8"/>
  <c r="AJ62" i="8" s="1"/>
  <c r="AF62" i="8"/>
  <c r="L63" i="8" s="1"/>
  <c r="AH62" i="8"/>
  <c r="AB71" i="9"/>
  <c r="AC71" i="9"/>
  <c r="H72" i="9"/>
  <c r="I73" i="9" s="1"/>
  <c r="J74" i="9" s="1"/>
  <c r="K75" i="9" s="1"/>
  <c r="L76" i="9" s="1"/>
  <c r="M77" i="9" s="1"/>
  <c r="N78" i="9" s="1"/>
  <c r="O79" i="9" s="1"/>
  <c r="P80" i="9" s="1"/>
  <c r="Q81" i="9" s="1"/>
  <c r="R82" i="9" s="1"/>
  <c r="S83" i="9" s="1"/>
  <c r="T84" i="9" s="1"/>
  <c r="U85" i="9" s="1"/>
  <c r="V86" i="9" s="1"/>
  <c r="W87" i="9" s="1"/>
  <c r="X88" i="9" s="1"/>
  <c r="Y89" i="9" s="1"/>
  <c r="Z90" i="9" s="1"/>
  <c r="AA71" i="9"/>
  <c r="G72" i="9" s="1"/>
  <c r="AD72" i="9" s="1"/>
  <c r="AD62" i="1"/>
  <c r="AA62" i="1"/>
  <c r="G63" i="1" s="1"/>
  <c r="H63" i="1"/>
  <c r="I64" i="1" s="1"/>
  <c r="J65" i="1" s="1"/>
  <c r="K66" i="1" s="1"/>
  <c r="L67" i="1" s="1"/>
  <c r="M68" i="1" s="1"/>
  <c r="N69" i="1" s="1"/>
  <c r="O70" i="1" s="1"/>
  <c r="P71" i="1" s="1"/>
  <c r="Q72" i="1" s="1"/>
  <c r="R73" i="1" s="1"/>
  <c r="S74" i="1" s="1"/>
  <c r="T75" i="1" s="1"/>
  <c r="U76" i="1" s="1"/>
  <c r="V77" i="1" s="1"/>
  <c r="W78" i="1" s="1"/>
  <c r="X79" i="1" s="1"/>
  <c r="Y80" i="1" s="1"/>
  <c r="Z81" i="1" s="1"/>
  <c r="AB62" i="1"/>
  <c r="AC62" i="1"/>
  <c r="AH63" i="8" l="1"/>
  <c r="AF63" i="8"/>
  <c r="L64" i="8" s="1"/>
  <c r="AI63" i="8"/>
  <c r="AJ63" i="8" s="1"/>
  <c r="AG63" i="8"/>
  <c r="M64" i="8"/>
  <c r="N65" i="8" s="1"/>
  <c r="O66" i="8" s="1"/>
  <c r="P67" i="8" s="1"/>
  <c r="Q68" i="8" s="1"/>
  <c r="R69" i="8" s="1"/>
  <c r="S70" i="8" s="1"/>
  <c r="T71" i="8" s="1"/>
  <c r="U72" i="8" s="1"/>
  <c r="V73" i="8" s="1"/>
  <c r="W74" i="8" s="1"/>
  <c r="X75" i="8" s="1"/>
  <c r="Y76" i="8" s="1"/>
  <c r="Z77" i="8" s="1"/>
  <c r="AA78" i="8" s="1"/>
  <c r="AB79" i="8" s="1"/>
  <c r="AC80" i="8" s="1"/>
  <c r="AD81" i="8" s="1"/>
  <c r="AE82" i="8" s="1"/>
  <c r="AA72" i="9"/>
  <c r="G73" i="9" s="1"/>
  <c r="AB72" i="9"/>
  <c r="AC72" i="9"/>
  <c r="H73" i="9"/>
  <c r="I74" i="9" s="1"/>
  <c r="J75" i="9" s="1"/>
  <c r="K76" i="9" s="1"/>
  <c r="L77" i="9" s="1"/>
  <c r="M78" i="9" s="1"/>
  <c r="N79" i="9" s="1"/>
  <c r="O80" i="9" s="1"/>
  <c r="P81" i="9" s="1"/>
  <c r="Q82" i="9" s="1"/>
  <c r="R83" i="9" s="1"/>
  <c r="S84" i="9" s="1"/>
  <c r="T85" i="9" s="1"/>
  <c r="U86" i="9" s="1"/>
  <c r="V87" i="9" s="1"/>
  <c r="W88" i="9" s="1"/>
  <c r="X89" i="9" s="1"/>
  <c r="Y90" i="9" s="1"/>
  <c r="Z91" i="9" s="1"/>
  <c r="AD63" i="1"/>
  <c r="AA63" i="1"/>
  <c r="G64" i="1" s="1"/>
  <c r="H64" i="1"/>
  <c r="I65" i="1" s="1"/>
  <c r="J66" i="1" s="1"/>
  <c r="K67" i="1" s="1"/>
  <c r="L68" i="1" s="1"/>
  <c r="M69" i="1" s="1"/>
  <c r="N70" i="1" s="1"/>
  <c r="O71" i="1" s="1"/>
  <c r="P72" i="1" s="1"/>
  <c r="Q73" i="1" s="1"/>
  <c r="R74" i="1" s="1"/>
  <c r="S75" i="1" s="1"/>
  <c r="T76" i="1" s="1"/>
  <c r="U77" i="1" s="1"/>
  <c r="V78" i="1" s="1"/>
  <c r="W79" i="1" s="1"/>
  <c r="X80" i="1" s="1"/>
  <c r="Y81" i="1" s="1"/>
  <c r="Z82" i="1" s="1"/>
  <c r="AB63" i="1"/>
  <c r="AC63" i="1"/>
  <c r="AF64" i="8" l="1"/>
  <c r="L65" i="8" s="1"/>
  <c r="AG64" i="8"/>
  <c r="AH64" i="8"/>
  <c r="AI64" i="8"/>
  <c r="AJ64" i="8" s="1"/>
  <c r="M65" i="8"/>
  <c r="N66" i="8" s="1"/>
  <c r="O67" i="8" s="1"/>
  <c r="P68" i="8" s="1"/>
  <c r="Q69" i="8" s="1"/>
  <c r="R70" i="8" s="1"/>
  <c r="S71" i="8" s="1"/>
  <c r="T72" i="8" s="1"/>
  <c r="U73" i="8" s="1"/>
  <c r="V74" i="8" s="1"/>
  <c r="W75" i="8" s="1"/>
  <c r="X76" i="8" s="1"/>
  <c r="Y77" i="8" s="1"/>
  <c r="Z78" i="8" s="1"/>
  <c r="AA79" i="8" s="1"/>
  <c r="AB80" i="8" s="1"/>
  <c r="AC81" i="8" s="1"/>
  <c r="AD82" i="8" s="1"/>
  <c r="AE83" i="8" s="1"/>
  <c r="AD73" i="9"/>
  <c r="H74" i="9"/>
  <c r="I75" i="9" s="1"/>
  <c r="J76" i="9" s="1"/>
  <c r="K77" i="9" s="1"/>
  <c r="L78" i="9" s="1"/>
  <c r="M79" i="9" s="1"/>
  <c r="N80" i="9" s="1"/>
  <c r="O81" i="9" s="1"/>
  <c r="P82" i="9" s="1"/>
  <c r="Q83" i="9" s="1"/>
  <c r="R84" i="9" s="1"/>
  <c r="S85" i="9" s="1"/>
  <c r="T86" i="9" s="1"/>
  <c r="U87" i="9" s="1"/>
  <c r="V88" i="9" s="1"/>
  <c r="W89" i="9" s="1"/>
  <c r="X90" i="9" s="1"/>
  <c r="Y91" i="9" s="1"/>
  <c r="Z92" i="9" s="1"/>
  <c r="AA73" i="9"/>
  <c r="G74" i="9" s="1"/>
  <c r="AD74" i="9" s="1"/>
  <c r="AB73" i="9"/>
  <c r="AC73" i="9"/>
  <c r="AD64" i="1"/>
  <c r="AA64" i="1"/>
  <c r="G65" i="1" s="1"/>
  <c r="H65" i="1"/>
  <c r="I66" i="1" s="1"/>
  <c r="J67" i="1" s="1"/>
  <c r="K68" i="1" s="1"/>
  <c r="L69" i="1" s="1"/>
  <c r="M70" i="1" s="1"/>
  <c r="N71" i="1" s="1"/>
  <c r="O72" i="1" s="1"/>
  <c r="P73" i="1" s="1"/>
  <c r="Q74" i="1" s="1"/>
  <c r="R75" i="1" s="1"/>
  <c r="S76" i="1" s="1"/>
  <c r="T77" i="1" s="1"/>
  <c r="U78" i="1" s="1"/>
  <c r="V79" i="1" s="1"/>
  <c r="W80" i="1" s="1"/>
  <c r="X81" i="1" s="1"/>
  <c r="Y82" i="1" s="1"/>
  <c r="Z83" i="1" s="1"/>
  <c r="AC64" i="1"/>
  <c r="AB64" i="1"/>
  <c r="M66" i="8" l="1"/>
  <c r="N67" i="8" s="1"/>
  <c r="O68" i="8" s="1"/>
  <c r="P69" i="8" s="1"/>
  <c r="Q70" i="8" s="1"/>
  <c r="R71" i="8" s="1"/>
  <c r="S72" i="8" s="1"/>
  <c r="T73" i="8" s="1"/>
  <c r="U74" i="8" s="1"/>
  <c r="V75" i="8" s="1"/>
  <c r="W76" i="8" s="1"/>
  <c r="X77" i="8" s="1"/>
  <c r="Y78" i="8" s="1"/>
  <c r="Z79" i="8" s="1"/>
  <c r="AA80" i="8" s="1"/>
  <c r="AB81" i="8" s="1"/>
  <c r="AC82" i="8" s="1"/>
  <c r="AD83" i="8" s="1"/>
  <c r="AE84" i="8" s="1"/>
  <c r="AH65" i="8"/>
  <c r="AG65" i="8"/>
  <c r="AI65" i="8"/>
  <c r="AJ65" i="8" s="1"/>
  <c r="AF65" i="8"/>
  <c r="L66" i="8" s="1"/>
  <c r="AB74" i="9"/>
  <c r="AA74" i="9"/>
  <c r="G75" i="9" s="1"/>
  <c r="AC74" i="9"/>
  <c r="H75" i="9"/>
  <c r="I76" i="9" s="1"/>
  <c r="J77" i="9" s="1"/>
  <c r="K78" i="9" s="1"/>
  <c r="L79" i="9" s="1"/>
  <c r="M80" i="9" s="1"/>
  <c r="N81" i="9" s="1"/>
  <c r="O82" i="9" s="1"/>
  <c r="P83" i="9" s="1"/>
  <c r="Q84" i="9" s="1"/>
  <c r="R85" i="9" s="1"/>
  <c r="S86" i="9" s="1"/>
  <c r="T87" i="9" s="1"/>
  <c r="U88" i="9" s="1"/>
  <c r="V89" i="9" s="1"/>
  <c r="W90" i="9" s="1"/>
  <c r="X91" i="9" s="1"/>
  <c r="Y92" i="9" s="1"/>
  <c r="Z93" i="9" s="1"/>
  <c r="AD65" i="1"/>
  <c r="AA65" i="1"/>
  <c r="G66" i="1" s="1"/>
  <c r="H66" i="1"/>
  <c r="I67" i="1" s="1"/>
  <c r="J68" i="1" s="1"/>
  <c r="K69" i="1" s="1"/>
  <c r="L70" i="1" s="1"/>
  <c r="M71" i="1" s="1"/>
  <c r="N72" i="1" s="1"/>
  <c r="O73" i="1" s="1"/>
  <c r="P74" i="1" s="1"/>
  <c r="Q75" i="1" s="1"/>
  <c r="R76" i="1" s="1"/>
  <c r="S77" i="1" s="1"/>
  <c r="T78" i="1" s="1"/>
  <c r="U79" i="1" s="1"/>
  <c r="V80" i="1" s="1"/>
  <c r="W81" i="1" s="1"/>
  <c r="X82" i="1" s="1"/>
  <c r="Y83" i="1" s="1"/>
  <c r="Z84" i="1" s="1"/>
  <c r="AB65" i="1"/>
  <c r="AC65" i="1"/>
  <c r="AI66" i="8" l="1"/>
  <c r="AJ66" i="8" s="1"/>
  <c r="AF66" i="8"/>
  <c r="AH66" i="8"/>
  <c r="M67" i="8"/>
  <c r="N68" i="8" s="1"/>
  <c r="O69" i="8" s="1"/>
  <c r="P70" i="8" s="1"/>
  <c r="Q71" i="8" s="1"/>
  <c r="R72" i="8" s="1"/>
  <c r="S73" i="8" s="1"/>
  <c r="T74" i="8" s="1"/>
  <c r="U75" i="8" s="1"/>
  <c r="V76" i="8" s="1"/>
  <c r="W77" i="8" s="1"/>
  <c r="X78" i="8" s="1"/>
  <c r="Y79" i="8" s="1"/>
  <c r="Z80" i="8" s="1"/>
  <c r="AA81" i="8" s="1"/>
  <c r="AB82" i="8" s="1"/>
  <c r="AC83" i="8" s="1"/>
  <c r="AD84" i="8" s="1"/>
  <c r="AE85" i="8" s="1"/>
  <c r="AG66" i="8"/>
  <c r="AD75" i="9"/>
  <c r="AC75" i="9"/>
  <c r="AB75" i="9"/>
  <c r="AA75" i="9"/>
  <c r="G76" i="9" s="1"/>
  <c r="H76" i="9"/>
  <c r="I77" i="9" s="1"/>
  <c r="J78" i="9" s="1"/>
  <c r="K79" i="9" s="1"/>
  <c r="L80" i="9" s="1"/>
  <c r="M81" i="9" s="1"/>
  <c r="N82" i="9" s="1"/>
  <c r="O83" i="9" s="1"/>
  <c r="P84" i="9" s="1"/>
  <c r="Q85" i="9" s="1"/>
  <c r="R86" i="9" s="1"/>
  <c r="S87" i="9" s="1"/>
  <c r="T88" i="9" s="1"/>
  <c r="U89" i="9" s="1"/>
  <c r="V90" i="9" s="1"/>
  <c r="W91" i="9" s="1"/>
  <c r="X92" i="9" s="1"/>
  <c r="Y93" i="9" s="1"/>
  <c r="Z94" i="9" s="1"/>
  <c r="AD66" i="1"/>
  <c r="AA66" i="1"/>
  <c r="G67" i="1" s="1"/>
  <c r="H67" i="1"/>
  <c r="I68" i="1" s="1"/>
  <c r="J69" i="1" s="1"/>
  <c r="K70" i="1" s="1"/>
  <c r="L71" i="1" s="1"/>
  <c r="M72" i="1" s="1"/>
  <c r="N73" i="1" s="1"/>
  <c r="O74" i="1" s="1"/>
  <c r="P75" i="1" s="1"/>
  <c r="Q76" i="1" s="1"/>
  <c r="R77" i="1" s="1"/>
  <c r="S78" i="1" s="1"/>
  <c r="T79" i="1" s="1"/>
  <c r="U80" i="1" s="1"/>
  <c r="V81" i="1" s="1"/>
  <c r="W82" i="1" s="1"/>
  <c r="X83" i="1" s="1"/>
  <c r="Y84" i="1" s="1"/>
  <c r="Z85" i="1" s="1"/>
  <c r="AB66" i="1"/>
  <c r="AC66" i="1"/>
  <c r="L67" i="8" l="1"/>
  <c r="AD76" i="9"/>
  <c r="AB76" i="9"/>
  <c r="H77" i="9"/>
  <c r="I78" i="9" s="1"/>
  <c r="J79" i="9" s="1"/>
  <c r="K80" i="9" s="1"/>
  <c r="L81" i="9" s="1"/>
  <c r="M82" i="9" s="1"/>
  <c r="N83" i="9" s="1"/>
  <c r="O84" i="9" s="1"/>
  <c r="P85" i="9" s="1"/>
  <c r="Q86" i="9" s="1"/>
  <c r="R87" i="9" s="1"/>
  <c r="S88" i="9" s="1"/>
  <c r="T89" i="9" s="1"/>
  <c r="U90" i="9" s="1"/>
  <c r="V91" i="9" s="1"/>
  <c r="W92" i="9" s="1"/>
  <c r="X93" i="9" s="1"/>
  <c r="Y94" i="9" s="1"/>
  <c r="Z95" i="9" s="1"/>
  <c r="AA76" i="9"/>
  <c r="G77" i="9" s="1"/>
  <c r="AD77" i="9" s="1"/>
  <c r="AC76" i="9"/>
  <c r="AD67" i="1"/>
  <c r="AA67" i="1"/>
  <c r="G68" i="1" s="1"/>
  <c r="H68" i="1"/>
  <c r="I69" i="1" s="1"/>
  <c r="J70" i="1" s="1"/>
  <c r="K71" i="1" s="1"/>
  <c r="L72" i="1" s="1"/>
  <c r="M73" i="1" s="1"/>
  <c r="N74" i="1" s="1"/>
  <c r="O75" i="1" s="1"/>
  <c r="P76" i="1" s="1"/>
  <c r="Q77" i="1" s="1"/>
  <c r="R78" i="1" s="1"/>
  <c r="S79" i="1" s="1"/>
  <c r="T80" i="1" s="1"/>
  <c r="U81" i="1" s="1"/>
  <c r="V82" i="1" s="1"/>
  <c r="W83" i="1" s="1"/>
  <c r="X84" i="1" s="1"/>
  <c r="Y85" i="1" s="1"/>
  <c r="Z86" i="1" s="1"/>
  <c r="AC67" i="1"/>
  <c r="AB67" i="1"/>
  <c r="M68" i="8" l="1"/>
  <c r="N69" i="8" s="1"/>
  <c r="O70" i="8" s="1"/>
  <c r="P71" i="8" s="1"/>
  <c r="Q72" i="8" s="1"/>
  <c r="R73" i="8" s="1"/>
  <c r="S74" i="8" s="1"/>
  <c r="T75" i="8" s="1"/>
  <c r="U76" i="8" s="1"/>
  <c r="V77" i="8" s="1"/>
  <c r="W78" i="8" s="1"/>
  <c r="X79" i="8" s="1"/>
  <c r="Y80" i="8" s="1"/>
  <c r="Z81" i="8" s="1"/>
  <c r="AA82" i="8" s="1"/>
  <c r="AB83" i="8" s="1"/>
  <c r="AC84" i="8" s="1"/>
  <c r="AD85" i="8" s="1"/>
  <c r="AE86" i="8" s="1"/>
  <c r="AH67" i="8"/>
  <c r="AI67" i="8"/>
  <c r="AJ67" i="8" s="1"/>
  <c r="AG67" i="8"/>
  <c r="AF67" i="8"/>
  <c r="L68" i="8" s="1"/>
  <c r="AB77" i="9"/>
  <c r="AA77" i="9"/>
  <c r="G78" i="9" s="1"/>
  <c r="AC77" i="9"/>
  <c r="H78" i="9"/>
  <c r="I79" i="9" s="1"/>
  <c r="J80" i="9" s="1"/>
  <c r="K81" i="9" s="1"/>
  <c r="L82" i="9" s="1"/>
  <c r="M83" i="9" s="1"/>
  <c r="N84" i="9" s="1"/>
  <c r="O85" i="9" s="1"/>
  <c r="P86" i="9" s="1"/>
  <c r="Q87" i="9" s="1"/>
  <c r="R88" i="9" s="1"/>
  <c r="S89" i="9" s="1"/>
  <c r="T90" i="9" s="1"/>
  <c r="U91" i="9" s="1"/>
  <c r="V92" i="9" s="1"/>
  <c r="W93" i="9" s="1"/>
  <c r="X94" i="9" s="1"/>
  <c r="Y95" i="9" s="1"/>
  <c r="Z96" i="9" s="1"/>
  <c r="AD68" i="1"/>
  <c r="AA68" i="1"/>
  <c r="G69" i="1" s="1"/>
  <c r="H69" i="1"/>
  <c r="I70" i="1" s="1"/>
  <c r="J71" i="1" s="1"/>
  <c r="K72" i="1" s="1"/>
  <c r="L73" i="1" s="1"/>
  <c r="M74" i="1" s="1"/>
  <c r="N75" i="1" s="1"/>
  <c r="O76" i="1" s="1"/>
  <c r="P77" i="1" s="1"/>
  <c r="Q78" i="1" s="1"/>
  <c r="R79" i="1" s="1"/>
  <c r="S80" i="1" s="1"/>
  <c r="T81" i="1" s="1"/>
  <c r="U82" i="1" s="1"/>
  <c r="V83" i="1" s="1"/>
  <c r="W84" i="1" s="1"/>
  <c r="X85" i="1" s="1"/>
  <c r="Y86" i="1" s="1"/>
  <c r="Z87" i="1" s="1"/>
  <c r="AC68" i="1"/>
  <c r="AB68" i="1"/>
  <c r="AI68" i="8" l="1"/>
  <c r="AJ68" i="8" s="1"/>
  <c r="AF68" i="8"/>
  <c r="L69" i="8" s="1"/>
  <c r="M69" i="8"/>
  <c r="N70" i="8" s="1"/>
  <c r="O71" i="8" s="1"/>
  <c r="P72" i="8" s="1"/>
  <c r="Q73" i="8" s="1"/>
  <c r="R74" i="8" s="1"/>
  <c r="S75" i="8" s="1"/>
  <c r="T76" i="8" s="1"/>
  <c r="U77" i="8" s="1"/>
  <c r="V78" i="8" s="1"/>
  <c r="W79" i="8" s="1"/>
  <c r="X80" i="8" s="1"/>
  <c r="Y81" i="8" s="1"/>
  <c r="Z82" i="8" s="1"/>
  <c r="AA83" i="8" s="1"/>
  <c r="AB84" i="8" s="1"/>
  <c r="AC85" i="8" s="1"/>
  <c r="AD86" i="8" s="1"/>
  <c r="AE87" i="8" s="1"/>
  <c r="AG68" i="8"/>
  <c r="AH68" i="8"/>
  <c r="AD78" i="9"/>
  <c r="AA78" i="9"/>
  <c r="G79" i="9" s="1"/>
  <c r="AB78" i="9"/>
  <c r="H79" i="9"/>
  <c r="I80" i="9" s="1"/>
  <c r="J81" i="9" s="1"/>
  <c r="K82" i="9" s="1"/>
  <c r="L83" i="9" s="1"/>
  <c r="M84" i="9" s="1"/>
  <c r="N85" i="9" s="1"/>
  <c r="O86" i="9" s="1"/>
  <c r="P87" i="9" s="1"/>
  <c r="Q88" i="9" s="1"/>
  <c r="R89" i="9" s="1"/>
  <c r="S90" i="9" s="1"/>
  <c r="T91" i="9" s="1"/>
  <c r="U92" i="9" s="1"/>
  <c r="V93" i="9" s="1"/>
  <c r="W94" i="9" s="1"/>
  <c r="X95" i="9" s="1"/>
  <c r="Y96" i="9" s="1"/>
  <c r="Z97" i="9" s="1"/>
  <c r="AC78" i="9"/>
  <c r="AD69" i="1"/>
  <c r="AA69" i="1"/>
  <c r="G70" i="1" s="1"/>
  <c r="H70" i="1"/>
  <c r="I71" i="1" s="1"/>
  <c r="J72" i="1" s="1"/>
  <c r="K73" i="1" s="1"/>
  <c r="L74" i="1" s="1"/>
  <c r="M75" i="1" s="1"/>
  <c r="N76" i="1" s="1"/>
  <c r="O77" i="1" s="1"/>
  <c r="P78" i="1" s="1"/>
  <c r="Q79" i="1" s="1"/>
  <c r="R80" i="1" s="1"/>
  <c r="S81" i="1" s="1"/>
  <c r="T82" i="1" s="1"/>
  <c r="U83" i="1" s="1"/>
  <c r="V84" i="1" s="1"/>
  <c r="W85" i="1" s="1"/>
  <c r="X86" i="1" s="1"/>
  <c r="Y87" i="1" s="1"/>
  <c r="Z88" i="1" s="1"/>
  <c r="AB69" i="1"/>
  <c r="AC69" i="1"/>
  <c r="M70" i="8" l="1"/>
  <c r="N71" i="8" s="1"/>
  <c r="O72" i="8" s="1"/>
  <c r="P73" i="8" s="1"/>
  <c r="Q74" i="8" s="1"/>
  <c r="R75" i="8" s="1"/>
  <c r="S76" i="8" s="1"/>
  <c r="T77" i="8" s="1"/>
  <c r="U78" i="8" s="1"/>
  <c r="V79" i="8" s="1"/>
  <c r="W80" i="8" s="1"/>
  <c r="X81" i="8" s="1"/>
  <c r="Y82" i="8" s="1"/>
  <c r="Z83" i="8" s="1"/>
  <c r="AA84" i="8" s="1"/>
  <c r="AB85" i="8" s="1"/>
  <c r="AC86" i="8" s="1"/>
  <c r="AD87" i="8" s="1"/>
  <c r="AE88" i="8" s="1"/>
  <c r="AF69" i="8"/>
  <c r="AG69" i="8"/>
  <c r="AH69" i="8"/>
  <c r="AI69" i="8"/>
  <c r="AJ69" i="8" s="1"/>
  <c r="AD79" i="9"/>
  <c r="H80" i="9"/>
  <c r="I81" i="9" s="1"/>
  <c r="J82" i="9" s="1"/>
  <c r="K83" i="9" s="1"/>
  <c r="L84" i="9" s="1"/>
  <c r="M85" i="9" s="1"/>
  <c r="N86" i="9" s="1"/>
  <c r="O87" i="9" s="1"/>
  <c r="P88" i="9" s="1"/>
  <c r="Q89" i="9" s="1"/>
  <c r="R90" i="9" s="1"/>
  <c r="S91" i="9" s="1"/>
  <c r="T92" i="9" s="1"/>
  <c r="U93" i="9" s="1"/>
  <c r="V94" i="9" s="1"/>
  <c r="W95" i="9" s="1"/>
  <c r="X96" i="9" s="1"/>
  <c r="Y97" i="9" s="1"/>
  <c r="Z98" i="9" s="1"/>
  <c r="AC79" i="9"/>
  <c r="AB79" i="9"/>
  <c r="AA79" i="9"/>
  <c r="G80" i="9" s="1"/>
  <c r="AD70" i="1"/>
  <c r="AA70" i="1"/>
  <c r="G71" i="1" s="1"/>
  <c r="H71" i="1"/>
  <c r="I72" i="1" s="1"/>
  <c r="J73" i="1" s="1"/>
  <c r="K74" i="1" s="1"/>
  <c r="L75" i="1" s="1"/>
  <c r="M76" i="1" s="1"/>
  <c r="N77" i="1" s="1"/>
  <c r="O78" i="1" s="1"/>
  <c r="P79" i="1" s="1"/>
  <c r="Q80" i="1" s="1"/>
  <c r="R81" i="1" s="1"/>
  <c r="S82" i="1" s="1"/>
  <c r="T83" i="1" s="1"/>
  <c r="U84" i="1" s="1"/>
  <c r="V85" i="1" s="1"/>
  <c r="W86" i="1" s="1"/>
  <c r="X87" i="1" s="1"/>
  <c r="Y88" i="1" s="1"/>
  <c r="Z89" i="1" s="1"/>
  <c r="AB70" i="1"/>
  <c r="AC70" i="1"/>
  <c r="L70" i="8" l="1"/>
  <c r="M71" i="8" s="1"/>
  <c r="N72" i="8" s="1"/>
  <c r="O73" i="8" s="1"/>
  <c r="P74" i="8" s="1"/>
  <c r="Q75" i="8" s="1"/>
  <c r="R76" i="8" s="1"/>
  <c r="S77" i="8" s="1"/>
  <c r="T78" i="8" s="1"/>
  <c r="U79" i="8" s="1"/>
  <c r="V80" i="8" s="1"/>
  <c r="W81" i="8" s="1"/>
  <c r="X82" i="8" s="1"/>
  <c r="Y83" i="8" s="1"/>
  <c r="Z84" i="8" s="1"/>
  <c r="AA85" i="8" s="1"/>
  <c r="AB86" i="8" s="1"/>
  <c r="AC87" i="8" s="1"/>
  <c r="AD88" i="8" s="1"/>
  <c r="AE89" i="8" s="1"/>
  <c r="AD80" i="9"/>
  <c r="AC80" i="9"/>
  <c r="AB80" i="9"/>
  <c r="H81" i="9"/>
  <c r="I82" i="9" s="1"/>
  <c r="J83" i="9" s="1"/>
  <c r="K84" i="9" s="1"/>
  <c r="L85" i="9" s="1"/>
  <c r="M86" i="9" s="1"/>
  <c r="N87" i="9" s="1"/>
  <c r="O88" i="9" s="1"/>
  <c r="P89" i="9" s="1"/>
  <c r="Q90" i="9" s="1"/>
  <c r="R91" i="9" s="1"/>
  <c r="S92" i="9" s="1"/>
  <c r="T93" i="9" s="1"/>
  <c r="U94" i="9" s="1"/>
  <c r="V95" i="9" s="1"/>
  <c r="W96" i="9" s="1"/>
  <c r="X97" i="9" s="1"/>
  <c r="Y98" i="9" s="1"/>
  <c r="Z99" i="9" s="1"/>
  <c r="AA80" i="9"/>
  <c r="G81" i="9" s="1"/>
  <c r="AD81" i="9" s="1"/>
  <c r="AD71" i="1"/>
  <c r="AA71" i="1"/>
  <c r="G72" i="1" s="1"/>
  <c r="H72" i="1"/>
  <c r="I73" i="1" s="1"/>
  <c r="J74" i="1" s="1"/>
  <c r="K75" i="1" s="1"/>
  <c r="L76" i="1" s="1"/>
  <c r="M77" i="1" s="1"/>
  <c r="N78" i="1" s="1"/>
  <c r="O79" i="1" s="1"/>
  <c r="P80" i="1" s="1"/>
  <c r="Q81" i="1" s="1"/>
  <c r="R82" i="1" s="1"/>
  <c r="S83" i="1" s="1"/>
  <c r="T84" i="1" s="1"/>
  <c r="U85" i="1" s="1"/>
  <c r="V86" i="1" s="1"/>
  <c r="W87" i="1" s="1"/>
  <c r="X88" i="1" s="1"/>
  <c r="Y89" i="1" s="1"/>
  <c r="Z90" i="1" s="1"/>
  <c r="AC71" i="1"/>
  <c r="AB71" i="1"/>
  <c r="AI70" i="8" l="1"/>
  <c r="AJ70" i="8" s="1"/>
  <c r="AG70" i="8"/>
  <c r="AF70" i="8"/>
  <c r="L71" i="8" s="1"/>
  <c r="AH70" i="8"/>
  <c r="AC81" i="9"/>
  <c r="AB81" i="9"/>
  <c r="H82" i="9"/>
  <c r="I83" i="9" s="1"/>
  <c r="J84" i="9" s="1"/>
  <c r="K85" i="9" s="1"/>
  <c r="L86" i="9" s="1"/>
  <c r="M87" i="9" s="1"/>
  <c r="N88" i="9" s="1"/>
  <c r="O89" i="9" s="1"/>
  <c r="P90" i="9" s="1"/>
  <c r="Q91" i="9" s="1"/>
  <c r="R92" i="9" s="1"/>
  <c r="S93" i="9" s="1"/>
  <c r="T94" i="9" s="1"/>
  <c r="U95" i="9" s="1"/>
  <c r="V96" i="9" s="1"/>
  <c r="W97" i="9" s="1"/>
  <c r="X98" i="9" s="1"/>
  <c r="Y99" i="9" s="1"/>
  <c r="Z100" i="9" s="1"/>
  <c r="AA81" i="9"/>
  <c r="G82" i="9" s="1"/>
  <c r="AC82" i="9" s="1"/>
  <c r="AD72" i="1"/>
  <c r="AA72" i="1"/>
  <c r="G73" i="1" s="1"/>
  <c r="H73" i="1"/>
  <c r="I74" i="1" s="1"/>
  <c r="J75" i="1" s="1"/>
  <c r="K76" i="1" s="1"/>
  <c r="L77" i="1" s="1"/>
  <c r="M78" i="1" s="1"/>
  <c r="N79" i="1" s="1"/>
  <c r="O80" i="1" s="1"/>
  <c r="P81" i="1" s="1"/>
  <c r="Q82" i="1" s="1"/>
  <c r="R83" i="1" s="1"/>
  <c r="S84" i="1" s="1"/>
  <c r="T85" i="1" s="1"/>
  <c r="U86" i="1" s="1"/>
  <c r="V87" i="1" s="1"/>
  <c r="W88" i="1" s="1"/>
  <c r="X89" i="1" s="1"/>
  <c r="Y90" i="1" s="1"/>
  <c r="Z91" i="1" s="1"/>
  <c r="AC72" i="1"/>
  <c r="AB72" i="1"/>
  <c r="AF71" i="8" l="1"/>
  <c r="L72" i="8" s="1"/>
  <c r="M72" i="8"/>
  <c r="N73" i="8" s="1"/>
  <c r="O74" i="8" s="1"/>
  <c r="P75" i="8" s="1"/>
  <c r="Q76" i="8" s="1"/>
  <c r="R77" i="8" s="1"/>
  <c r="S78" i="8" s="1"/>
  <c r="T79" i="8" s="1"/>
  <c r="U80" i="8" s="1"/>
  <c r="V81" i="8" s="1"/>
  <c r="W82" i="8" s="1"/>
  <c r="X83" i="8" s="1"/>
  <c r="Y84" i="8" s="1"/>
  <c r="Z85" i="8" s="1"/>
  <c r="AA86" i="8" s="1"/>
  <c r="AB87" i="8" s="1"/>
  <c r="AC88" i="8" s="1"/>
  <c r="AD89" i="8" s="1"/>
  <c r="AE90" i="8" s="1"/>
  <c r="AH71" i="8"/>
  <c r="AG71" i="8"/>
  <c r="AI71" i="8"/>
  <c r="AJ71" i="8" s="1"/>
  <c r="AB82" i="9"/>
  <c r="H83" i="9"/>
  <c r="I84" i="9" s="1"/>
  <c r="J85" i="9" s="1"/>
  <c r="K86" i="9" s="1"/>
  <c r="L87" i="9" s="1"/>
  <c r="M88" i="9" s="1"/>
  <c r="N89" i="9" s="1"/>
  <c r="O90" i="9" s="1"/>
  <c r="P91" i="9" s="1"/>
  <c r="Q92" i="9" s="1"/>
  <c r="R93" i="9" s="1"/>
  <c r="S94" i="9" s="1"/>
  <c r="T95" i="9" s="1"/>
  <c r="U96" i="9" s="1"/>
  <c r="V97" i="9" s="1"/>
  <c r="W98" i="9" s="1"/>
  <c r="X99" i="9" s="1"/>
  <c r="Y100" i="9" s="1"/>
  <c r="Z101" i="9" s="1"/>
  <c r="AA82" i="9"/>
  <c r="G83" i="9" s="1"/>
  <c r="AD83" i="9" s="1"/>
  <c r="AD82" i="9"/>
  <c r="AD73" i="1"/>
  <c r="AA73" i="1"/>
  <c r="G74" i="1" s="1"/>
  <c r="H74" i="1"/>
  <c r="I75" i="1" s="1"/>
  <c r="J76" i="1" s="1"/>
  <c r="K77" i="1" s="1"/>
  <c r="L78" i="1" s="1"/>
  <c r="M79" i="1" s="1"/>
  <c r="N80" i="1" s="1"/>
  <c r="O81" i="1" s="1"/>
  <c r="P82" i="1" s="1"/>
  <c r="Q83" i="1" s="1"/>
  <c r="R84" i="1" s="1"/>
  <c r="S85" i="1" s="1"/>
  <c r="T86" i="1" s="1"/>
  <c r="U87" i="1" s="1"/>
  <c r="V88" i="1" s="1"/>
  <c r="W89" i="1" s="1"/>
  <c r="X90" i="1" s="1"/>
  <c r="Y91" i="1" s="1"/>
  <c r="Z92" i="1" s="1"/>
  <c r="AB73" i="1"/>
  <c r="AC73" i="1"/>
  <c r="AH72" i="8" l="1"/>
  <c r="M73" i="8"/>
  <c r="N74" i="8" s="1"/>
  <c r="O75" i="8" s="1"/>
  <c r="P76" i="8" s="1"/>
  <c r="Q77" i="8" s="1"/>
  <c r="R78" i="8" s="1"/>
  <c r="S79" i="8" s="1"/>
  <c r="T80" i="8" s="1"/>
  <c r="U81" i="8" s="1"/>
  <c r="V82" i="8" s="1"/>
  <c r="W83" i="8" s="1"/>
  <c r="X84" i="8" s="1"/>
  <c r="Y85" i="8" s="1"/>
  <c r="Z86" i="8" s="1"/>
  <c r="AA87" i="8" s="1"/>
  <c r="AB88" i="8" s="1"/>
  <c r="AC89" i="8" s="1"/>
  <c r="AD90" i="8" s="1"/>
  <c r="AE91" i="8" s="1"/>
  <c r="AF72" i="8"/>
  <c r="L73" i="8" s="1"/>
  <c r="AG72" i="8"/>
  <c r="AI72" i="8"/>
  <c r="AJ72" i="8" s="1"/>
  <c r="H84" i="9"/>
  <c r="I85" i="9" s="1"/>
  <c r="J86" i="9" s="1"/>
  <c r="K87" i="9" s="1"/>
  <c r="L88" i="9" s="1"/>
  <c r="M89" i="9" s="1"/>
  <c r="N90" i="9" s="1"/>
  <c r="O91" i="9" s="1"/>
  <c r="P92" i="9" s="1"/>
  <c r="Q93" i="9" s="1"/>
  <c r="R94" i="9" s="1"/>
  <c r="S95" i="9" s="1"/>
  <c r="T96" i="9" s="1"/>
  <c r="U97" i="9" s="1"/>
  <c r="V98" i="9" s="1"/>
  <c r="W99" i="9" s="1"/>
  <c r="X100" i="9" s="1"/>
  <c r="Y101" i="9" s="1"/>
  <c r="Z102" i="9" s="1"/>
  <c r="AA83" i="9"/>
  <c r="G84" i="9" s="1"/>
  <c r="AB84" i="9" s="1"/>
  <c r="AC83" i="9"/>
  <c r="AB83" i="9"/>
  <c r="AD74" i="1"/>
  <c r="AA74" i="1"/>
  <c r="G75" i="1" s="1"/>
  <c r="H75" i="1"/>
  <c r="I76" i="1" s="1"/>
  <c r="J77" i="1" s="1"/>
  <c r="K78" i="1" s="1"/>
  <c r="L79" i="1" s="1"/>
  <c r="M80" i="1" s="1"/>
  <c r="N81" i="1" s="1"/>
  <c r="O82" i="1" s="1"/>
  <c r="P83" i="1" s="1"/>
  <c r="Q84" i="1" s="1"/>
  <c r="R85" i="1" s="1"/>
  <c r="S86" i="1" s="1"/>
  <c r="T87" i="1" s="1"/>
  <c r="U88" i="1" s="1"/>
  <c r="V89" i="1" s="1"/>
  <c r="W90" i="1" s="1"/>
  <c r="X91" i="1" s="1"/>
  <c r="Y92" i="1" s="1"/>
  <c r="Z93" i="1" s="1"/>
  <c r="AB74" i="1"/>
  <c r="AC74" i="1"/>
  <c r="M74" i="8" l="1"/>
  <c r="N75" i="8" s="1"/>
  <c r="O76" i="8" s="1"/>
  <c r="P77" i="8" s="1"/>
  <c r="Q78" i="8" s="1"/>
  <c r="R79" i="8" s="1"/>
  <c r="S80" i="8" s="1"/>
  <c r="T81" i="8" s="1"/>
  <c r="U82" i="8" s="1"/>
  <c r="V83" i="8" s="1"/>
  <c r="W84" i="8" s="1"/>
  <c r="X85" i="8" s="1"/>
  <c r="Y86" i="8" s="1"/>
  <c r="Z87" i="8" s="1"/>
  <c r="AA88" i="8" s="1"/>
  <c r="AB89" i="8" s="1"/>
  <c r="AC90" i="8" s="1"/>
  <c r="AD91" i="8" s="1"/>
  <c r="AE92" i="8" s="1"/>
  <c r="AF73" i="8"/>
  <c r="L74" i="8" s="1"/>
  <c r="AI73" i="8"/>
  <c r="AJ73" i="8" s="1"/>
  <c r="AH73" i="8"/>
  <c r="AG73" i="8"/>
  <c r="AA84" i="9"/>
  <c r="G85" i="9" s="1"/>
  <c r="AD84" i="9"/>
  <c r="AC84" i="9"/>
  <c r="H85" i="9"/>
  <c r="I86" i="9" s="1"/>
  <c r="J87" i="9" s="1"/>
  <c r="K88" i="9" s="1"/>
  <c r="L89" i="9" s="1"/>
  <c r="M90" i="9" s="1"/>
  <c r="N91" i="9" s="1"/>
  <c r="O92" i="9" s="1"/>
  <c r="P93" i="9" s="1"/>
  <c r="Q94" i="9" s="1"/>
  <c r="R95" i="9" s="1"/>
  <c r="S96" i="9" s="1"/>
  <c r="T97" i="9" s="1"/>
  <c r="U98" i="9" s="1"/>
  <c r="V99" i="9" s="1"/>
  <c r="W100" i="9" s="1"/>
  <c r="X101" i="9" s="1"/>
  <c r="Y102" i="9" s="1"/>
  <c r="Z103" i="9" s="1"/>
  <c r="AD75" i="1"/>
  <c r="AA75" i="1"/>
  <c r="G76" i="1" s="1"/>
  <c r="H76" i="1"/>
  <c r="I77" i="1" s="1"/>
  <c r="J78" i="1" s="1"/>
  <c r="K79" i="1" s="1"/>
  <c r="L80" i="1" s="1"/>
  <c r="M81" i="1" s="1"/>
  <c r="N82" i="1" s="1"/>
  <c r="O83" i="1" s="1"/>
  <c r="P84" i="1" s="1"/>
  <c r="Q85" i="1" s="1"/>
  <c r="R86" i="1" s="1"/>
  <c r="S87" i="1" s="1"/>
  <c r="T88" i="1" s="1"/>
  <c r="U89" i="1" s="1"/>
  <c r="V90" i="1" s="1"/>
  <c r="W91" i="1" s="1"/>
  <c r="X92" i="1" s="1"/>
  <c r="Y93" i="1" s="1"/>
  <c r="Z94" i="1" s="1"/>
  <c r="AC75" i="1"/>
  <c r="AB75" i="1"/>
  <c r="M75" i="8" l="1"/>
  <c r="N76" i="8" s="1"/>
  <c r="O77" i="8" s="1"/>
  <c r="P78" i="8" s="1"/>
  <c r="Q79" i="8" s="1"/>
  <c r="R80" i="8" s="1"/>
  <c r="S81" i="8" s="1"/>
  <c r="T82" i="8" s="1"/>
  <c r="U83" i="8" s="1"/>
  <c r="V84" i="8" s="1"/>
  <c r="W85" i="8" s="1"/>
  <c r="X86" i="8" s="1"/>
  <c r="Y87" i="8" s="1"/>
  <c r="Z88" i="8" s="1"/>
  <c r="AA89" i="8" s="1"/>
  <c r="AB90" i="8" s="1"/>
  <c r="AC91" i="8" s="1"/>
  <c r="AD92" i="8" s="1"/>
  <c r="AE93" i="8" s="1"/>
  <c r="AG74" i="8"/>
  <c r="AH74" i="8"/>
  <c r="AI74" i="8"/>
  <c r="AJ74" i="8" s="1"/>
  <c r="AF74" i="8"/>
  <c r="L75" i="8" s="1"/>
  <c r="AD85" i="9"/>
  <c r="AA85" i="9"/>
  <c r="G86" i="9" s="1"/>
  <c r="AB85" i="9"/>
  <c r="AC85" i="9"/>
  <c r="H86" i="9"/>
  <c r="I87" i="9" s="1"/>
  <c r="J88" i="9" s="1"/>
  <c r="K89" i="9" s="1"/>
  <c r="L90" i="9" s="1"/>
  <c r="M91" i="9" s="1"/>
  <c r="N92" i="9" s="1"/>
  <c r="O93" i="9" s="1"/>
  <c r="P94" i="9" s="1"/>
  <c r="Q95" i="9" s="1"/>
  <c r="R96" i="9" s="1"/>
  <c r="S97" i="9" s="1"/>
  <c r="T98" i="9" s="1"/>
  <c r="U99" i="9" s="1"/>
  <c r="V100" i="9" s="1"/>
  <c r="W101" i="9" s="1"/>
  <c r="X102" i="9" s="1"/>
  <c r="Y103" i="9" s="1"/>
  <c r="Z104" i="9" s="1"/>
  <c r="AD76" i="1"/>
  <c r="AA76" i="1"/>
  <c r="G77" i="1" s="1"/>
  <c r="AC76" i="1"/>
  <c r="H77" i="1"/>
  <c r="I78" i="1" s="1"/>
  <c r="J79" i="1" s="1"/>
  <c r="K80" i="1" s="1"/>
  <c r="L81" i="1" s="1"/>
  <c r="M82" i="1" s="1"/>
  <c r="N83" i="1" s="1"/>
  <c r="O84" i="1" s="1"/>
  <c r="P85" i="1" s="1"/>
  <c r="Q86" i="1" s="1"/>
  <c r="R87" i="1" s="1"/>
  <c r="S88" i="1" s="1"/>
  <c r="T89" i="1" s="1"/>
  <c r="U90" i="1" s="1"/>
  <c r="V91" i="1" s="1"/>
  <c r="W92" i="1" s="1"/>
  <c r="X93" i="1" s="1"/>
  <c r="Y94" i="1" s="1"/>
  <c r="Z95" i="1" s="1"/>
  <c r="AB76" i="1"/>
  <c r="AA86" i="9" l="1"/>
  <c r="G87" i="9" s="1"/>
  <c r="H88" i="9" s="1"/>
  <c r="I89" i="9" s="1"/>
  <c r="J90" i="9" s="1"/>
  <c r="K91" i="9" s="1"/>
  <c r="L92" i="9" s="1"/>
  <c r="M93" i="9" s="1"/>
  <c r="N94" i="9" s="1"/>
  <c r="O95" i="9" s="1"/>
  <c r="P96" i="9" s="1"/>
  <c r="Q97" i="9" s="1"/>
  <c r="R98" i="9" s="1"/>
  <c r="S99" i="9" s="1"/>
  <c r="T100" i="9" s="1"/>
  <c r="U101" i="9" s="1"/>
  <c r="V102" i="9" s="1"/>
  <c r="W103" i="9" s="1"/>
  <c r="X104" i="9" s="1"/>
  <c r="Y105" i="9" s="1"/>
  <c r="AC86" i="9"/>
  <c r="AB86" i="9"/>
  <c r="M76" i="8"/>
  <c r="N77" i="8" s="1"/>
  <c r="O78" i="8" s="1"/>
  <c r="P79" i="8" s="1"/>
  <c r="Q80" i="8" s="1"/>
  <c r="R81" i="8" s="1"/>
  <c r="S82" i="8" s="1"/>
  <c r="T83" i="8" s="1"/>
  <c r="U84" i="8" s="1"/>
  <c r="V85" i="8" s="1"/>
  <c r="W86" i="8" s="1"/>
  <c r="X87" i="8" s="1"/>
  <c r="Y88" i="8" s="1"/>
  <c r="Z89" i="8" s="1"/>
  <c r="AA90" i="8" s="1"/>
  <c r="AB91" i="8" s="1"/>
  <c r="AC92" i="8" s="1"/>
  <c r="AD93" i="8" s="1"/>
  <c r="AE94" i="8" s="1"/>
  <c r="AG75" i="8"/>
  <c r="AF75" i="8"/>
  <c r="AH75" i="8"/>
  <c r="AI75" i="8"/>
  <c r="AJ75" i="8" s="1"/>
  <c r="H87" i="9"/>
  <c r="I88" i="9" s="1"/>
  <c r="J89" i="9" s="1"/>
  <c r="K90" i="9" s="1"/>
  <c r="L91" i="9" s="1"/>
  <c r="M92" i="9" s="1"/>
  <c r="N93" i="9" s="1"/>
  <c r="O94" i="9" s="1"/>
  <c r="P95" i="9" s="1"/>
  <c r="Q96" i="9" s="1"/>
  <c r="R97" i="9" s="1"/>
  <c r="S98" i="9" s="1"/>
  <c r="T99" i="9" s="1"/>
  <c r="U100" i="9" s="1"/>
  <c r="V101" i="9" s="1"/>
  <c r="W102" i="9" s="1"/>
  <c r="X103" i="9" s="1"/>
  <c r="Y104" i="9" s="1"/>
  <c r="Z105" i="9" s="1"/>
  <c r="AD86" i="9"/>
  <c r="AD77" i="1"/>
  <c r="AA77" i="1"/>
  <c r="G78" i="1" s="1"/>
  <c r="H78" i="1"/>
  <c r="I79" i="1" s="1"/>
  <c r="J80" i="1" s="1"/>
  <c r="K81" i="1" s="1"/>
  <c r="L82" i="1" s="1"/>
  <c r="M83" i="1" s="1"/>
  <c r="N84" i="1" s="1"/>
  <c r="O85" i="1" s="1"/>
  <c r="P86" i="1" s="1"/>
  <c r="Q87" i="1" s="1"/>
  <c r="R88" i="1" s="1"/>
  <c r="S89" i="1" s="1"/>
  <c r="T90" i="1" s="1"/>
  <c r="U91" i="1" s="1"/>
  <c r="V92" i="1" s="1"/>
  <c r="W93" i="1" s="1"/>
  <c r="X94" i="1" s="1"/>
  <c r="Y95" i="1" s="1"/>
  <c r="Z96" i="1" s="1"/>
  <c r="AB77" i="1"/>
  <c r="AC77" i="1"/>
  <c r="AD87" i="9" l="1"/>
  <c r="Z106" i="9"/>
  <c r="L76" i="8"/>
  <c r="AB87" i="9"/>
  <c r="AA87" i="9"/>
  <c r="G88" i="9" s="1"/>
  <c r="AD88" i="9" s="1"/>
  <c r="AC87" i="9"/>
  <c r="AD78" i="1"/>
  <c r="AA78" i="1"/>
  <c r="G79" i="1" s="1"/>
  <c r="H79" i="1"/>
  <c r="I80" i="1" s="1"/>
  <c r="J81" i="1" s="1"/>
  <c r="K82" i="1" s="1"/>
  <c r="L83" i="1" s="1"/>
  <c r="M84" i="1" s="1"/>
  <c r="N85" i="1" s="1"/>
  <c r="O86" i="1" s="1"/>
  <c r="P87" i="1" s="1"/>
  <c r="Q88" i="1" s="1"/>
  <c r="R89" i="1" s="1"/>
  <c r="S90" i="1" s="1"/>
  <c r="T91" i="1" s="1"/>
  <c r="U92" i="1" s="1"/>
  <c r="V93" i="1" s="1"/>
  <c r="W94" i="1" s="1"/>
  <c r="X95" i="1" s="1"/>
  <c r="Y96" i="1" s="1"/>
  <c r="Z97" i="1" s="1"/>
  <c r="AC78" i="1"/>
  <c r="AB78" i="1"/>
  <c r="AH76" i="8" l="1"/>
  <c r="AF76" i="8"/>
  <c r="L77" i="8" s="1"/>
  <c r="M77" i="8"/>
  <c r="N78" i="8" s="1"/>
  <c r="O79" i="8" s="1"/>
  <c r="P80" i="8" s="1"/>
  <c r="Q81" i="8" s="1"/>
  <c r="R82" i="8" s="1"/>
  <c r="S83" i="8" s="1"/>
  <c r="T84" i="8" s="1"/>
  <c r="U85" i="8" s="1"/>
  <c r="V86" i="8" s="1"/>
  <c r="W87" i="8" s="1"/>
  <c r="X88" i="8" s="1"/>
  <c r="Y89" i="8" s="1"/>
  <c r="Z90" i="8" s="1"/>
  <c r="AA91" i="8" s="1"/>
  <c r="AB92" i="8" s="1"/>
  <c r="AC93" i="8" s="1"/>
  <c r="AD94" i="8" s="1"/>
  <c r="AE95" i="8" s="1"/>
  <c r="AG76" i="8"/>
  <c r="AI76" i="8"/>
  <c r="AJ76" i="8" s="1"/>
  <c r="AA88" i="9"/>
  <c r="G89" i="9" s="1"/>
  <c r="AB88" i="9"/>
  <c r="AC88" i="9"/>
  <c r="H89" i="9"/>
  <c r="I90" i="9" s="1"/>
  <c r="J91" i="9" s="1"/>
  <c r="K92" i="9" s="1"/>
  <c r="L93" i="9" s="1"/>
  <c r="M94" i="9" s="1"/>
  <c r="N95" i="9" s="1"/>
  <c r="O96" i="9" s="1"/>
  <c r="P97" i="9" s="1"/>
  <c r="Q98" i="9" s="1"/>
  <c r="R99" i="9" s="1"/>
  <c r="S100" i="9" s="1"/>
  <c r="T101" i="9" s="1"/>
  <c r="U102" i="9" s="1"/>
  <c r="V103" i="9" s="1"/>
  <c r="W104" i="9" s="1"/>
  <c r="X105" i="9" s="1"/>
  <c r="Y106" i="9" s="1"/>
  <c r="Z107" i="9" s="1"/>
  <c r="AD79" i="1"/>
  <c r="AA79" i="1"/>
  <c r="G80" i="1" s="1"/>
  <c r="AC79" i="1"/>
  <c r="AB79" i="1"/>
  <c r="H80" i="1"/>
  <c r="I81" i="1" s="1"/>
  <c r="J82" i="1" s="1"/>
  <c r="K83" i="1" s="1"/>
  <c r="L84" i="1" s="1"/>
  <c r="M85" i="1" s="1"/>
  <c r="N86" i="1" s="1"/>
  <c r="O87" i="1" s="1"/>
  <c r="P88" i="1" s="1"/>
  <c r="Q89" i="1" s="1"/>
  <c r="R90" i="1" s="1"/>
  <c r="S91" i="1" s="1"/>
  <c r="T92" i="1" s="1"/>
  <c r="U93" i="1" s="1"/>
  <c r="V94" i="1" s="1"/>
  <c r="W95" i="1" s="1"/>
  <c r="X96" i="1" s="1"/>
  <c r="Y97" i="1" s="1"/>
  <c r="Z98" i="1" s="1"/>
  <c r="AD89" i="9" l="1"/>
  <c r="AI77" i="8"/>
  <c r="AJ77" i="8" s="1"/>
  <c r="AF77" i="8"/>
  <c r="L78" i="8" s="1"/>
  <c r="AH77" i="8"/>
  <c r="AG77" i="8"/>
  <c r="M78" i="8"/>
  <c r="N79" i="8" s="1"/>
  <c r="O80" i="8" s="1"/>
  <c r="P81" i="8" s="1"/>
  <c r="Q82" i="8" s="1"/>
  <c r="R83" i="8" s="1"/>
  <c r="S84" i="8" s="1"/>
  <c r="T85" i="8" s="1"/>
  <c r="U86" i="8" s="1"/>
  <c r="V87" i="8" s="1"/>
  <c r="W88" i="8" s="1"/>
  <c r="X89" i="8" s="1"/>
  <c r="Y90" i="8" s="1"/>
  <c r="Z91" i="8" s="1"/>
  <c r="AA92" i="8" s="1"/>
  <c r="AB93" i="8" s="1"/>
  <c r="AC94" i="8" s="1"/>
  <c r="AD95" i="8" s="1"/>
  <c r="AE96" i="8" s="1"/>
  <c r="AB89" i="9"/>
  <c r="AA89" i="9"/>
  <c r="G90" i="9" s="1"/>
  <c r="H90" i="9"/>
  <c r="I91" i="9" s="1"/>
  <c r="J92" i="9" s="1"/>
  <c r="K93" i="9" s="1"/>
  <c r="L94" i="9" s="1"/>
  <c r="M95" i="9" s="1"/>
  <c r="N96" i="9" s="1"/>
  <c r="O97" i="9" s="1"/>
  <c r="P98" i="9" s="1"/>
  <c r="Q99" i="9" s="1"/>
  <c r="R100" i="9" s="1"/>
  <c r="S101" i="9" s="1"/>
  <c r="T102" i="9" s="1"/>
  <c r="U103" i="9" s="1"/>
  <c r="V104" i="9" s="1"/>
  <c r="W105" i="9" s="1"/>
  <c r="X106" i="9" s="1"/>
  <c r="Y107" i="9" s="1"/>
  <c r="Z108" i="9" s="1"/>
  <c r="AC89" i="9"/>
  <c r="AD80" i="1"/>
  <c r="AA80" i="1"/>
  <c r="G81" i="1" s="1"/>
  <c r="H81" i="1"/>
  <c r="I82" i="1" s="1"/>
  <c r="J83" i="1" s="1"/>
  <c r="K84" i="1" s="1"/>
  <c r="L85" i="1" s="1"/>
  <c r="M86" i="1" s="1"/>
  <c r="N87" i="1" s="1"/>
  <c r="O88" i="1" s="1"/>
  <c r="P89" i="1" s="1"/>
  <c r="Q90" i="1" s="1"/>
  <c r="R91" i="1" s="1"/>
  <c r="S92" i="1" s="1"/>
  <c r="T93" i="1" s="1"/>
  <c r="U94" i="1" s="1"/>
  <c r="V95" i="1" s="1"/>
  <c r="W96" i="1" s="1"/>
  <c r="X97" i="1" s="1"/>
  <c r="Y98" i="1" s="1"/>
  <c r="Z99" i="1" s="1"/>
  <c r="AC80" i="1"/>
  <c r="AB80" i="1"/>
  <c r="AH78" i="8" l="1"/>
  <c r="AI78" i="8"/>
  <c r="AJ78" i="8" s="1"/>
  <c r="AG78" i="8"/>
  <c r="AF78" i="8"/>
  <c r="M79" i="8"/>
  <c r="N80" i="8" s="1"/>
  <c r="O81" i="8" s="1"/>
  <c r="P82" i="8" s="1"/>
  <c r="Q83" i="8" s="1"/>
  <c r="R84" i="8" s="1"/>
  <c r="S85" i="8" s="1"/>
  <c r="T86" i="8" s="1"/>
  <c r="U87" i="8" s="1"/>
  <c r="V88" i="8" s="1"/>
  <c r="W89" i="8" s="1"/>
  <c r="X90" i="8" s="1"/>
  <c r="Y91" i="8" s="1"/>
  <c r="Z92" i="8" s="1"/>
  <c r="AA93" i="8" s="1"/>
  <c r="AB94" i="8" s="1"/>
  <c r="AC95" i="8" s="1"/>
  <c r="AD96" i="8" s="1"/>
  <c r="AE97" i="8" s="1"/>
  <c r="AD90" i="9"/>
  <c r="AC90" i="9"/>
  <c r="AB90" i="9"/>
  <c r="H91" i="9"/>
  <c r="I92" i="9" s="1"/>
  <c r="J93" i="9" s="1"/>
  <c r="K94" i="9" s="1"/>
  <c r="L95" i="9" s="1"/>
  <c r="M96" i="9" s="1"/>
  <c r="N97" i="9" s="1"/>
  <c r="O98" i="9" s="1"/>
  <c r="P99" i="9" s="1"/>
  <c r="Q100" i="9" s="1"/>
  <c r="R101" i="9" s="1"/>
  <c r="S102" i="9" s="1"/>
  <c r="T103" i="9" s="1"/>
  <c r="U104" i="9" s="1"/>
  <c r="V105" i="9" s="1"/>
  <c r="W106" i="9" s="1"/>
  <c r="X107" i="9" s="1"/>
  <c r="Y108" i="9" s="1"/>
  <c r="Z109" i="9" s="1"/>
  <c r="AA90" i="9"/>
  <c r="G91" i="9" s="1"/>
  <c r="AD91" i="9" s="1"/>
  <c r="AD81" i="1"/>
  <c r="AA81" i="1"/>
  <c r="G82" i="1" s="1"/>
  <c r="H82" i="1"/>
  <c r="I83" i="1" s="1"/>
  <c r="J84" i="1" s="1"/>
  <c r="K85" i="1" s="1"/>
  <c r="L86" i="1" s="1"/>
  <c r="M87" i="1" s="1"/>
  <c r="N88" i="1" s="1"/>
  <c r="O89" i="1" s="1"/>
  <c r="P90" i="1" s="1"/>
  <c r="Q91" i="1" s="1"/>
  <c r="R92" i="1" s="1"/>
  <c r="S93" i="1" s="1"/>
  <c r="T94" i="1" s="1"/>
  <c r="U95" i="1" s="1"/>
  <c r="V96" i="1" s="1"/>
  <c r="W97" i="1" s="1"/>
  <c r="X98" i="1" s="1"/>
  <c r="Y99" i="1" s="1"/>
  <c r="Z100" i="1" s="1"/>
  <c r="AC81" i="1"/>
  <c r="AB81" i="1"/>
  <c r="L79" i="8" l="1"/>
  <c r="AC91" i="9"/>
  <c r="AA91" i="9"/>
  <c r="G92" i="9" s="1"/>
  <c r="H92" i="9"/>
  <c r="I93" i="9" s="1"/>
  <c r="J94" i="9" s="1"/>
  <c r="K95" i="9" s="1"/>
  <c r="L96" i="9" s="1"/>
  <c r="M97" i="9" s="1"/>
  <c r="N98" i="9" s="1"/>
  <c r="O99" i="9" s="1"/>
  <c r="P100" i="9" s="1"/>
  <c r="Q101" i="9" s="1"/>
  <c r="R102" i="9" s="1"/>
  <c r="S103" i="9" s="1"/>
  <c r="T104" i="9" s="1"/>
  <c r="U105" i="9" s="1"/>
  <c r="V106" i="9" s="1"/>
  <c r="W107" i="9" s="1"/>
  <c r="X108" i="9" s="1"/>
  <c r="Y109" i="9" s="1"/>
  <c r="Z110" i="9" s="1"/>
  <c r="AB91" i="9"/>
  <c r="AD82" i="1"/>
  <c r="AA82" i="1"/>
  <c r="G83" i="1" s="1"/>
  <c r="AC82" i="1"/>
  <c r="H83" i="1"/>
  <c r="I84" i="1" s="1"/>
  <c r="J85" i="1" s="1"/>
  <c r="K86" i="1" s="1"/>
  <c r="L87" i="1" s="1"/>
  <c r="M88" i="1" s="1"/>
  <c r="N89" i="1" s="1"/>
  <c r="O90" i="1" s="1"/>
  <c r="P91" i="1" s="1"/>
  <c r="Q92" i="1" s="1"/>
  <c r="R93" i="1" s="1"/>
  <c r="S94" i="1" s="1"/>
  <c r="T95" i="1" s="1"/>
  <c r="U96" i="1" s="1"/>
  <c r="V97" i="1" s="1"/>
  <c r="W98" i="1" s="1"/>
  <c r="X99" i="1" s="1"/>
  <c r="Y100" i="1" s="1"/>
  <c r="Z101" i="1" s="1"/>
  <c r="AB82" i="1"/>
  <c r="AD92" i="9" l="1"/>
  <c r="M80" i="8"/>
  <c r="N81" i="8" s="1"/>
  <c r="O82" i="8" s="1"/>
  <c r="P83" i="8" s="1"/>
  <c r="Q84" i="8" s="1"/>
  <c r="R85" i="8" s="1"/>
  <c r="S86" i="8" s="1"/>
  <c r="T87" i="8" s="1"/>
  <c r="U88" i="8" s="1"/>
  <c r="V89" i="8" s="1"/>
  <c r="W90" i="8" s="1"/>
  <c r="X91" i="8" s="1"/>
  <c r="Y92" i="8" s="1"/>
  <c r="Z93" i="8" s="1"/>
  <c r="AA94" i="8" s="1"/>
  <c r="AB95" i="8" s="1"/>
  <c r="AC96" i="8" s="1"/>
  <c r="AD97" i="8" s="1"/>
  <c r="AE98" i="8" s="1"/>
  <c r="AH79" i="8"/>
  <c r="AF79" i="8"/>
  <c r="L80" i="8" s="1"/>
  <c r="AG79" i="8"/>
  <c r="AI79" i="8"/>
  <c r="AJ79" i="8" s="1"/>
  <c r="AA92" i="9"/>
  <c r="G93" i="9" s="1"/>
  <c r="H94" i="9" s="1"/>
  <c r="I95" i="9" s="1"/>
  <c r="J96" i="9" s="1"/>
  <c r="K97" i="9" s="1"/>
  <c r="L98" i="9" s="1"/>
  <c r="M99" i="9" s="1"/>
  <c r="N100" i="9" s="1"/>
  <c r="O101" i="9" s="1"/>
  <c r="P102" i="9" s="1"/>
  <c r="Q103" i="9" s="1"/>
  <c r="R104" i="9" s="1"/>
  <c r="S105" i="9" s="1"/>
  <c r="T106" i="9" s="1"/>
  <c r="U107" i="9" s="1"/>
  <c r="V108" i="9" s="1"/>
  <c r="W109" i="9" s="1"/>
  <c r="X110" i="9" s="1"/>
  <c r="Y111" i="9" s="1"/>
  <c r="H93" i="9"/>
  <c r="I94" i="9" s="1"/>
  <c r="J95" i="9" s="1"/>
  <c r="K96" i="9" s="1"/>
  <c r="L97" i="9" s="1"/>
  <c r="M98" i="9" s="1"/>
  <c r="N99" i="9" s="1"/>
  <c r="O100" i="9" s="1"/>
  <c r="P101" i="9" s="1"/>
  <c r="Q102" i="9" s="1"/>
  <c r="R103" i="9" s="1"/>
  <c r="S104" i="9" s="1"/>
  <c r="T105" i="9" s="1"/>
  <c r="U106" i="9" s="1"/>
  <c r="V107" i="9" s="1"/>
  <c r="W108" i="9" s="1"/>
  <c r="X109" i="9" s="1"/>
  <c r="Y110" i="9" s="1"/>
  <c r="Z111" i="9" s="1"/>
  <c r="AB92" i="9"/>
  <c r="AC92" i="9"/>
  <c r="AD83" i="1"/>
  <c r="AA83" i="1"/>
  <c r="G84" i="1" s="1"/>
  <c r="H84" i="1"/>
  <c r="I85" i="1" s="1"/>
  <c r="J86" i="1" s="1"/>
  <c r="K87" i="1" s="1"/>
  <c r="L88" i="1" s="1"/>
  <c r="M89" i="1" s="1"/>
  <c r="N90" i="1" s="1"/>
  <c r="O91" i="1" s="1"/>
  <c r="P92" i="1" s="1"/>
  <c r="Q93" i="1" s="1"/>
  <c r="R94" i="1" s="1"/>
  <c r="S95" i="1" s="1"/>
  <c r="T96" i="1" s="1"/>
  <c r="U97" i="1" s="1"/>
  <c r="V98" i="1" s="1"/>
  <c r="W99" i="1" s="1"/>
  <c r="X100" i="1" s="1"/>
  <c r="Y101" i="1" s="1"/>
  <c r="Z102" i="1" s="1"/>
  <c r="AC83" i="1"/>
  <c r="AB83" i="1"/>
  <c r="AC93" i="9" l="1"/>
  <c r="AD93" i="9"/>
  <c r="AA93" i="9"/>
  <c r="G94" i="9" s="1"/>
  <c r="AD94" i="9" s="1"/>
  <c r="AF80" i="8"/>
  <c r="L81" i="8" s="1"/>
  <c r="AG80" i="8"/>
  <c r="AI80" i="8"/>
  <c r="AJ80" i="8" s="1"/>
  <c r="AH80" i="8"/>
  <c r="M81" i="8"/>
  <c r="N82" i="8" s="1"/>
  <c r="O83" i="8" s="1"/>
  <c r="P84" i="8" s="1"/>
  <c r="Q85" i="8" s="1"/>
  <c r="R86" i="8" s="1"/>
  <c r="S87" i="8" s="1"/>
  <c r="T88" i="8" s="1"/>
  <c r="U89" i="8" s="1"/>
  <c r="V90" i="8" s="1"/>
  <c r="W91" i="8" s="1"/>
  <c r="X92" i="8" s="1"/>
  <c r="Y93" i="8" s="1"/>
  <c r="Z94" i="8" s="1"/>
  <c r="AA95" i="8" s="1"/>
  <c r="AB96" i="8" s="1"/>
  <c r="AC97" i="8" s="1"/>
  <c r="AD98" i="8" s="1"/>
  <c r="AE99" i="8" s="1"/>
  <c r="AB93" i="9"/>
  <c r="Z112" i="9"/>
  <c r="AD84" i="1"/>
  <c r="AA84" i="1"/>
  <c r="G85" i="1" s="1"/>
  <c r="H85" i="1"/>
  <c r="I86" i="1" s="1"/>
  <c r="J87" i="1" s="1"/>
  <c r="K88" i="1" s="1"/>
  <c r="L89" i="1" s="1"/>
  <c r="M90" i="1" s="1"/>
  <c r="N91" i="1" s="1"/>
  <c r="O92" i="1" s="1"/>
  <c r="P93" i="1" s="1"/>
  <c r="Q94" i="1" s="1"/>
  <c r="R95" i="1" s="1"/>
  <c r="S96" i="1" s="1"/>
  <c r="T97" i="1" s="1"/>
  <c r="U98" i="1" s="1"/>
  <c r="V99" i="1" s="1"/>
  <c r="W100" i="1" s="1"/>
  <c r="X101" i="1" s="1"/>
  <c r="Y102" i="1" s="1"/>
  <c r="Z103" i="1" s="1"/>
  <c r="AB84" i="1"/>
  <c r="AC84" i="1"/>
  <c r="M82" i="8" l="1"/>
  <c r="N83" i="8" s="1"/>
  <c r="O84" i="8" s="1"/>
  <c r="P85" i="8" s="1"/>
  <c r="Q86" i="8" s="1"/>
  <c r="R87" i="8" s="1"/>
  <c r="S88" i="8" s="1"/>
  <c r="T89" i="8" s="1"/>
  <c r="U90" i="8" s="1"/>
  <c r="V91" i="8" s="1"/>
  <c r="W92" i="8" s="1"/>
  <c r="X93" i="8" s="1"/>
  <c r="Y94" i="8" s="1"/>
  <c r="Z95" i="8" s="1"/>
  <c r="AA96" i="8" s="1"/>
  <c r="AB97" i="8" s="1"/>
  <c r="AC98" i="8" s="1"/>
  <c r="AD99" i="8" s="1"/>
  <c r="AE100" i="8" s="1"/>
  <c r="AG81" i="8"/>
  <c r="AH81" i="8"/>
  <c r="AF81" i="8"/>
  <c r="AI81" i="8"/>
  <c r="AJ81" i="8" s="1"/>
  <c r="H95" i="9"/>
  <c r="I96" i="9" s="1"/>
  <c r="J97" i="9" s="1"/>
  <c r="K98" i="9" s="1"/>
  <c r="L99" i="9" s="1"/>
  <c r="M100" i="9" s="1"/>
  <c r="N101" i="9" s="1"/>
  <c r="O102" i="9" s="1"/>
  <c r="P103" i="9" s="1"/>
  <c r="Q104" i="9" s="1"/>
  <c r="R105" i="9" s="1"/>
  <c r="S106" i="9" s="1"/>
  <c r="T107" i="9" s="1"/>
  <c r="U108" i="9" s="1"/>
  <c r="V109" i="9" s="1"/>
  <c r="W110" i="9" s="1"/>
  <c r="X111" i="9" s="1"/>
  <c r="Y112" i="9" s="1"/>
  <c r="Z113" i="9" s="1"/>
  <c r="AA94" i="9"/>
  <c r="G95" i="9" s="1"/>
  <c r="H96" i="9" s="1"/>
  <c r="I97" i="9" s="1"/>
  <c r="J98" i="9" s="1"/>
  <c r="K99" i="9" s="1"/>
  <c r="L100" i="9" s="1"/>
  <c r="M101" i="9" s="1"/>
  <c r="N102" i="9" s="1"/>
  <c r="O103" i="9" s="1"/>
  <c r="P104" i="9" s="1"/>
  <c r="Q105" i="9" s="1"/>
  <c r="R106" i="9" s="1"/>
  <c r="S107" i="9" s="1"/>
  <c r="T108" i="9" s="1"/>
  <c r="U109" i="9" s="1"/>
  <c r="V110" i="9" s="1"/>
  <c r="W111" i="9" s="1"/>
  <c r="X112" i="9" s="1"/>
  <c r="Y113" i="9" s="1"/>
  <c r="Z114" i="9" s="1"/>
  <c r="AB94" i="9"/>
  <c r="AC94" i="9"/>
  <c r="AD85" i="1"/>
  <c r="AA85" i="1"/>
  <c r="G86" i="1" s="1"/>
  <c r="H86" i="1"/>
  <c r="I87" i="1" s="1"/>
  <c r="J88" i="1" s="1"/>
  <c r="K89" i="1" s="1"/>
  <c r="L90" i="1" s="1"/>
  <c r="M91" i="1" s="1"/>
  <c r="N92" i="1" s="1"/>
  <c r="O93" i="1" s="1"/>
  <c r="P94" i="1" s="1"/>
  <c r="Q95" i="1" s="1"/>
  <c r="R96" i="1" s="1"/>
  <c r="S97" i="1" s="1"/>
  <c r="T98" i="1" s="1"/>
  <c r="U99" i="1" s="1"/>
  <c r="V100" i="1" s="1"/>
  <c r="W101" i="1" s="1"/>
  <c r="X102" i="1" s="1"/>
  <c r="Y103" i="1" s="1"/>
  <c r="Z104" i="1" s="1"/>
  <c r="AB85" i="1"/>
  <c r="AC85" i="1"/>
  <c r="AD95" i="9" l="1"/>
  <c r="L82" i="8"/>
  <c r="AC95" i="9"/>
  <c r="AA95" i="9"/>
  <c r="G96" i="9" s="1"/>
  <c r="AB95" i="9"/>
  <c r="AD86" i="1"/>
  <c r="AA86" i="1"/>
  <c r="G87" i="1" s="1"/>
  <c r="H87" i="1"/>
  <c r="I88" i="1" s="1"/>
  <c r="J89" i="1" s="1"/>
  <c r="K90" i="1" s="1"/>
  <c r="L91" i="1" s="1"/>
  <c r="M92" i="1" s="1"/>
  <c r="N93" i="1" s="1"/>
  <c r="O94" i="1" s="1"/>
  <c r="P95" i="1" s="1"/>
  <c r="Q96" i="1" s="1"/>
  <c r="R97" i="1" s="1"/>
  <c r="S98" i="1" s="1"/>
  <c r="T99" i="1" s="1"/>
  <c r="U100" i="1" s="1"/>
  <c r="V101" i="1" s="1"/>
  <c r="W102" i="1" s="1"/>
  <c r="X103" i="1" s="1"/>
  <c r="Y104" i="1" s="1"/>
  <c r="Z105" i="1" s="1"/>
  <c r="AB86" i="1"/>
  <c r="AC86" i="1"/>
  <c r="AD96" i="9" l="1"/>
  <c r="AB96" i="9"/>
  <c r="H97" i="9"/>
  <c r="I98" i="9" s="1"/>
  <c r="J99" i="9" s="1"/>
  <c r="K100" i="9" s="1"/>
  <c r="L101" i="9" s="1"/>
  <c r="M102" i="9" s="1"/>
  <c r="N103" i="9" s="1"/>
  <c r="O104" i="9" s="1"/>
  <c r="P105" i="9" s="1"/>
  <c r="Q106" i="9" s="1"/>
  <c r="R107" i="9" s="1"/>
  <c r="S108" i="9" s="1"/>
  <c r="T109" i="9" s="1"/>
  <c r="U110" i="9" s="1"/>
  <c r="V111" i="9" s="1"/>
  <c r="W112" i="9" s="1"/>
  <c r="X113" i="9" s="1"/>
  <c r="Y114" i="9" s="1"/>
  <c r="Z115" i="9" s="1"/>
  <c r="AA96" i="9"/>
  <c r="G97" i="9" s="1"/>
  <c r="AC96" i="9"/>
  <c r="AG82" i="8"/>
  <c r="M83" i="8"/>
  <c r="N84" i="8" s="1"/>
  <c r="O85" i="8" s="1"/>
  <c r="P86" i="8" s="1"/>
  <c r="Q87" i="8" s="1"/>
  <c r="R88" i="8" s="1"/>
  <c r="S89" i="8" s="1"/>
  <c r="T90" i="8" s="1"/>
  <c r="U91" i="8" s="1"/>
  <c r="V92" i="8" s="1"/>
  <c r="W93" i="8" s="1"/>
  <c r="X94" i="8" s="1"/>
  <c r="Y95" i="8" s="1"/>
  <c r="Z96" i="8" s="1"/>
  <c r="AA97" i="8" s="1"/>
  <c r="AB98" i="8" s="1"/>
  <c r="AC99" i="8" s="1"/>
  <c r="AD100" i="8" s="1"/>
  <c r="AE101" i="8" s="1"/>
  <c r="AI82" i="8"/>
  <c r="AJ82" i="8" s="1"/>
  <c r="AF82" i="8"/>
  <c r="L83" i="8" s="1"/>
  <c r="AH82" i="8"/>
  <c r="AD97" i="9"/>
  <c r="AD87" i="1"/>
  <c r="H98" i="9"/>
  <c r="I99" i="9" s="1"/>
  <c r="J100" i="9" s="1"/>
  <c r="K101" i="9" s="1"/>
  <c r="L102" i="9" s="1"/>
  <c r="M103" i="9" s="1"/>
  <c r="N104" i="9" s="1"/>
  <c r="O105" i="9" s="1"/>
  <c r="P106" i="9" s="1"/>
  <c r="Q107" i="9" s="1"/>
  <c r="R108" i="9" s="1"/>
  <c r="S109" i="9" s="1"/>
  <c r="T110" i="9" s="1"/>
  <c r="U111" i="9" s="1"/>
  <c r="V112" i="9" s="1"/>
  <c r="W113" i="9" s="1"/>
  <c r="X114" i="9" s="1"/>
  <c r="Y115" i="9" s="1"/>
  <c r="AC97" i="9"/>
  <c r="AA97" i="9"/>
  <c r="AB97" i="9"/>
  <c r="AA87" i="1"/>
  <c r="G88" i="1" s="1"/>
  <c r="H88" i="1"/>
  <c r="I89" i="1" s="1"/>
  <c r="J90" i="1" s="1"/>
  <c r="K91" i="1" s="1"/>
  <c r="L92" i="1" s="1"/>
  <c r="M93" i="1" s="1"/>
  <c r="N94" i="1" s="1"/>
  <c r="O95" i="1" s="1"/>
  <c r="P96" i="1" s="1"/>
  <c r="Q97" i="1" s="1"/>
  <c r="R98" i="1" s="1"/>
  <c r="S99" i="1" s="1"/>
  <c r="T100" i="1" s="1"/>
  <c r="U101" i="1" s="1"/>
  <c r="V102" i="1" s="1"/>
  <c r="W103" i="1" s="1"/>
  <c r="X104" i="1" s="1"/>
  <c r="Y105" i="1" s="1"/>
  <c r="Z106" i="1" s="1"/>
  <c r="AB87" i="1"/>
  <c r="AC87" i="1"/>
  <c r="Z116" i="9" l="1"/>
  <c r="M84" i="8"/>
  <c r="N85" i="8" s="1"/>
  <c r="O86" i="8" s="1"/>
  <c r="P87" i="8" s="1"/>
  <c r="Q88" i="8" s="1"/>
  <c r="R89" i="8" s="1"/>
  <c r="S90" i="8" s="1"/>
  <c r="T91" i="8" s="1"/>
  <c r="U92" i="8" s="1"/>
  <c r="V93" i="8" s="1"/>
  <c r="W94" i="8" s="1"/>
  <c r="X95" i="8" s="1"/>
  <c r="Y96" i="8" s="1"/>
  <c r="Z97" i="8" s="1"/>
  <c r="AA98" i="8" s="1"/>
  <c r="AB99" i="8" s="1"/>
  <c r="AC100" i="8" s="1"/>
  <c r="AD101" i="8" s="1"/>
  <c r="AE102" i="8" s="1"/>
  <c r="AG83" i="8"/>
  <c r="AH83" i="8"/>
  <c r="AF83" i="8"/>
  <c r="L84" i="8" s="1"/>
  <c r="AI83" i="8"/>
  <c r="AJ83" i="8" s="1"/>
  <c r="G98" i="9"/>
  <c r="AD98" i="9" s="1"/>
  <c r="AD88" i="1"/>
  <c r="AA88" i="1"/>
  <c r="G89" i="1" s="1"/>
  <c r="AC88" i="1"/>
  <c r="AB88" i="1"/>
  <c r="H89" i="1"/>
  <c r="I90" i="1" s="1"/>
  <c r="J91" i="1" s="1"/>
  <c r="K92" i="1" s="1"/>
  <c r="L93" i="1" s="1"/>
  <c r="M94" i="1" s="1"/>
  <c r="N95" i="1" s="1"/>
  <c r="O96" i="1" s="1"/>
  <c r="P97" i="1" s="1"/>
  <c r="Q98" i="1" s="1"/>
  <c r="R99" i="1" s="1"/>
  <c r="S100" i="1" s="1"/>
  <c r="T101" i="1" s="1"/>
  <c r="U102" i="1" s="1"/>
  <c r="V103" i="1" s="1"/>
  <c r="W104" i="1" s="1"/>
  <c r="X105" i="1" s="1"/>
  <c r="Y106" i="1" s="1"/>
  <c r="Z107" i="1" s="1"/>
  <c r="AB98" i="9" l="1"/>
  <c r="AG84" i="8"/>
  <c r="AF84" i="8"/>
  <c r="L85" i="8" s="1"/>
  <c r="M85" i="8"/>
  <c r="AH84" i="8"/>
  <c r="AI84" i="8"/>
  <c r="AJ84" i="8" s="1"/>
  <c r="AC98" i="9"/>
  <c r="AA98" i="9"/>
  <c r="G99" i="9" s="1"/>
  <c r="H99" i="9"/>
  <c r="I100" i="9" s="1"/>
  <c r="J101" i="9" s="1"/>
  <c r="K102" i="9" s="1"/>
  <c r="L103" i="9" s="1"/>
  <c r="M104" i="9" s="1"/>
  <c r="N105" i="9" s="1"/>
  <c r="O106" i="9" s="1"/>
  <c r="P107" i="9" s="1"/>
  <c r="Q108" i="9" s="1"/>
  <c r="R109" i="9" s="1"/>
  <c r="S110" i="9" s="1"/>
  <c r="T111" i="9" s="1"/>
  <c r="U112" i="9" s="1"/>
  <c r="V113" i="9" s="1"/>
  <c r="W114" i="9" s="1"/>
  <c r="X115" i="9" s="1"/>
  <c r="Y116" i="9" s="1"/>
  <c r="Z117" i="9" s="1"/>
  <c r="AD89" i="1"/>
  <c r="AA89" i="1"/>
  <c r="G90" i="1" s="1"/>
  <c r="AC89" i="1"/>
  <c r="H90" i="1"/>
  <c r="I91" i="1" s="1"/>
  <c r="J92" i="1" s="1"/>
  <c r="K93" i="1" s="1"/>
  <c r="L94" i="1" s="1"/>
  <c r="M95" i="1" s="1"/>
  <c r="N96" i="1" s="1"/>
  <c r="O97" i="1" s="1"/>
  <c r="P98" i="1" s="1"/>
  <c r="Q99" i="1" s="1"/>
  <c r="R100" i="1" s="1"/>
  <c r="S101" i="1" s="1"/>
  <c r="T102" i="1" s="1"/>
  <c r="U103" i="1" s="1"/>
  <c r="V104" i="1" s="1"/>
  <c r="W105" i="1" s="1"/>
  <c r="X106" i="1" s="1"/>
  <c r="Y107" i="1" s="1"/>
  <c r="Z108" i="1" s="1"/>
  <c r="AB89" i="1"/>
  <c r="AD99" i="9" l="1"/>
  <c r="M86" i="8"/>
  <c r="N87" i="8" s="1"/>
  <c r="O88" i="8" s="1"/>
  <c r="P89" i="8" s="1"/>
  <c r="Q90" i="8" s="1"/>
  <c r="R91" i="8" s="1"/>
  <c r="S92" i="8" s="1"/>
  <c r="T93" i="8" s="1"/>
  <c r="U94" i="8" s="1"/>
  <c r="V95" i="8" s="1"/>
  <c r="W96" i="8" s="1"/>
  <c r="X97" i="8" s="1"/>
  <c r="Y98" i="8" s="1"/>
  <c r="Z99" i="8" s="1"/>
  <c r="AA100" i="8" s="1"/>
  <c r="AB101" i="8" s="1"/>
  <c r="AC102" i="8" s="1"/>
  <c r="AD103" i="8" s="1"/>
  <c r="AF85" i="8"/>
  <c r="L86" i="8" s="1"/>
  <c r="AI85" i="8"/>
  <c r="AJ85" i="8" s="1"/>
  <c r="AH85" i="8"/>
  <c r="AB99" i="9"/>
  <c r="AG85" i="8"/>
  <c r="N86" i="8"/>
  <c r="O87" i="8" s="1"/>
  <c r="P88" i="8" s="1"/>
  <c r="Q89" i="8" s="1"/>
  <c r="R90" i="8" s="1"/>
  <c r="S91" i="8" s="1"/>
  <c r="T92" i="8" s="1"/>
  <c r="U93" i="8" s="1"/>
  <c r="V94" i="8" s="1"/>
  <c r="W95" i="8" s="1"/>
  <c r="X96" i="8" s="1"/>
  <c r="Y97" i="8" s="1"/>
  <c r="Z98" i="8" s="1"/>
  <c r="AA99" i="8" s="1"/>
  <c r="AB100" i="8" s="1"/>
  <c r="AC101" i="8" s="1"/>
  <c r="AD102" i="8" s="1"/>
  <c r="AE103" i="8" s="1"/>
  <c r="AA99" i="9"/>
  <c r="G100" i="9" s="1"/>
  <c r="AC99" i="9"/>
  <c r="H100" i="9"/>
  <c r="I101" i="9" s="1"/>
  <c r="J102" i="9" s="1"/>
  <c r="K103" i="9" s="1"/>
  <c r="L104" i="9" s="1"/>
  <c r="M105" i="9" s="1"/>
  <c r="N106" i="9" s="1"/>
  <c r="O107" i="9" s="1"/>
  <c r="P108" i="9" s="1"/>
  <c r="Q109" i="9" s="1"/>
  <c r="R110" i="9" s="1"/>
  <c r="S111" i="9" s="1"/>
  <c r="T112" i="9" s="1"/>
  <c r="U113" i="9" s="1"/>
  <c r="V114" i="9" s="1"/>
  <c r="W115" i="9" s="1"/>
  <c r="X116" i="9" s="1"/>
  <c r="Y117" i="9" s="1"/>
  <c r="Z118" i="9" s="1"/>
  <c r="AD90" i="1"/>
  <c r="AA90" i="1"/>
  <c r="G91" i="1" s="1"/>
  <c r="H91" i="1"/>
  <c r="I92" i="1" s="1"/>
  <c r="J93" i="1" s="1"/>
  <c r="K94" i="1" s="1"/>
  <c r="L95" i="1" s="1"/>
  <c r="M96" i="1" s="1"/>
  <c r="N97" i="1" s="1"/>
  <c r="O98" i="1" s="1"/>
  <c r="P99" i="1" s="1"/>
  <c r="Q100" i="1" s="1"/>
  <c r="R101" i="1" s="1"/>
  <c r="S102" i="1" s="1"/>
  <c r="T103" i="1" s="1"/>
  <c r="U104" i="1" s="1"/>
  <c r="V105" i="1" s="1"/>
  <c r="W106" i="1" s="1"/>
  <c r="X107" i="1" s="1"/>
  <c r="Y108" i="1" s="1"/>
  <c r="Z109" i="1" s="1"/>
  <c r="AB90" i="1"/>
  <c r="AC90" i="1"/>
  <c r="AD100" i="9" l="1"/>
  <c r="AA100" i="9"/>
  <c r="G101" i="9" s="1"/>
  <c r="H101" i="9"/>
  <c r="I102" i="9" s="1"/>
  <c r="J103" i="9" s="1"/>
  <c r="K104" i="9" s="1"/>
  <c r="L105" i="9" s="1"/>
  <c r="M106" i="9" s="1"/>
  <c r="N107" i="9" s="1"/>
  <c r="O108" i="9" s="1"/>
  <c r="P109" i="9" s="1"/>
  <c r="Q110" i="9" s="1"/>
  <c r="R111" i="9" s="1"/>
  <c r="S112" i="9" s="1"/>
  <c r="T113" i="9" s="1"/>
  <c r="U114" i="9" s="1"/>
  <c r="V115" i="9" s="1"/>
  <c r="W116" i="9" s="1"/>
  <c r="X117" i="9" s="1"/>
  <c r="Y118" i="9" s="1"/>
  <c r="Z119" i="9" s="1"/>
  <c r="AF86" i="8"/>
  <c r="L87" i="8" s="1"/>
  <c r="M87" i="8"/>
  <c r="N88" i="8" s="1"/>
  <c r="O89" i="8" s="1"/>
  <c r="P90" i="8" s="1"/>
  <c r="Q91" i="8" s="1"/>
  <c r="R92" i="8" s="1"/>
  <c r="S93" i="8" s="1"/>
  <c r="T94" i="8" s="1"/>
  <c r="U95" i="8" s="1"/>
  <c r="V96" i="8" s="1"/>
  <c r="W97" i="8" s="1"/>
  <c r="X98" i="8" s="1"/>
  <c r="Y99" i="8" s="1"/>
  <c r="Z100" i="8" s="1"/>
  <c r="AA101" i="8" s="1"/>
  <c r="AB102" i="8" s="1"/>
  <c r="AC103" i="8" s="1"/>
  <c r="AD104" i="8" s="1"/>
  <c r="AH86" i="8"/>
  <c r="AI86" i="8"/>
  <c r="AJ86" i="8" s="1"/>
  <c r="AG86" i="8"/>
  <c r="AC100" i="9"/>
  <c r="AB100" i="9"/>
  <c r="AE104" i="8"/>
  <c r="AD91" i="1"/>
  <c r="AA91" i="1"/>
  <c r="G92" i="1" s="1"/>
  <c r="H92" i="1"/>
  <c r="I93" i="1" s="1"/>
  <c r="J94" i="1" s="1"/>
  <c r="K95" i="1" s="1"/>
  <c r="L96" i="1" s="1"/>
  <c r="M97" i="1" s="1"/>
  <c r="N98" i="1" s="1"/>
  <c r="O99" i="1" s="1"/>
  <c r="P100" i="1" s="1"/>
  <c r="Q101" i="1" s="1"/>
  <c r="R102" i="1" s="1"/>
  <c r="S103" i="1" s="1"/>
  <c r="T104" i="1" s="1"/>
  <c r="U105" i="1" s="1"/>
  <c r="V106" i="1" s="1"/>
  <c r="W107" i="1" s="1"/>
  <c r="X108" i="1" s="1"/>
  <c r="Y109" i="1" s="1"/>
  <c r="Z110" i="1" s="1"/>
  <c r="AB91" i="1"/>
  <c r="AC91" i="1"/>
  <c r="AD101" i="9" l="1"/>
  <c r="AC101" i="9"/>
  <c r="AB101" i="9"/>
  <c r="AH87" i="8"/>
  <c r="M88" i="8"/>
  <c r="N89" i="8" s="1"/>
  <c r="O90" i="8" s="1"/>
  <c r="P91" i="8" s="1"/>
  <c r="Q92" i="8" s="1"/>
  <c r="R93" i="8" s="1"/>
  <c r="S94" i="8" s="1"/>
  <c r="T95" i="8" s="1"/>
  <c r="U96" i="8" s="1"/>
  <c r="V97" i="8" s="1"/>
  <c r="W98" i="8" s="1"/>
  <c r="X99" i="8" s="1"/>
  <c r="Y100" i="8" s="1"/>
  <c r="Z101" i="8" s="1"/>
  <c r="AA102" i="8" s="1"/>
  <c r="AB103" i="8" s="1"/>
  <c r="AC104" i="8" s="1"/>
  <c r="AD105" i="8" s="1"/>
  <c r="AF87" i="8"/>
  <c r="L88" i="8" s="1"/>
  <c r="AG87" i="8"/>
  <c r="AI87" i="8"/>
  <c r="AJ87" i="8" s="1"/>
  <c r="AE105" i="8"/>
  <c r="H102" i="9"/>
  <c r="I103" i="9" s="1"/>
  <c r="J104" i="9" s="1"/>
  <c r="K105" i="9" s="1"/>
  <c r="L106" i="9" s="1"/>
  <c r="M107" i="9" s="1"/>
  <c r="N108" i="9" s="1"/>
  <c r="O109" i="9" s="1"/>
  <c r="P110" i="9" s="1"/>
  <c r="Q111" i="9" s="1"/>
  <c r="R112" i="9" s="1"/>
  <c r="S113" i="9" s="1"/>
  <c r="T114" i="9" s="1"/>
  <c r="U115" i="9" s="1"/>
  <c r="V116" i="9" s="1"/>
  <c r="W117" i="9" s="1"/>
  <c r="X118" i="9" s="1"/>
  <c r="Y119" i="9" s="1"/>
  <c r="Z120" i="9" s="1"/>
  <c r="AA101" i="9"/>
  <c r="G102" i="9" s="1"/>
  <c r="AA102" i="9" s="1"/>
  <c r="G103" i="9" s="1"/>
  <c r="AD92" i="1"/>
  <c r="AA92" i="1"/>
  <c r="G93" i="1" s="1"/>
  <c r="AC92" i="1"/>
  <c r="AB92" i="1"/>
  <c r="H93" i="1"/>
  <c r="I94" i="1" s="1"/>
  <c r="J95" i="1" s="1"/>
  <c r="K96" i="1" s="1"/>
  <c r="L97" i="1" s="1"/>
  <c r="M98" i="1" s="1"/>
  <c r="N99" i="1" s="1"/>
  <c r="O100" i="1" s="1"/>
  <c r="P101" i="1" s="1"/>
  <c r="Q102" i="1" s="1"/>
  <c r="R103" i="1" s="1"/>
  <c r="S104" i="1" s="1"/>
  <c r="T105" i="1" s="1"/>
  <c r="U106" i="1" s="1"/>
  <c r="V107" i="1" s="1"/>
  <c r="W108" i="1" s="1"/>
  <c r="X109" i="1" s="1"/>
  <c r="Y110" i="1" s="1"/>
  <c r="Z111" i="1" s="1"/>
  <c r="AD102" i="9" l="1"/>
  <c r="AB102" i="9"/>
  <c r="H103" i="9"/>
  <c r="I104" i="9" s="1"/>
  <c r="J105" i="9" s="1"/>
  <c r="K106" i="9" s="1"/>
  <c r="L107" i="9" s="1"/>
  <c r="M108" i="9" s="1"/>
  <c r="N109" i="9" s="1"/>
  <c r="O110" i="9" s="1"/>
  <c r="P111" i="9" s="1"/>
  <c r="Q112" i="9" s="1"/>
  <c r="R113" i="9" s="1"/>
  <c r="S114" i="9" s="1"/>
  <c r="T115" i="9" s="1"/>
  <c r="U116" i="9" s="1"/>
  <c r="V117" i="9" s="1"/>
  <c r="W118" i="9" s="1"/>
  <c r="X119" i="9" s="1"/>
  <c r="Y120" i="9" s="1"/>
  <c r="Z121" i="9" s="1"/>
  <c r="AI88" i="8"/>
  <c r="AJ88" i="8" s="1"/>
  <c r="AF88" i="8"/>
  <c r="L89" i="8" s="1"/>
  <c r="AG88" i="8"/>
  <c r="AH88" i="8"/>
  <c r="M89" i="8"/>
  <c r="N90" i="8" s="1"/>
  <c r="O91" i="8" s="1"/>
  <c r="P92" i="8" s="1"/>
  <c r="Q93" i="8" s="1"/>
  <c r="R94" i="8" s="1"/>
  <c r="S95" i="8" s="1"/>
  <c r="T96" i="8" s="1"/>
  <c r="U97" i="8" s="1"/>
  <c r="V98" i="8" s="1"/>
  <c r="W99" i="8" s="1"/>
  <c r="X100" i="8" s="1"/>
  <c r="Y101" i="8" s="1"/>
  <c r="Z102" i="8" s="1"/>
  <c r="AA103" i="8" s="1"/>
  <c r="AB104" i="8" s="1"/>
  <c r="AC105" i="8" s="1"/>
  <c r="AD106" i="8" s="1"/>
  <c r="AE107" i="8" s="1"/>
  <c r="AC102" i="9"/>
  <c r="AE106" i="8"/>
  <c r="AD103" i="9"/>
  <c r="AD93" i="1"/>
  <c r="AA103" i="9"/>
  <c r="G104" i="9" s="1"/>
  <c r="H104" i="9"/>
  <c r="I105" i="9" s="1"/>
  <c r="J106" i="9" s="1"/>
  <c r="K107" i="9" s="1"/>
  <c r="L108" i="9" s="1"/>
  <c r="M109" i="9" s="1"/>
  <c r="N110" i="9" s="1"/>
  <c r="O111" i="9" s="1"/>
  <c r="P112" i="9" s="1"/>
  <c r="Q113" i="9" s="1"/>
  <c r="R114" i="9" s="1"/>
  <c r="S115" i="9" s="1"/>
  <c r="T116" i="9" s="1"/>
  <c r="U117" i="9" s="1"/>
  <c r="V118" i="9" s="1"/>
  <c r="W119" i="9" s="1"/>
  <c r="X120" i="9" s="1"/>
  <c r="Y121" i="9" s="1"/>
  <c r="Z122" i="9" s="1"/>
  <c r="AC103" i="9"/>
  <c r="AB103" i="9"/>
  <c r="AA93" i="1"/>
  <c r="G94" i="1" s="1"/>
  <c r="H94" i="1"/>
  <c r="I95" i="1" s="1"/>
  <c r="J96" i="1" s="1"/>
  <c r="K97" i="1" s="1"/>
  <c r="L98" i="1" s="1"/>
  <c r="M99" i="1" s="1"/>
  <c r="N100" i="1" s="1"/>
  <c r="O101" i="1" s="1"/>
  <c r="P102" i="1" s="1"/>
  <c r="Q103" i="1" s="1"/>
  <c r="R104" i="1" s="1"/>
  <c r="S105" i="1" s="1"/>
  <c r="T106" i="1" s="1"/>
  <c r="U107" i="1" s="1"/>
  <c r="V108" i="1" s="1"/>
  <c r="W109" i="1" s="1"/>
  <c r="X110" i="1" s="1"/>
  <c r="Y111" i="1" s="1"/>
  <c r="Z112" i="1" s="1"/>
  <c r="AB93" i="1"/>
  <c r="AC93" i="1"/>
  <c r="AG89" i="8" l="1"/>
  <c r="AH89" i="8"/>
  <c r="AI89" i="8"/>
  <c r="AJ89" i="8" s="1"/>
  <c r="AF89" i="8"/>
  <c r="L90" i="8" s="1"/>
  <c r="M90" i="8"/>
  <c r="N91" i="8" s="1"/>
  <c r="O92" i="8" s="1"/>
  <c r="P93" i="8" s="1"/>
  <c r="Q94" i="8" s="1"/>
  <c r="R95" i="8" s="1"/>
  <c r="S96" i="8" s="1"/>
  <c r="T97" i="8" s="1"/>
  <c r="U98" i="8" s="1"/>
  <c r="V99" i="8" s="1"/>
  <c r="W100" i="8" s="1"/>
  <c r="X101" i="8" s="1"/>
  <c r="Y102" i="8" s="1"/>
  <c r="Z103" i="8" s="1"/>
  <c r="AA104" i="8" s="1"/>
  <c r="AB105" i="8" s="1"/>
  <c r="AC106" i="8" s="1"/>
  <c r="AD107" i="8" s="1"/>
  <c r="AE108" i="8" s="1"/>
  <c r="AD104" i="9"/>
  <c r="AD94" i="1"/>
  <c r="H105" i="9"/>
  <c r="I106" i="9" s="1"/>
  <c r="J107" i="9" s="1"/>
  <c r="K108" i="9" s="1"/>
  <c r="L109" i="9" s="1"/>
  <c r="M110" i="9" s="1"/>
  <c r="N111" i="9" s="1"/>
  <c r="O112" i="9" s="1"/>
  <c r="P113" i="9" s="1"/>
  <c r="Q114" i="9" s="1"/>
  <c r="R115" i="9" s="1"/>
  <c r="S116" i="9" s="1"/>
  <c r="T117" i="9" s="1"/>
  <c r="U118" i="9" s="1"/>
  <c r="V119" i="9" s="1"/>
  <c r="W120" i="9" s="1"/>
  <c r="X121" i="9" s="1"/>
  <c r="Y122" i="9" s="1"/>
  <c r="Z123" i="9" s="1"/>
  <c r="AC104" i="9"/>
  <c r="AA104" i="9"/>
  <c r="AB104" i="9"/>
  <c r="AA94" i="1"/>
  <c r="G95" i="1" s="1"/>
  <c r="H95" i="1"/>
  <c r="I96" i="1" s="1"/>
  <c r="J97" i="1" s="1"/>
  <c r="K98" i="1" s="1"/>
  <c r="L99" i="1" s="1"/>
  <c r="M100" i="1" s="1"/>
  <c r="N101" i="1" s="1"/>
  <c r="O102" i="1" s="1"/>
  <c r="P103" i="1" s="1"/>
  <c r="Q104" i="1" s="1"/>
  <c r="R105" i="1" s="1"/>
  <c r="S106" i="1" s="1"/>
  <c r="T107" i="1" s="1"/>
  <c r="U108" i="1" s="1"/>
  <c r="V109" i="1" s="1"/>
  <c r="W110" i="1" s="1"/>
  <c r="X111" i="1" s="1"/>
  <c r="Y112" i="1" s="1"/>
  <c r="Z113" i="1" s="1"/>
  <c r="AB94" i="1"/>
  <c r="AC94" i="1"/>
  <c r="AG90" i="8" l="1"/>
  <c r="M91" i="8"/>
  <c r="N92" i="8" s="1"/>
  <c r="O93" i="8" s="1"/>
  <c r="P94" i="8" s="1"/>
  <c r="Q95" i="8" s="1"/>
  <c r="R96" i="8" s="1"/>
  <c r="S97" i="8" s="1"/>
  <c r="T98" i="8" s="1"/>
  <c r="U99" i="8" s="1"/>
  <c r="V100" i="8" s="1"/>
  <c r="W101" i="8" s="1"/>
  <c r="X102" i="8" s="1"/>
  <c r="Y103" i="8" s="1"/>
  <c r="Z104" i="8" s="1"/>
  <c r="AA105" i="8" s="1"/>
  <c r="AB106" i="8" s="1"/>
  <c r="AC107" i="8" s="1"/>
  <c r="AD108" i="8" s="1"/>
  <c r="AE109" i="8" s="1"/>
  <c r="AH90" i="8"/>
  <c r="AF90" i="8"/>
  <c r="L91" i="8" s="1"/>
  <c r="AI90" i="8"/>
  <c r="AJ90" i="8" s="1"/>
  <c r="G105" i="9"/>
  <c r="AD105" i="9" s="1"/>
  <c r="AD95" i="1"/>
  <c r="AA95" i="1"/>
  <c r="G96" i="1" s="1"/>
  <c r="H96" i="1"/>
  <c r="I97" i="1" s="1"/>
  <c r="J98" i="1" s="1"/>
  <c r="K99" i="1" s="1"/>
  <c r="L100" i="1" s="1"/>
  <c r="M101" i="1" s="1"/>
  <c r="N102" i="1" s="1"/>
  <c r="O103" i="1" s="1"/>
  <c r="P104" i="1" s="1"/>
  <c r="Q105" i="1" s="1"/>
  <c r="R106" i="1" s="1"/>
  <c r="S107" i="1" s="1"/>
  <c r="T108" i="1" s="1"/>
  <c r="U109" i="1" s="1"/>
  <c r="V110" i="1" s="1"/>
  <c r="W111" i="1" s="1"/>
  <c r="X112" i="1" s="1"/>
  <c r="Y113" i="1" s="1"/>
  <c r="Z114" i="1" s="1"/>
  <c r="AB95" i="1"/>
  <c r="AC95" i="1"/>
  <c r="AH91" i="8" l="1"/>
  <c r="AI91" i="8"/>
  <c r="AJ91" i="8" s="1"/>
  <c r="AF91" i="8"/>
  <c r="AG91" i="8"/>
  <c r="M92" i="8"/>
  <c r="N93" i="8" s="1"/>
  <c r="O94" i="8" s="1"/>
  <c r="P95" i="8" s="1"/>
  <c r="Q96" i="8" s="1"/>
  <c r="R97" i="8" s="1"/>
  <c r="S98" i="8" s="1"/>
  <c r="T99" i="8" s="1"/>
  <c r="U100" i="8" s="1"/>
  <c r="V101" i="8" s="1"/>
  <c r="W102" i="8" s="1"/>
  <c r="X103" i="8" s="1"/>
  <c r="Y104" i="8" s="1"/>
  <c r="Z105" i="8" s="1"/>
  <c r="AA106" i="8" s="1"/>
  <c r="AB107" i="8" s="1"/>
  <c r="AC108" i="8" s="1"/>
  <c r="AD109" i="8" s="1"/>
  <c r="AE110" i="8" s="1"/>
  <c r="AB105" i="9"/>
  <c r="AC105" i="9"/>
  <c r="AA105" i="9"/>
  <c r="G106" i="9" s="1"/>
  <c r="H107" i="9" s="1"/>
  <c r="I108" i="9" s="1"/>
  <c r="J109" i="9" s="1"/>
  <c r="K110" i="9" s="1"/>
  <c r="L111" i="9" s="1"/>
  <c r="M112" i="9" s="1"/>
  <c r="N113" i="9" s="1"/>
  <c r="O114" i="9" s="1"/>
  <c r="P115" i="9" s="1"/>
  <c r="Q116" i="9" s="1"/>
  <c r="R117" i="9" s="1"/>
  <c r="S118" i="9" s="1"/>
  <c r="T119" i="9" s="1"/>
  <c r="U120" i="9" s="1"/>
  <c r="V121" i="9" s="1"/>
  <c r="W122" i="9" s="1"/>
  <c r="X123" i="9" s="1"/>
  <c r="Y124" i="9" s="1"/>
  <c r="H106" i="9"/>
  <c r="I107" i="9" s="1"/>
  <c r="J108" i="9" s="1"/>
  <c r="K109" i="9" s="1"/>
  <c r="L110" i="9" s="1"/>
  <c r="M111" i="9" s="1"/>
  <c r="N112" i="9" s="1"/>
  <c r="O113" i="9" s="1"/>
  <c r="P114" i="9" s="1"/>
  <c r="Q115" i="9" s="1"/>
  <c r="R116" i="9" s="1"/>
  <c r="S117" i="9" s="1"/>
  <c r="T118" i="9" s="1"/>
  <c r="U119" i="9" s="1"/>
  <c r="V120" i="9" s="1"/>
  <c r="W121" i="9" s="1"/>
  <c r="X122" i="9" s="1"/>
  <c r="Y123" i="9" s="1"/>
  <c r="Z124" i="9" s="1"/>
  <c r="AD96" i="1"/>
  <c r="AA96" i="1"/>
  <c r="G97" i="1" s="1"/>
  <c r="H97" i="1"/>
  <c r="I98" i="1" s="1"/>
  <c r="J99" i="1" s="1"/>
  <c r="K100" i="1" s="1"/>
  <c r="L101" i="1" s="1"/>
  <c r="M102" i="1" s="1"/>
  <c r="N103" i="1" s="1"/>
  <c r="O104" i="1" s="1"/>
  <c r="P105" i="1" s="1"/>
  <c r="Q106" i="1" s="1"/>
  <c r="R107" i="1" s="1"/>
  <c r="S108" i="1" s="1"/>
  <c r="T109" i="1" s="1"/>
  <c r="U110" i="1" s="1"/>
  <c r="V111" i="1" s="1"/>
  <c r="W112" i="1" s="1"/>
  <c r="X113" i="1" s="1"/>
  <c r="Y114" i="1" s="1"/>
  <c r="Z115" i="1" s="1"/>
  <c r="AB96" i="1"/>
  <c r="AC96" i="1"/>
  <c r="AA106" i="9" l="1"/>
  <c r="G107" i="9" s="1"/>
  <c r="L92" i="8"/>
  <c r="AC106" i="9"/>
  <c r="AB106" i="9"/>
  <c r="Z125" i="9"/>
  <c r="AD106" i="9"/>
  <c r="AD107" i="9"/>
  <c r="AD97" i="1"/>
  <c r="AC107" i="9"/>
  <c r="AA107" i="9"/>
  <c r="G108" i="9" s="1"/>
  <c r="H108" i="9"/>
  <c r="I109" i="9" s="1"/>
  <c r="J110" i="9" s="1"/>
  <c r="K111" i="9" s="1"/>
  <c r="L112" i="9" s="1"/>
  <c r="M113" i="9" s="1"/>
  <c r="N114" i="9" s="1"/>
  <c r="O115" i="9" s="1"/>
  <c r="P116" i="9" s="1"/>
  <c r="Q117" i="9" s="1"/>
  <c r="R118" i="9" s="1"/>
  <c r="S119" i="9" s="1"/>
  <c r="T120" i="9" s="1"/>
  <c r="U121" i="9" s="1"/>
  <c r="V122" i="9" s="1"/>
  <c r="W123" i="9" s="1"/>
  <c r="X124" i="9" s="1"/>
  <c r="Y125" i="9" s="1"/>
  <c r="AB107" i="9"/>
  <c r="AA97" i="1"/>
  <c r="G98" i="1" s="1"/>
  <c r="H98" i="1"/>
  <c r="I99" i="1" s="1"/>
  <c r="J100" i="1" s="1"/>
  <c r="K101" i="1" s="1"/>
  <c r="L102" i="1" s="1"/>
  <c r="M103" i="1" s="1"/>
  <c r="N104" i="1" s="1"/>
  <c r="O105" i="1" s="1"/>
  <c r="P106" i="1" s="1"/>
  <c r="Q107" i="1" s="1"/>
  <c r="R108" i="1" s="1"/>
  <c r="S109" i="1" s="1"/>
  <c r="T110" i="1" s="1"/>
  <c r="U111" i="1" s="1"/>
  <c r="V112" i="1" s="1"/>
  <c r="W113" i="1" s="1"/>
  <c r="X114" i="1" s="1"/>
  <c r="Y115" i="1" s="1"/>
  <c r="Z116" i="1" s="1"/>
  <c r="AB97" i="1"/>
  <c r="AC97" i="1"/>
  <c r="AH92" i="8" l="1"/>
  <c r="AI92" i="8"/>
  <c r="AJ92" i="8" s="1"/>
  <c r="AG92" i="8"/>
  <c r="AF92" i="8"/>
  <c r="L93" i="8" s="1"/>
  <c r="M93" i="8"/>
  <c r="N94" i="8" s="1"/>
  <c r="O95" i="8" s="1"/>
  <c r="P96" i="8" s="1"/>
  <c r="Q97" i="8" s="1"/>
  <c r="R98" i="8" s="1"/>
  <c r="S99" i="8" s="1"/>
  <c r="T100" i="8" s="1"/>
  <c r="U101" i="8" s="1"/>
  <c r="V102" i="8" s="1"/>
  <c r="W103" i="8" s="1"/>
  <c r="X104" i="8" s="1"/>
  <c r="Y105" i="8" s="1"/>
  <c r="Z106" i="8" s="1"/>
  <c r="AA107" i="8" s="1"/>
  <c r="AB108" i="8" s="1"/>
  <c r="AC109" i="8" s="1"/>
  <c r="AD110" i="8" s="1"/>
  <c r="AE111" i="8" s="1"/>
  <c r="Z126" i="9"/>
  <c r="AD98" i="1"/>
  <c r="AD108" i="9"/>
  <c r="AC108" i="9"/>
  <c r="AA108" i="9"/>
  <c r="G109" i="9" s="1"/>
  <c r="H109" i="9"/>
  <c r="I110" i="9" s="1"/>
  <c r="J111" i="9" s="1"/>
  <c r="K112" i="9" s="1"/>
  <c r="L113" i="9" s="1"/>
  <c r="M114" i="9" s="1"/>
  <c r="N115" i="9" s="1"/>
  <c r="O116" i="9" s="1"/>
  <c r="P117" i="9" s="1"/>
  <c r="Q118" i="9" s="1"/>
  <c r="R119" i="9" s="1"/>
  <c r="S120" i="9" s="1"/>
  <c r="T121" i="9" s="1"/>
  <c r="U122" i="9" s="1"/>
  <c r="V123" i="9" s="1"/>
  <c r="W124" i="9" s="1"/>
  <c r="X125" i="9" s="1"/>
  <c r="Y126" i="9" s="1"/>
  <c r="Z127" i="9" s="1"/>
  <c r="AB108" i="9"/>
  <c r="AA98" i="1"/>
  <c r="G99" i="1" s="1"/>
  <c r="H99" i="1"/>
  <c r="I100" i="1" s="1"/>
  <c r="J101" i="1" s="1"/>
  <c r="K102" i="1" s="1"/>
  <c r="L103" i="1" s="1"/>
  <c r="M104" i="1" s="1"/>
  <c r="N105" i="1" s="1"/>
  <c r="O106" i="1" s="1"/>
  <c r="P107" i="1" s="1"/>
  <c r="Q108" i="1" s="1"/>
  <c r="R109" i="1" s="1"/>
  <c r="S110" i="1" s="1"/>
  <c r="T111" i="1" s="1"/>
  <c r="U112" i="1" s="1"/>
  <c r="V113" i="1" s="1"/>
  <c r="W114" i="1" s="1"/>
  <c r="X115" i="1" s="1"/>
  <c r="Y116" i="1" s="1"/>
  <c r="Z117" i="1" s="1"/>
  <c r="AB98" i="1"/>
  <c r="AC98" i="1"/>
  <c r="AG93" i="8" l="1"/>
  <c r="AH93" i="8"/>
  <c r="AF93" i="8"/>
  <c r="L94" i="8" s="1"/>
  <c r="M94" i="8"/>
  <c r="N95" i="8" s="1"/>
  <c r="O96" i="8" s="1"/>
  <c r="P97" i="8" s="1"/>
  <c r="Q98" i="8" s="1"/>
  <c r="R99" i="8" s="1"/>
  <c r="S100" i="8" s="1"/>
  <c r="T101" i="8" s="1"/>
  <c r="U102" i="8" s="1"/>
  <c r="V103" i="8" s="1"/>
  <c r="W104" i="8" s="1"/>
  <c r="X105" i="8" s="1"/>
  <c r="Y106" i="8" s="1"/>
  <c r="Z107" i="8" s="1"/>
  <c r="AA108" i="8" s="1"/>
  <c r="AB109" i="8" s="1"/>
  <c r="AC110" i="8" s="1"/>
  <c r="AD111" i="8" s="1"/>
  <c r="AE112" i="8" s="1"/>
  <c r="AI93" i="8"/>
  <c r="AJ93" i="8" s="1"/>
  <c r="AD109" i="9"/>
  <c r="AD99" i="1"/>
  <c r="AC109" i="9"/>
  <c r="AA109" i="9"/>
  <c r="G110" i="9" s="1"/>
  <c r="H110" i="9"/>
  <c r="I111" i="9" s="1"/>
  <c r="J112" i="9" s="1"/>
  <c r="K113" i="9" s="1"/>
  <c r="L114" i="9" s="1"/>
  <c r="M115" i="9" s="1"/>
  <c r="N116" i="9" s="1"/>
  <c r="O117" i="9" s="1"/>
  <c r="P118" i="9" s="1"/>
  <c r="Q119" i="9" s="1"/>
  <c r="R120" i="9" s="1"/>
  <c r="S121" i="9" s="1"/>
  <c r="T122" i="9" s="1"/>
  <c r="U123" i="9" s="1"/>
  <c r="V124" i="9" s="1"/>
  <c r="W125" i="9" s="1"/>
  <c r="X126" i="9" s="1"/>
  <c r="Y127" i="9" s="1"/>
  <c r="Z128" i="9" s="1"/>
  <c r="AB109" i="9"/>
  <c r="AA99" i="1"/>
  <c r="G100" i="1" s="1"/>
  <c r="H100" i="1"/>
  <c r="I101" i="1" s="1"/>
  <c r="J102" i="1" s="1"/>
  <c r="K103" i="1" s="1"/>
  <c r="L104" i="1" s="1"/>
  <c r="M105" i="1" s="1"/>
  <c r="N106" i="1" s="1"/>
  <c r="O107" i="1" s="1"/>
  <c r="P108" i="1" s="1"/>
  <c r="Q109" i="1" s="1"/>
  <c r="R110" i="1" s="1"/>
  <c r="S111" i="1" s="1"/>
  <c r="T112" i="1" s="1"/>
  <c r="U113" i="1" s="1"/>
  <c r="V114" i="1" s="1"/>
  <c r="W115" i="1" s="1"/>
  <c r="X116" i="1" s="1"/>
  <c r="Y117" i="1" s="1"/>
  <c r="Z118" i="1" s="1"/>
  <c r="AC99" i="1"/>
  <c r="AB99" i="1"/>
  <c r="AI94" i="8" l="1"/>
  <c r="AJ94" i="8" s="1"/>
  <c r="AG94" i="8"/>
  <c r="AF94" i="8"/>
  <c r="L95" i="8" s="1"/>
  <c r="AH94" i="8"/>
  <c r="M95" i="8"/>
  <c r="N96" i="8" s="1"/>
  <c r="O97" i="8" s="1"/>
  <c r="P98" i="8" s="1"/>
  <c r="Q99" i="8" s="1"/>
  <c r="R100" i="8" s="1"/>
  <c r="S101" i="8" s="1"/>
  <c r="T102" i="8" s="1"/>
  <c r="U103" i="8" s="1"/>
  <c r="V104" i="8" s="1"/>
  <c r="W105" i="8" s="1"/>
  <c r="X106" i="8" s="1"/>
  <c r="Y107" i="8" s="1"/>
  <c r="Z108" i="8" s="1"/>
  <c r="AA109" i="8" s="1"/>
  <c r="AB110" i="8" s="1"/>
  <c r="AC111" i="8" s="1"/>
  <c r="AD112" i="8" s="1"/>
  <c r="AE113" i="8" s="1"/>
  <c r="AD110" i="9"/>
  <c r="AD100" i="1"/>
  <c r="H111" i="9"/>
  <c r="I112" i="9" s="1"/>
  <c r="J113" i="9" s="1"/>
  <c r="K114" i="9" s="1"/>
  <c r="L115" i="9" s="1"/>
  <c r="M116" i="9" s="1"/>
  <c r="N117" i="9" s="1"/>
  <c r="O118" i="9" s="1"/>
  <c r="P119" i="9" s="1"/>
  <c r="Q120" i="9" s="1"/>
  <c r="R121" i="9" s="1"/>
  <c r="S122" i="9" s="1"/>
  <c r="T123" i="9" s="1"/>
  <c r="U124" i="9" s="1"/>
  <c r="V125" i="9" s="1"/>
  <c r="W126" i="9" s="1"/>
  <c r="X127" i="9" s="1"/>
  <c r="Y128" i="9" s="1"/>
  <c r="Z129" i="9" s="1"/>
  <c r="AC110" i="9"/>
  <c r="AA110" i="9"/>
  <c r="AB110" i="9"/>
  <c r="AA100" i="1"/>
  <c r="G101" i="1" s="1"/>
  <c r="AC100" i="1"/>
  <c r="H101" i="1"/>
  <c r="I102" i="1" s="1"/>
  <c r="J103" i="1" s="1"/>
  <c r="K104" i="1" s="1"/>
  <c r="L105" i="1" s="1"/>
  <c r="M106" i="1" s="1"/>
  <c r="N107" i="1" s="1"/>
  <c r="O108" i="1" s="1"/>
  <c r="P109" i="1" s="1"/>
  <c r="Q110" i="1" s="1"/>
  <c r="R111" i="1" s="1"/>
  <c r="S112" i="1" s="1"/>
  <c r="T113" i="1" s="1"/>
  <c r="U114" i="1" s="1"/>
  <c r="V115" i="1" s="1"/>
  <c r="W116" i="1" s="1"/>
  <c r="X117" i="1" s="1"/>
  <c r="Y118" i="1" s="1"/>
  <c r="Z119" i="1" s="1"/>
  <c r="AB100" i="1"/>
  <c r="AG95" i="8" l="1"/>
  <c r="AF95" i="8"/>
  <c r="L96" i="8" s="1"/>
  <c r="AH95" i="8"/>
  <c r="M96" i="8"/>
  <c r="N97" i="8" s="1"/>
  <c r="O98" i="8" s="1"/>
  <c r="P99" i="8" s="1"/>
  <c r="Q100" i="8" s="1"/>
  <c r="R101" i="8" s="1"/>
  <c r="S102" i="8" s="1"/>
  <c r="T103" i="8" s="1"/>
  <c r="U104" i="8" s="1"/>
  <c r="V105" i="8" s="1"/>
  <c r="W106" i="8" s="1"/>
  <c r="X107" i="8" s="1"/>
  <c r="Y108" i="8" s="1"/>
  <c r="Z109" i="8" s="1"/>
  <c r="AA110" i="8" s="1"/>
  <c r="AB111" i="8" s="1"/>
  <c r="AC112" i="8" s="1"/>
  <c r="AD113" i="8" s="1"/>
  <c r="AE114" i="8" s="1"/>
  <c r="AI95" i="8"/>
  <c r="AJ95" i="8" s="1"/>
  <c r="G111" i="9"/>
  <c r="AD111" i="9" s="1"/>
  <c r="AD101" i="1"/>
  <c r="AA101" i="1"/>
  <c r="G102" i="1" s="1"/>
  <c r="H102" i="1"/>
  <c r="I103" i="1" s="1"/>
  <c r="J104" i="1" s="1"/>
  <c r="K105" i="1" s="1"/>
  <c r="L106" i="1" s="1"/>
  <c r="M107" i="1" s="1"/>
  <c r="N108" i="1" s="1"/>
  <c r="O109" i="1" s="1"/>
  <c r="P110" i="1" s="1"/>
  <c r="Q111" i="1" s="1"/>
  <c r="R112" i="1" s="1"/>
  <c r="S113" i="1" s="1"/>
  <c r="T114" i="1" s="1"/>
  <c r="U115" i="1" s="1"/>
  <c r="V116" i="1" s="1"/>
  <c r="W117" i="1" s="1"/>
  <c r="X118" i="1" s="1"/>
  <c r="Y119" i="1" s="1"/>
  <c r="Z120" i="1" s="1"/>
  <c r="AB101" i="1"/>
  <c r="AC101" i="1"/>
  <c r="AB111" i="9" l="1"/>
  <c r="AC111" i="9"/>
  <c r="AA111" i="9"/>
  <c r="G112" i="9" s="1"/>
  <c r="H112" i="9"/>
  <c r="I113" i="9" s="1"/>
  <c r="J114" i="9" s="1"/>
  <c r="K115" i="9" s="1"/>
  <c r="L116" i="9" s="1"/>
  <c r="M117" i="9" s="1"/>
  <c r="N118" i="9" s="1"/>
  <c r="O119" i="9" s="1"/>
  <c r="P120" i="9" s="1"/>
  <c r="Q121" i="9" s="1"/>
  <c r="R122" i="9" s="1"/>
  <c r="S123" i="9" s="1"/>
  <c r="T124" i="9" s="1"/>
  <c r="U125" i="9" s="1"/>
  <c r="V126" i="9" s="1"/>
  <c r="W127" i="9" s="1"/>
  <c r="X128" i="9" s="1"/>
  <c r="Y129" i="9" s="1"/>
  <c r="Z130" i="9" s="1"/>
  <c r="M97" i="8"/>
  <c r="N98" i="8" s="1"/>
  <c r="O99" i="8" s="1"/>
  <c r="P100" i="8" s="1"/>
  <c r="Q101" i="8" s="1"/>
  <c r="R102" i="8" s="1"/>
  <c r="S103" i="8" s="1"/>
  <c r="T104" i="8" s="1"/>
  <c r="U105" i="8" s="1"/>
  <c r="V106" i="8" s="1"/>
  <c r="W107" i="8" s="1"/>
  <c r="X108" i="8" s="1"/>
  <c r="Y109" i="8" s="1"/>
  <c r="Z110" i="8" s="1"/>
  <c r="AA111" i="8" s="1"/>
  <c r="AB112" i="8" s="1"/>
  <c r="AC113" i="8" s="1"/>
  <c r="AD114" i="8" s="1"/>
  <c r="AE115" i="8" s="1"/>
  <c r="AI96" i="8"/>
  <c r="AJ96" i="8" s="1"/>
  <c r="AF96" i="8"/>
  <c r="L97" i="8" s="1"/>
  <c r="AG96" i="8"/>
  <c r="AH96" i="8"/>
  <c r="AD112" i="9"/>
  <c r="AD102" i="1"/>
  <c r="H113" i="9"/>
  <c r="I114" i="9" s="1"/>
  <c r="J115" i="9" s="1"/>
  <c r="K116" i="9" s="1"/>
  <c r="L117" i="9" s="1"/>
  <c r="M118" i="9" s="1"/>
  <c r="N119" i="9" s="1"/>
  <c r="O120" i="9" s="1"/>
  <c r="P121" i="9" s="1"/>
  <c r="Q122" i="9" s="1"/>
  <c r="R123" i="9" s="1"/>
  <c r="S124" i="9" s="1"/>
  <c r="T125" i="9" s="1"/>
  <c r="U126" i="9" s="1"/>
  <c r="V127" i="9" s="1"/>
  <c r="W128" i="9" s="1"/>
  <c r="X129" i="9" s="1"/>
  <c r="Y130" i="9" s="1"/>
  <c r="Z131" i="9" s="1"/>
  <c r="AC112" i="9"/>
  <c r="AA112" i="9"/>
  <c r="AB112" i="9"/>
  <c r="AA102" i="1"/>
  <c r="G103" i="1" s="1"/>
  <c r="AC102" i="1"/>
  <c r="AB102" i="1"/>
  <c r="H103" i="1"/>
  <c r="I104" i="1" s="1"/>
  <c r="J105" i="1" s="1"/>
  <c r="K106" i="1" s="1"/>
  <c r="L107" i="1" s="1"/>
  <c r="M108" i="1" s="1"/>
  <c r="N109" i="1" s="1"/>
  <c r="O110" i="1" s="1"/>
  <c r="P111" i="1" s="1"/>
  <c r="Q112" i="1" s="1"/>
  <c r="R113" i="1" s="1"/>
  <c r="S114" i="1" s="1"/>
  <c r="T115" i="1" s="1"/>
  <c r="U116" i="1" s="1"/>
  <c r="V117" i="1" s="1"/>
  <c r="W118" i="1" s="1"/>
  <c r="X119" i="1" s="1"/>
  <c r="Y120" i="1" s="1"/>
  <c r="Z121" i="1" s="1"/>
  <c r="AG97" i="8" l="1"/>
  <c r="AH97" i="8"/>
  <c r="AI97" i="8"/>
  <c r="AJ97" i="8" s="1"/>
  <c r="AF97" i="8"/>
  <c r="L98" i="8" s="1"/>
  <c r="M98" i="8"/>
  <c r="N99" i="8" s="1"/>
  <c r="O100" i="8" s="1"/>
  <c r="P101" i="8" s="1"/>
  <c r="Q102" i="8" s="1"/>
  <c r="R103" i="8" s="1"/>
  <c r="S104" i="8" s="1"/>
  <c r="T105" i="8" s="1"/>
  <c r="U106" i="8" s="1"/>
  <c r="V107" i="8" s="1"/>
  <c r="W108" i="8" s="1"/>
  <c r="X109" i="8" s="1"/>
  <c r="Y110" i="8" s="1"/>
  <c r="Z111" i="8" s="1"/>
  <c r="AA112" i="8" s="1"/>
  <c r="AB113" i="8" s="1"/>
  <c r="AC114" i="8" s="1"/>
  <c r="AD115" i="8" s="1"/>
  <c r="AE116" i="8" s="1"/>
  <c r="G113" i="9"/>
  <c r="AD113" i="9" s="1"/>
  <c r="AD103" i="1"/>
  <c r="AA103" i="1"/>
  <c r="G104" i="1" s="1"/>
  <c r="AB103" i="1"/>
  <c r="H104" i="1"/>
  <c r="I105" i="1" s="1"/>
  <c r="J106" i="1" s="1"/>
  <c r="K107" i="1" s="1"/>
  <c r="L108" i="1" s="1"/>
  <c r="M109" i="1" s="1"/>
  <c r="N110" i="1" s="1"/>
  <c r="O111" i="1" s="1"/>
  <c r="P112" i="1" s="1"/>
  <c r="Q113" i="1" s="1"/>
  <c r="R114" i="1" s="1"/>
  <c r="S115" i="1" s="1"/>
  <c r="T116" i="1" s="1"/>
  <c r="U117" i="1" s="1"/>
  <c r="V118" i="1" s="1"/>
  <c r="W119" i="1" s="1"/>
  <c r="X120" i="1" s="1"/>
  <c r="Y121" i="1" s="1"/>
  <c r="Z122" i="1" s="1"/>
  <c r="AC103" i="1"/>
  <c r="AF98" i="8" l="1"/>
  <c r="L99" i="8" s="1"/>
  <c r="AH98" i="8"/>
  <c r="AG98" i="8"/>
  <c r="M99" i="8"/>
  <c r="N100" i="8" s="1"/>
  <c r="O101" i="8" s="1"/>
  <c r="P102" i="8" s="1"/>
  <c r="Q103" i="8" s="1"/>
  <c r="R104" i="8" s="1"/>
  <c r="S105" i="8" s="1"/>
  <c r="T106" i="8" s="1"/>
  <c r="U107" i="8" s="1"/>
  <c r="V108" i="8" s="1"/>
  <c r="W109" i="8" s="1"/>
  <c r="X110" i="8" s="1"/>
  <c r="Y111" i="8" s="1"/>
  <c r="Z112" i="8" s="1"/>
  <c r="AA113" i="8" s="1"/>
  <c r="AB114" i="8" s="1"/>
  <c r="AC115" i="8" s="1"/>
  <c r="AD116" i="8" s="1"/>
  <c r="AE117" i="8" s="1"/>
  <c r="AI98" i="8"/>
  <c r="AJ98" i="8" s="1"/>
  <c r="AB113" i="9"/>
  <c r="AC113" i="9"/>
  <c r="H114" i="9"/>
  <c r="I115" i="9" s="1"/>
  <c r="J116" i="9" s="1"/>
  <c r="K117" i="9" s="1"/>
  <c r="L118" i="9" s="1"/>
  <c r="M119" i="9" s="1"/>
  <c r="N120" i="9" s="1"/>
  <c r="O121" i="9" s="1"/>
  <c r="P122" i="9" s="1"/>
  <c r="Q123" i="9" s="1"/>
  <c r="R124" i="9" s="1"/>
  <c r="S125" i="9" s="1"/>
  <c r="T126" i="9" s="1"/>
  <c r="U127" i="9" s="1"/>
  <c r="V128" i="9" s="1"/>
  <c r="W129" i="9" s="1"/>
  <c r="X130" i="9" s="1"/>
  <c r="Y131" i="9" s="1"/>
  <c r="Z132" i="9" s="1"/>
  <c r="AA113" i="9"/>
  <c r="G114" i="9" s="1"/>
  <c r="AD114" i="9" s="1"/>
  <c r="AD104" i="1"/>
  <c r="AA104" i="1"/>
  <c r="G105" i="1" s="1"/>
  <c r="H105" i="1"/>
  <c r="I106" i="1" s="1"/>
  <c r="J107" i="1" s="1"/>
  <c r="K108" i="1" s="1"/>
  <c r="L109" i="1" s="1"/>
  <c r="M110" i="1" s="1"/>
  <c r="N111" i="1" s="1"/>
  <c r="O112" i="1" s="1"/>
  <c r="P113" i="1" s="1"/>
  <c r="Q114" i="1" s="1"/>
  <c r="R115" i="1" s="1"/>
  <c r="S116" i="1" s="1"/>
  <c r="T117" i="1" s="1"/>
  <c r="U118" i="1" s="1"/>
  <c r="V119" i="1" s="1"/>
  <c r="W120" i="1" s="1"/>
  <c r="X121" i="1" s="1"/>
  <c r="Y122" i="1" s="1"/>
  <c r="Z123" i="1" s="1"/>
  <c r="AB104" i="1"/>
  <c r="AC104" i="1"/>
  <c r="M100" i="8" l="1"/>
  <c r="N101" i="8" s="1"/>
  <c r="O102" i="8" s="1"/>
  <c r="P103" i="8" s="1"/>
  <c r="Q104" i="8" s="1"/>
  <c r="R105" i="8" s="1"/>
  <c r="S106" i="8" s="1"/>
  <c r="T107" i="8" s="1"/>
  <c r="U108" i="8" s="1"/>
  <c r="V109" i="8" s="1"/>
  <c r="W110" i="8" s="1"/>
  <c r="X111" i="8" s="1"/>
  <c r="Y112" i="8" s="1"/>
  <c r="Z113" i="8" s="1"/>
  <c r="AA114" i="8" s="1"/>
  <c r="AB115" i="8" s="1"/>
  <c r="AC116" i="8" s="1"/>
  <c r="AD117" i="8" s="1"/>
  <c r="AE118" i="8" s="1"/>
  <c r="AI99" i="8"/>
  <c r="AJ99" i="8" s="1"/>
  <c r="AG99" i="8"/>
  <c r="AF99" i="8"/>
  <c r="L100" i="8" s="1"/>
  <c r="AH99" i="8"/>
  <c r="AB114" i="9"/>
  <c r="H115" i="9"/>
  <c r="I116" i="9" s="1"/>
  <c r="J117" i="9" s="1"/>
  <c r="K118" i="9" s="1"/>
  <c r="L119" i="9" s="1"/>
  <c r="M120" i="9" s="1"/>
  <c r="N121" i="9" s="1"/>
  <c r="O122" i="9" s="1"/>
  <c r="P123" i="9" s="1"/>
  <c r="Q124" i="9" s="1"/>
  <c r="R125" i="9" s="1"/>
  <c r="S126" i="9" s="1"/>
  <c r="T127" i="9" s="1"/>
  <c r="U128" i="9" s="1"/>
  <c r="V129" i="9" s="1"/>
  <c r="W130" i="9" s="1"/>
  <c r="X131" i="9" s="1"/>
  <c r="Y132" i="9" s="1"/>
  <c r="Z133" i="9" s="1"/>
  <c r="AA114" i="9"/>
  <c r="G115" i="9" s="1"/>
  <c r="AC115" i="9" s="1"/>
  <c r="AC114" i="9"/>
  <c r="AD105" i="1"/>
  <c r="AA105" i="1"/>
  <c r="G106" i="1" s="1"/>
  <c r="H106" i="1"/>
  <c r="I107" i="1" s="1"/>
  <c r="J108" i="1" s="1"/>
  <c r="K109" i="1" s="1"/>
  <c r="L110" i="1" s="1"/>
  <c r="M111" i="1" s="1"/>
  <c r="N112" i="1" s="1"/>
  <c r="O113" i="1" s="1"/>
  <c r="P114" i="1" s="1"/>
  <c r="Q115" i="1" s="1"/>
  <c r="R116" i="1" s="1"/>
  <c r="S117" i="1" s="1"/>
  <c r="T118" i="1" s="1"/>
  <c r="U119" i="1" s="1"/>
  <c r="V120" i="1" s="1"/>
  <c r="W121" i="1" s="1"/>
  <c r="X122" i="1" s="1"/>
  <c r="Y123" i="1" s="1"/>
  <c r="Z124" i="1" s="1"/>
  <c r="AB105" i="1"/>
  <c r="AC105" i="1"/>
  <c r="AD115" i="9" l="1"/>
  <c r="AI100" i="8"/>
  <c r="AJ100" i="8" s="1"/>
  <c r="M101" i="8"/>
  <c r="N102" i="8" s="1"/>
  <c r="O103" i="8" s="1"/>
  <c r="P104" i="8" s="1"/>
  <c r="Q105" i="8" s="1"/>
  <c r="R106" i="8" s="1"/>
  <c r="S107" i="8" s="1"/>
  <c r="T108" i="8" s="1"/>
  <c r="U109" i="8" s="1"/>
  <c r="V110" i="8" s="1"/>
  <c r="W111" i="8" s="1"/>
  <c r="X112" i="8" s="1"/>
  <c r="Y113" i="8" s="1"/>
  <c r="Z114" i="8" s="1"/>
  <c r="AA115" i="8" s="1"/>
  <c r="AB116" i="8" s="1"/>
  <c r="AC117" i="8" s="1"/>
  <c r="AD118" i="8" s="1"/>
  <c r="AE119" i="8" s="1"/>
  <c r="AG100" i="8"/>
  <c r="AF100" i="8"/>
  <c r="L101" i="8" s="1"/>
  <c r="AH100" i="8"/>
  <c r="AA115" i="9"/>
  <c r="G116" i="9" s="1"/>
  <c r="H116" i="9"/>
  <c r="I117" i="9" s="1"/>
  <c r="J118" i="9" s="1"/>
  <c r="K119" i="9" s="1"/>
  <c r="L120" i="9" s="1"/>
  <c r="M121" i="9" s="1"/>
  <c r="N122" i="9" s="1"/>
  <c r="O123" i="9" s="1"/>
  <c r="P124" i="9" s="1"/>
  <c r="Q125" i="9" s="1"/>
  <c r="R126" i="9" s="1"/>
  <c r="S127" i="9" s="1"/>
  <c r="T128" i="9" s="1"/>
  <c r="U129" i="9" s="1"/>
  <c r="V130" i="9" s="1"/>
  <c r="W131" i="9" s="1"/>
  <c r="X132" i="9" s="1"/>
  <c r="Y133" i="9" s="1"/>
  <c r="Z134" i="9" s="1"/>
  <c r="AB115" i="9"/>
  <c r="AD106" i="1"/>
  <c r="AA106" i="1"/>
  <c r="G107" i="1" s="1"/>
  <c r="H107" i="1"/>
  <c r="I108" i="1" s="1"/>
  <c r="J109" i="1" s="1"/>
  <c r="K110" i="1" s="1"/>
  <c r="L111" i="1" s="1"/>
  <c r="M112" i="1" s="1"/>
  <c r="N113" i="1" s="1"/>
  <c r="O114" i="1" s="1"/>
  <c r="P115" i="1" s="1"/>
  <c r="Q116" i="1" s="1"/>
  <c r="R117" i="1" s="1"/>
  <c r="S118" i="1" s="1"/>
  <c r="T119" i="1" s="1"/>
  <c r="U120" i="1" s="1"/>
  <c r="V121" i="1" s="1"/>
  <c r="W122" i="1" s="1"/>
  <c r="X123" i="1" s="1"/>
  <c r="Y124" i="1" s="1"/>
  <c r="Z125" i="1" s="1"/>
  <c r="AB106" i="1"/>
  <c r="AC106" i="1"/>
  <c r="AA116" i="9" l="1"/>
  <c r="G117" i="9" s="1"/>
  <c r="AC116" i="9"/>
  <c r="AD116" i="9"/>
  <c r="AB116" i="9"/>
  <c r="M102" i="8"/>
  <c r="N103" i="8" s="1"/>
  <c r="O104" i="8" s="1"/>
  <c r="P105" i="8" s="1"/>
  <c r="Q106" i="8" s="1"/>
  <c r="R107" i="8" s="1"/>
  <c r="S108" i="8" s="1"/>
  <c r="T109" i="8" s="1"/>
  <c r="U110" i="8" s="1"/>
  <c r="V111" i="8" s="1"/>
  <c r="W112" i="8" s="1"/>
  <c r="X113" i="8" s="1"/>
  <c r="Y114" i="8" s="1"/>
  <c r="Z115" i="8" s="1"/>
  <c r="AA116" i="8" s="1"/>
  <c r="AB117" i="8" s="1"/>
  <c r="AC118" i="8" s="1"/>
  <c r="AD119" i="8" s="1"/>
  <c r="AE120" i="8" s="1"/>
  <c r="AH101" i="8"/>
  <c r="AF101" i="8"/>
  <c r="L102" i="8" s="1"/>
  <c r="AI101" i="8"/>
  <c r="AJ101" i="8" s="1"/>
  <c r="AG101" i="8"/>
  <c r="H117" i="9"/>
  <c r="I118" i="9" s="1"/>
  <c r="J119" i="9" s="1"/>
  <c r="K120" i="9" s="1"/>
  <c r="L121" i="9" s="1"/>
  <c r="M122" i="9" s="1"/>
  <c r="N123" i="9" s="1"/>
  <c r="O124" i="9" s="1"/>
  <c r="P125" i="9" s="1"/>
  <c r="Q126" i="9" s="1"/>
  <c r="R127" i="9" s="1"/>
  <c r="S128" i="9" s="1"/>
  <c r="T129" i="9" s="1"/>
  <c r="U130" i="9" s="1"/>
  <c r="V131" i="9" s="1"/>
  <c r="W132" i="9" s="1"/>
  <c r="X133" i="9" s="1"/>
  <c r="Y134" i="9" s="1"/>
  <c r="Z135" i="9" s="1"/>
  <c r="AD107" i="1"/>
  <c r="H118" i="9"/>
  <c r="I119" i="9" s="1"/>
  <c r="J120" i="9" s="1"/>
  <c r="K121" i="9" s="1"/>
  <c r="L122" i="9" s="1"/>
  <c r="M123" i="9" s="1"/>
  <c r="N124" i="9" s="1"/>
  <c r="O125" i="9" s="1"/>
  <c r="P126" i="9" s="1"/>
  <c r="Q127" i="9" s="1"/>
  <c r="R128" i="9" s="1"/>
  <c r="S129" i="9" s="1"/>
  <c r="T130" i="9" s="1"/>
  <c r="U131" i="9" s="1"/>
  <c r="V132" i="9" s="1"/>
  <c r="W133" i="9" s="1"/>
  <c r="X134" i="9" s="1"/>
  <c r="Y135" i="9" s="1"/>
  <c r="AA107" i="1"/>
  <c r="G108" i="1" s="1"/>
  <c r="AC107" i="1"/>
  <c r="H108" i="1"/>
  <c r="I109" i="1" s="1"/>
  <c r="J110" i="1" s="1"/>
  <c r="K111" i="1" s="1"/>
  <c r="L112" i="1" s="1"/>
  <c r="M113" i="1" s="1"/>
  <c r="N114" i="1" s="1"/>
  <c r="O115" i="1" s="1"/>
  <c r="P116" i="1" s="1"/>
  <c r="Q117" i="1" s="1"/>
  <c r="R118" i="1" s="1"/>
  <c r="S119" i="1" s="1"/>
  <c r="T120" i="1" s="1"/>
  <c r="U121" i="1" s="1"/>
  <c r="V122" i="1" s="1"/>
  <c r="W123" i="1" s="1"/>
  <c r="X124" i="1" s="1"/>
  <c r="Y125" i="1" s="1"/>
  <c r="Z126" i="1" s="1"/>
  <c r="AB107" i="1"/>
  <c r="AB117" i="9" l="1"/>
  <c r="AC117" i="9"/>
  <c r="AD117" i="9"/>
  <c r="M103" i="8"/>
  <c r="N104" i="8" s="1"/>
  <c r="O105" i="8" s="1"/>
  <c r="P106" i="8" s="1"/>
  <c r="Q107" i="8" s="1"/>
  <c r="R108" i="8" s="1"/>
  <c r="S109" i="8" s="1"/>
  <c r="T110" i="8" s="1"/>
  <c r="U111" i="8" s="1"/>
  <c r="V112" i="8" s="1"/>
  <c r="W113" i="8" s="1"/>
  <c r="X114" i="8" s="1"/>
  <c r="Y115" i="8" s="1"/>
  <c r="Z116" i="8" s="1"/>
  <c r="AA117" i="8" s="1"/>
  <c r="AB118" i="8" s="1"/>
  <c r="AC119" i="8" s="1"/>
  <c r="AD120" i="8" s="1"/>
  <c r="AE121" i="8" s="1"/>
  <c r="AF102" i="8"/>
  <c r="L103" i="8" s="1"/>
  <c r="AG102" i="8"/>
  <c r="AH102" i="8"/>
  <c r="AI102" i="8"/>
  <c r="AJ102" i="8" s="1"/>
  <c r="Z136" i="9"/>
  <c r="AA117" i="9"/>
  <c r="G118" i="9" s="1"/>
  <c r="AB118" i="9" s="1"/>
  <c r="AD108" i="1"/>
  <c r="AA108" i="1"/>
  <c r="G109" i="1" s="1"/>
  <c r="H109" i="1"/>
  <c r="I110" i="1" s="1"/>
  <c r="J111" i="1" s="1"/>
  <c r="K112" i="1" s="1"/>
  <c r="L113" i="1" s="1"/>
  <c r="M114" i="1" s="1"/>
  <c r="N115" i="1" s="1"/>
  <c r="O116" i="1" s="1"/>
  <c r="P117" i="1" s="1"/>
  <c r="Q118" i="1" s="1"/>
  <c r="R119" i="1" s="1"/>
  <c r="S120" i="1" s="1"/>
  <c r="T121" i="1" s="1"/>
  <c r="U122" i="1" s="1"/>
  <c r="V123" i="1" s="1"/>
  <c r="W124" i="1" s="1"/>
  <c r="X125" i="1" s="1"/>
  <c r="Y126" i="1" s="1"/>
  <c r="Z127" i="1" s="1"/>
  <c r="AC108" i="1"/>
  <c r="AB108" i="1"/>
  <c r="AC118" i="9" l="1"/>
  <c r="H119" i="9"/>
  <c r="I120" i="9" s="1"/>
  <c r="J121" i="9" s="1"/>
  <c r="K122" i="9" s="1"/>
  <c r="L123" i="9" s="1"/>
  <c r="M124" i="9" s="1"/>
  <c r="N125" i="9" s="1"/>
  <c r="O126" i="9" s="1"/>
  <c r="P127" i="9" s="1"/>
  <c r="Q128" i="9" s="1"/>
  <c r="R129" i="9" s="1"/>
  <c r="S130" i="9" s="1"/>
  <c r="T131" i="9" s="1"/>
  <c r="U132" i="9" s="1"/>
  <c r="V133" i="9" s="1"/>
  <c r="W134" i="9" s="1"/>
  <c r="X135" i="9" s="1"/>
  <c r="Y136" i="9" s="1"/>
  <c r="Z137" i="9" s="1"/>
  <c r="AD118" i="9"/>
  <c r="AA118" i="9"/>
  <c r="AI103" i="8"/>
  <c r="AJ103" i="8" s="1"/>
  <c r="AH103" i="8"/>
  <c r="AG103" i="8"/>
  <c r="M104" i="8"/>
  <c r="N105" i="8" s="1"/>
  <c r="O106" i="8" s="1"/>
  <c r="P107" i="8" s="1"/>
  <c r="Q108" i="8" s="1"/>
  <c r="R109" i="8" s="1"/>
  <c r="S110" i="8" s="1"/>
  <c r="T111" i="8" s="1"/>
  <c r="U112" i="8" s="1"/>
  <c r="V113" i="8" s="1"/>
  <c r="W114" i="8" s="1"/>
  <c r="X115" i="8" s="1"/>
  <c r="Y116" i="8" s="1"/>
  <c r="Z117" i="8" s="1"/>
  <c r="AA118" i="8" s="1"/>
  <c r="AB119" i="8" s="1"/>
  <c r="AC120" i="8" s="1"/>
  <c r="AD121" i="8" s="1"/>
  <c r="AE122" i="8" s="1"/>
  <c r="AF103" i="8"/>
  <c r="L104" i="8" s="1"/>
  <c r="G119" i="9"/>
  <c r="AD119" i="9" s="1"/>
  <c r="AD109" i="1"/>
  <c r="AA109" i="1"/>
  <c r="G110" i="1" s="1"/>
  <c r="H110" i="1"/>
  <c r="I111" i="1" s="1"/>
  <c r="J112" i="1" s="1"/>
  <c r="K113" i="1" s="1"/>
  <c r="L114" i="1" s="1"/>
  <c r="M115" i="1" s="1"/>
  <c r="N116" i="1" s="1"/>
  <c r="O117" i="1" s="1"/>
  <c r="P118" i="1" s="1"/>
  <c r="Q119" i="1" s="1"/>
  <c r="R120" i="1" s="1"/>
  <c r="S121" i="1" s="1"/>
  <c r="T122" i="1" s="1"/>
  <c r="U123" i="1" s="1"/>
  <c r="V124" i="1" s="1"/>
  <c r="W125" i="1" s="1"/>
  <c r="X126" i="1" s="1"/>
  <c r="Y127" i="1" s="1"/>
  <c r="Z128" i="1" s="1"/>
  <c r="AB109" i="1"/>
  <c r="AC109" i="1"/>
  <c r="AG104" i="8" l="1"/>
  <c r="M105" i="8"/>
  <c r="N106" i="8" s="1"/>
  <c r="O107" i="8" s="1"/>
  <c r="P108" i="8" s="1"/>
  <c r="Q109" i="8" s="1"/>
  <c r="R110" i="8" s="1"/>
  <c r="S111" i="8" s="1"/>
  <c r="T112" i="8" s="1"/>
  <c r="U113" i="8" s="1"/>
  <c r="V114" i="8" s="1"/>
  <c r="W115" i="8" s="1"/>
  <c r="X116" i="8" s="1"/>
  <c r="Y117" i="8" s="1"/>
  <c r="Z118" i="8" s="1"/>
  <c r="AA119" i="8" s="1"/>
  <c r="AB120" i="8" s="1"/>
  <c r="AC121" i="8" s="1"/>
  <c r="AD122" i="8" s="1"/>
  <c r="AE123" i="8" s="1"/>
  <c r="AF104" i="8"/>
  <c r="L105" i="8" s="1"/>
  <c r="AH104" i="8"/>
  <c r="AI104" i="8"/>
  <c r="AJ104" i="8" s="1"/>
  <c r="H120" i="9"/>
  <c r="I121" i="9" s="1"/>
  <c r="J122" i="9" s="1"/>
  <c r="K123" i="9" s="1"/>
  <c r="L124" i="9" s="1"/>
  <c r="M125" i="9" s="1"/>
  <c r="N126" i="9" s="1"/>
  <c r="O127" i="9" s="1"/>
  <c r="P128" i="9" s="1"/>
  <c r="Q129" i="9" s="1"/>
  <c r="R130" i="9" s="1"/>
  <c r="S131" i="9" s="1"/>
  <c r="T132" i="9" s="1"/>
  <c r="U133" i="9" s="1"/>
  <c r="V134" i="9" s="1"/>
  <c r="W135" i="9" s="1"/>
  <c r="X136" i="9" s="1"/>
  <c r="Y137" i="9" s="1"/>
  <c r="Z138" i="9" s="1"/>
  <c r="AC119" i="9"/>
  <c r="AB119" i="9"/>
  <c r="AA119" i="9"/>
  <c r="G120" i="9" s="1"/>
  <c r="AD110" i="1"/>
  <c r="AA110" i="1"/>
  <c r="G111" i="1" s="1"/>
  <c r="H111" i="1"/>
  <c r="I112" i="1" s="1"/>
  <c r="J113" i="1" s="1"/>
  <c r="K114" i="1" s="1"/>
  <c r="L115" i="1" s="1"/>
  <c r="M116" i="1" s="1"/>
  <c r="N117" i="1" s="1"/>
  <c r="O118" i="1" s="1"/>
  <c r="P119" i="1" s="1"/>
  <c r="Q120" i="1" s="1"/>
  <c r="R121" i="1" s="1"/>
  <c r="S122" i="1" s="1"/>
  <c r="T123" i="1" s="1"/>
  <c r="U124" i="1" s="1"/>
  <c r="V125" i="1" s="1"/>
  <c r="W126" i="1" s="1"/>
  <c r="X127" i="1" s="1"/>
  <c r="Y128" i="1" s="1"/>
  <c r="Z129" i="1" s="1"/>
  <c r="AC110" i="1"/>
  <c r="AB110" i="1"/>
  <c r="AD120" i="9" l="1"/>
  <c r="AC120" i="9"/>
  <c r="AA120" i="9"/>
  <c r="G121" i="9" s="1"/>
  <c r="H122" i="9" s="1"/>
  <c r="I123" i="9" s="1"/>
  <c r="J124" i="9" s="1"/>
  <c r="K125" i="9" s="1"/>
  <c r="L126" i="9" s="1"/>
  <c r="M127" i="9" s="1"/>
  <c r="N128" i="9" s="1"/>
  <c r="O129" i="9" s="1"/>
  <c r="P130" i="9" s="1"/>
  <c r="Q131" i="9" s="1"/>
  <c r="R132" i="9" s="1"/>
  <c r="S133" i="9" s="1"/>
  <c r="T134" i="9" s="1"/>
  <c r="U135" i="9" s="1"/>
  <c r="V136" i="9" s="1"/>
  <c r="W137" i="9" s="1"/>
  <c r="X138" i="9" s="1"/>
  <c r="Y139" i="9" s="1"/>
  <c r="H121" i="9"/>
  <c r="I122" i="9" s="1"/>
  <c r="J123" i="9" s="1"/>
  <c r="K124" i="9" s="1"/>
  <c r="L125" i="9" s="1"/>
  <c r="M126" i="9" s="1"/>
  <c r="N127" i="9" s="1"/>
  <c r="O128" i="9" s="1"/>
  <c r="P129" i="9" s="1"/>
  <c r="Q130" i="9" s="1"/>
  <c r="R131" i="9" s="1"/>
  <c r="S132" i="9" s="1"/>
  <c r="T133" i="9" s="1"/>
  <c r="U134" i="9" s="1"/>
  <c r="V135" i="9" s="1"/>
  <c r="W136" i="9" s="1"/>
  <c r="X137" i="9" s="1"/>
  <c r="Y138" i="9" s="1"/>
  <c r="Z139" i="9" s="1"/>
  <c r="AB120" i="9"/>
  <c r="AI105" i="8"/>
  <c r="AJ105" i="8" s="1"/>
  <c r="M106" i="8"/>
  <c r="N107" i="8" s="1"/>
  <c r="O108" i="8" s="1"/>
  <c r="P109" i="8" s="1"/>
  <c r="Q110" i="8" s="1"/>
  <c r="R111" i="8" s="1"/>
  <c r="S112" i="8" s="1"/>
  <c r="T113" i="8" s="1"/>
  <c r="U114" i="8" s="1"/>
  <c r="V115" i="8" s="1"/>
  <c r="W116" i="8" s="1"/>
  <c r="X117" i="8" s="1"/>
  <c r="Y118" i="8" s="1"/>
  <c r="Z119" i="8" s="1"/>
  <c r="AA120" i="8" s="1"/>
  <c r="AB121" i="8" s="1"/>
  <c r="AC122" i="8" s="1"/>
  <c r="AD123" i="8" s="1"/>
  <c r="AE124" i="8" s="1"/>
  <c r="AH105" i="8"/>
  <c r="AF105" i="8"/>
  <c r="L106" i="8" s="1"/>
  <c r="AG105" i="8"/>
  <c r="AD121" i="9"/>
  <c r="AD111" i="1"/>
  <c r="AC121" i="9"/>
  <c r="AA111" i="1"/>
  <c r="G112" i="1" s="1"/>
  <c r="H112" i="1"/>
  <c r="I113" i="1" s="1"/>
  <c r="J114" i="1" s="1"/>
  <c r="K115" i="1" s="1"/>
  <c r="L116" i="1" s="1"/>
  <c r="M117" i="1" s="1"/>
  <c r="N118" i="1" s="1"/>
  <c r="O119" i="1" s="1"/>
  <c r="P120" i="1" s="1"/>
  <c r="Q121" i="1" s="1"/>
  <c r="R122" i="1" s="1"/>
  <c r="S123" i="1" s="1"/>
  <c r="T124" i="1" s="1"/>
  <c r="U125" i="1" s="1"/>
  <c r="V126" i="1" s="1"/>
  <c r="W127" i="1" s="1"/>
  <c r="X128" i="1" s="1"/>
  <c r="Y129" i="1" s="1"/>
  <c r="Z130" i="1" s="1"/>
  <c r="AC111" i="1"/>
  <c r="AB111" i="1"/>
  <c r="Z140" i="9" l="1"/>
  <c r="AG106" i="8"/>
  <c r="AI106" i="8"/>
  <c r="AJ106" i="8" s="1"/>
  <c r="AH106" i="8"/>
  <c r="M107" i="8"/>
  <c r="N108" i="8" s="1"/>
  <c r="O109" i="8" s="1"/>
  <c r="P110" i="8" s="1"/>
  <c r="Q111" i="8" s="1"/>
  <c r="R112" i="8" s="1"/>
  <c r="S113" i="8" s="1"/>
  <c r="T114" i="8" s="1"/>
  <c r="U115" i="8" s="1"/>
  <c r="V116" i="8" s="1"/>
  <c r="W117" i="8" s="1"/>
  <c r="X118" i="8" s="1"/>
  <c r="Y119" i="8" s="1"/>
  <c r="Z120" i="8" s="1"/>
  <c r="AA121" i="8" s="1"/>
  <c r="AB122" i="8" s="1"/>
  <c r="AC123" i="8" s="1"/>
  <c r="AD124" i="8" s="1"/>
  <c r="AE125" i="8" s="1"/>
  <c r="AF106" i="8"/>
  <c r="L107" i="8" s="1"/>
  <c r="AB121" i="9"/>
  <c r="AA121" i="9"/>
  <c r="G122" i="9" s="1"/>
  <c r="AD122" i="9" s="1"/>
  <c r="AD112" i="1"/>
  <c r="AA112" i="1"/>
  <c r="G113" i="1" s="1"/>
  <c r="H113" i="1"/>
  <c r="I114" i="1" s="1"/>
  <c r="J115" i="1" s="1"/>
  <c r="K116" i="1" s="1"/>
  <c r="L117" i="1" s="1"/>
  <c r="M118" i="1" s="1"/>
  <c r="N119" i="1" s="1"/>
  <c r="O120" i="1" s="1"/>
  <c r="P121" i="1" s="1"/>
  <c r="Q122" i="1" s="1"/>
  <c r="R123" i="1" s="1"/>
  <c r="S124" i="1" s="1"/>
  <c r="T125" i="1" s="1"/>
  <c r="U126" i="1" s="1"/>
  <c r="V127" i="1" s="1"/>
  <c r="W128" i="1" s="1"/>
  <c r="X129" i="1" s="1"/>
  <c r="Y130" i="1" s="1"/>
  <c r="Z131" i="1" s="1"/>
  <c r="AB112" i="1"/>
  <c r="AC112" i="1"/>
  <c r="AC122" i="9" l="1"/>
  <c r="AB122" i="9"/>
  <c r="AG107" i="8"/>
  <c r="M108" i="8"/>
  <c r="N109" i="8" s="1"/>
  <c r="O110" i="8" s="1"/>
  <c r="P111" i="8" s="1"/>
  <c r="Q112" i="8" s="1"/>
  <c r="R113" i="8" s="1"/>
  <c r="S114" i="8" s="1"/>
  <c r="T115" i="8" s="1"/>
  <c r="U116" i="8" s="1"/>
  <c r="V117" i="8" s="1"/>
  <c r="W118" i="8" s="1"/>
  <c r="X119" i="8" s="1"/>
  <c r="Y120" i="8" s="1"/>
  <c r="Z121" i="8" s="1"/>
  <c r="AA122" i="8" s="1"/>
  <c r="AB123" i="8" s="1"/>
  <c r="AC124" i="8" s="1"/>
  <c r="AD125" i="8" s="1"/>
  <c r="AE126" i="8" s="1"/>
  <c r="AF107" i="8"/>
  <c r="L108" i="8" s="1"/>
  <c r="AH107" i="8"/>
  <c r="AI107" i="8"/>
  <c r="AJ107" i="8" s="1"/>
  <c r="AA122" i="9"/>
  <c r="G123" i="9" s="1"/>
  <c r="AD123" i="9" s="1"/>
  <c r="H123" i="9"/>
  <c r="I124" i="9" s="1"/>
  <c r="J125" i="9" s="1"/>
  <c r="K126" i="9" s="1"/>
  <c r="L127" i="9" s="1"/>
  <c r="M128" i="9" s="1"/>
  <c r="N129" i="9" s="1"/>
  <c r="O130" i="9" s="1"/>
  <c r="P131" i="9" s="1"/>
  <c r="Q132" i="9" s="1"/>
  <c r="R133" i="9" s="1"/>
  <c r="S134" i="9" s="1"/>
  <c r="T135" i="9" s="1"/>
  <c r="U136" i="9" s="1"/>
  <c r="V137" i="9" s="1"/>
  <c r="W138" i="9" s="1"/>
  <c r="X139" i="9" s="1"/>
  <c r="Y140" i="9" s="1"/>
  <c r="Z141" i="9" s="1"/>
  <c r="AD113" i="1"/>
  <c r="AA113" i="1"/>
  <c r="G114" i="1" s="1"/>
  <c r="H114" i="1"/>
  <c r="I115" i="1" s="1"/>
  <c r="J116" i="1" s="1"/>
  <c r="K117" i="1" s="1"/>
  <c r="L118" i="1" s="1"/>
  <c r="M119" i="1" s="1"/>
  <c r="N120" i="1" s="1"/>
  <c r="O121" i="1" s="1"/>
  <c r="P122" i="1" s="1"/>
  <c r="Q123" i="1" s="1"/>
  <c r="R124" i="1" s="1"/>
  <c r="S125" i="1" s="1"/>
  <c r="T126" i="1" s="1"/>
  <c r="U127" i="1" s="1"/>
  <c r="V128" i="1" s="1"/>
  <c r="W129" i="1" s="1"/>
  <c r="X130" i="1" s="1"/>
  <c r="Y131" i="1" s="1"/>
  <c r="Z132" i="1" s="1"/>
  <c r="AC113" i="1"/>
  <c r="AB113" i="1"/>
  <c r="AI108" i="8" l="1"/>
  <c r="AJ108" i="8" s="1"/>
  <c r="AH108" i="8"/>
  <c r="AG108" i="8"/>
  <c r="M109" i="8"/>
  <c r="N110" i="8" s="1"/>
  <c r="O111" i="8" s="1"/>
  <c r="P112" i="8" s="1"/>
  <c r="Q113" i="8" s="1"/>
  <c r="R114" i="8" s="1"/>
  <c r="S115" i="8" s="1"/>
  <c r="T116" i="8" s="1"/>
  <c r="U117" i="8" s="1"/>
  <c r="V118" i="8" s="1"/>
  <c r="W119" i="8" s="1"/>
  <c r="X120" i="8" s="1"/>
  <c r="Y121" i="8" s="1"/>
  <c r="Z122" i="8" s="1"/>
  <c r="AA123" i="8" s="1"/>
  <c r="AB124" i="8" s="1"/>
  <c r="AC125" i="8" s="1"/>
  <c r="AD126" i="8" s="1"/>
  <c r="AE127" i="8" s="1"/>
  <c r="AF108" i="8"/>
  <c r="L109" i="8" s="1"/>
  <c r="AA123" i="9"/>
  <c r="G124" i="9" s="1"/>
  <c r="H124" i="9"/>
  <c r="I125" i="9" s="1"/>
  <c r="J126" i="9" s="1"/>
  <c r="K127" i="9" s="1"/>
  <c r="L128" i="9" s="1"/>
  <c r="M129" i="9" s="1"/>
  <c r="N130" i="9" s="1"/>
  <c r="O131" i="9" s="1"/>
  <c r="P132" i="9" s="1"/>
  <c r="Q133" i="9" s="1"/>
  <c r="R134" i="9" s="1"/>
  <c r="S135" i="9" s="1"/>
  <c r="T136" i="9" s="1"/>
  <c r="U137" i="9" s="1"/>
  <c r="V138" i="9" s="1"/>
  <c r="W139" i="9" s="1"/>
  <c r="X140" i="9" s="1"/>
  <c r="Y141" i="9" s="1"/>
  <c r="Z142" i="9" s="1"/>
  <c r="AB123" i="9"/>
  <c r="AC123" i="9"/>
  <c r="AD114" i="1"/>
  <c r="AA114" i="1"/>
  <c r="G115" i="1" s="1"/>
  <c r="H115" i="1"/>
  <c r="I116" i="1" s="1"/>
  <c r="J117" i="1" s="1"/>
  <c r="K118" i="1" s="1"/>
  <c r="L119" i="1" s="1"/>
  <c r="M120" i="1" s="1"/>
  <c r="N121" i="1" s="1"/>
  <c r="O122" i="1" s="1"/>
  <c r="P123" i="1" s="1"/>
  <c r="Q124" i="1" s="1"/>
  <c r="R125" i="1" s="1"/>
  <c r="S126" i="1" s="1"/>
  <c r="T127" i="1" s="1"/>
  <c r="U128" i="1" s="1"/>
  <c r="V129" i="1" s="1"/>
  <c r="W130" i="1" s="1"/>
  <c r="X131" i="1" s="1"/>
  <c r="Y132" i="1" s="1"/>
  <c r="Z133" i="1" s="1"/>
  <c r="AC114" i="1"/>
  <c r="AB114" i="1"/>
  <c r="AC124" i="9" l="1"/>
  <c r="AA124" i="9"/>
  <c r="G125" i="9" s="1"/>
  <c r="AI109" i="8"/>
  <c r="AJ109" i="8" s="1"/>
  <c r="AF109" i="8"/>
  <c r="L110" i="8" s="1"/>
  <c r="M110" i="8"/>
  <c r="N111" i="8" s="1"/>
  <c r="O112" i="8" s="1"/>
  <c r="P113" i="8" s="1"/>
  <c r="Q114" i="8" s="1"/>
  <c r="R115" i="8" s="1"/>
  <c r="S116" i="8" s="1"/>
  <c r="T117" i="8" s="1"/>
  <c r="U118" i="8" s="1"/>
  <c r="V119" i="8" s="1"/>
  <c r="W120" i="8" s="1"/>
  <c r="X121" i="8" s="1"/>
  <c r="Y122" i="8" s="1"/>
  <c r="Z123" i="8" s="1"/>
  <c r="AA124" i="8" s="1"/>
  <c r="AB125" i="8" s="1"/>
  <c r="AC126" i="8" s="1"/>
  <c r="AD127" i="8" s="1"/>
  <c r="AE128" i="8" s="1"/>
  <c r="AH109" i="8"/>
  <c r="AG109" i="8"/>
  <c r="AB124" i="9"/>
  <c r="H125" i="9"/>
  <c r="I126" i="9" s="1"/>
  <c r="J127" i="9" s="1"/>
  <c r="K128" i="9" s="1"/>
  <c r="L129" i="9" s="1"/>
  <c r="M130" i="9" s="1"/>
  <c r="N131" i="9" s="1"/>
  <c r="O132" i="9" s="1"/>
  <c r="P133" i="9" s="1"/>
  <c r="Q134" i="9" s="1"/>
  <c r="R135" i="9" s="1"/>
  <c r="S136" i="9" s="1"/>
  <c r="T137" i="9" s="1"/>
  <c r="U138" i="9" s="1"/>
  <c r="V139" i="9" s="1"/>
  <c r="W140" i="9" s="1"/>
  <c r="X141" i="9" s="1"/>
  <c r="Y142" i="9" s="1"/>
  <c r="Z143" i="9" s="1"/>
  <c r="AD124" i="9"/>
  <c r="AD115" i="1"/>
  <c r="H126" i="9"/>
  <c r="I127" i="9" s="1"/>
  <c r="J128" i="9" s="1"/>
  <c r="K129" i="9" s="1"/>
  <c r="L130" i="9" s="1"/>
  <c r="M131" i="9" s="1"/>
  <c r="N132" i="9" s="1"/>
  <c r="O133" i="9" s="1"/>
  <c r="P134" i="9" s="1"/>
  <c r="Q135" i="9" s="1"/>
  <c r="R136" i="9" s="1"/>
  <c r="S137" i="9" s="1"/>
  <c r="T138" i="9" s="1"/>
  <c r="U139" i="9" s="1"/>
  <c r="V140" i="9" s="1"/>
  <c r="W141" i="9" s="1"/>
  <c r="X142" i="9" s="1"/>
  <c r="Y143" i="9" s="1"/>
  <c r="AA115" i="1"/>
  <c r="G116" i="1" s="1"/>
  <c r="H116" i="1"/>
  <c r="I117" i="1" s="1"/>
  <c r="J118" i="1" s="1"/>
  <c r="K119" i="1" s="1"/>
  <c r="L120" i="1" s="1"/>
  <c r="M121" i="1" s="1"/>
  <c r="N122" i="1" s="1"/>
  <c r="O123" i="1" s="1"/>
  <c r="P124" i="1" s="1"/>
  <c r="Q125" i="1" s="1"/>
  <c r="R126" i="1" s="1"/>
  <c r="S127" i="1" s="1"/>
  <c r="T128" i="1" s="1"/>
  <c r="U129" i="1" s="1"/>
  <c r="V130" i="1" s="1"/>
  <c r="W131" i="1" s="1"/>
  <c r="X132" i="1" s="1"/>
  <c r="Y133" i="1" s="1"/>
  <c r="Z134" i="1" s="1"/>
  <c r="AC115" i="1"/>
  <c r="AB115" i="1"/>
  <c r="AD125" i="9" l="1"/>
  <c r="AB125" i="9"/>
  <c r="AH110" i="8"/>
  <c r="AF110" i="8"/>
  <c r="L111" i="8" s="1"/>
  <c r="M111" i="8"/>
  <c r="N112" i="8" s="1"/>
  <c r="O113" i="8" s="1"/>
  <c r="P114" i="8" s="1"/>
  <c r="Q115" i="8" s="1"/>
  <c r="R116" i="8" s="1"/>
  <c r="S117" i="8" s="1"/>
  <c r="T118" i="8" s="1"/>
  <c r="U119" i="8" s="1"/>
  <c r="V120" i="8" s="1"/>
  <c r="W121" i="8" s="1"/>
  <c r="X122" i="8" s="1"/>
  <c r="Y123" i="8" s="1"/>
  <c r="Z124" i="8" s="1"/>
  <c r="AA125" i="8" s="1"/>
  <c r="AB126" i="8" s="1"/>
  <c r="AC127" i="8" s="1"/>
  <c r="AD128" i="8" s="1"/>
  <c r="AE129" i="8" s="1"/>
  <c r="AG110" i="8"/>
  <c r="AI110" i="8"/>
  <c r="AJ110" i="8" s="1"/>
  <c r="AA125" i="9"/>
  <c r="G126" i="9" s="1"/>
  <c r="AD126" i="9" s="1"/>
  <c r="AC125" i="9"/>
  <c r="Z144" i="9"/>
  <c r="AD116" i="1"/>
  <c r="AA116" i="1"/>
  <c r="G117" i="1" s="1"/>
  <c r="H117" i="1"/>
  <c r="I118" i="1" s="1"/>
  <c r="J119" i="1" s="1"/>
  <c r="K120" i="1" s="1"/>
  <c r="L121" i="1" s="1"/>
  <c r="M122" i="1" s="1"/>
  <c r="N123" i="1" s="1"/>
  <c r="O124" i="1" s="1"/>
  <c r="P125" i="1" s="1"/>
  <c r="Q126" i="1" s="1"/>
  <c r="R127" i="1" s="1"/>
  <c r="S128" i="1" s="1"/>
  <c r="T129" i="1" s="1"/>
  <c r="U130" i="1" s="1"/>
  <c r="V131" i="1" s="1"/>
  <c r="W132" i="1" s="1"/>
  <c r="X133" i="1" s="1"/>
  <c r="Y134" i="1" s="1"/>
  <c r="Z135" i="1" s="1"/>
  <c r="AB116" i="1"/>
  <c r="AC116" i="1"/>
  <c r="AB126" i="9" l="1"/>
  <c r="AI111" i="8"/>
  <c r="AJ111" i="8" s="1"/>
  <c r="M112" i="8"/>
  <c r="N113" i="8" s="1"/>
  <c r="O114" i="8" s="1"/>
  <c r="P115" i="8" s="1"/>
  <c r="Q116" i="8" s="1"/>
  <c r="R117" i="8" s="1"/>
  <c r="S118" i="8" s="1"/>
  <c r="T119" i="8" s="1"/>
  <c r="U120" i="8" s="1"/>
  <c r="V121" i="8" s="1"/>
  <c r="W122" i="8" s="1"/>
  <c r="X123" i="8" s="1"/>
  <c r="Y124" i="8" s="1"/>
  <c r="Z125" i="8" s="1"/>
  <c r="AA126" i="8" s="1"/>
  <c r="AB127" i="8" s="1"/>
  <c r="AC128" i="8" s="1"/>
  <c r="AD129" i="8" s="1"/>
  <c r="AE130" i="8" s="1"/>
  <c r="AG111" i="8"/>
  <c r="AF111" i="8"/>
  <c r="L112" i="8" s="1"/>
  <c r="AH111" i="8"/>
  <c r="H127" i="9"/>
  <c r="I128" i="9" s="1"/>
  <c r="J129" i="9" s="1"/>
  <c r="K130" i="9" s="1"/>
  <c r="L131" i="9" s="1"/>
  <c r="M132" i="9" s="1"/>
  <c r="N133" i="9" s="1"/>
  <c r="O134" i="9" s="1"/>
  <c r="P135" i="9" s="1"/>
  <c r="Q136" i="9" s="1"/>
  <c r="R137" i="9" s="1"/>
  <c r="S138" i="9" s="1"/>
  <c r="T139" i="9" s="1"/>
  <c r="U140" i="9" s="1"/>
  <c r="V141" i="9" s="1"/>
  <c r="W142" i="9" s="1"/>
  <c r="X143" i="9" s="1"/>
  <c r="Y144" i="9" s="1"/>
  <c r="Z145" i="9" s="1"/>
  <c r="AA126" i="9"/>
  <c r="G127" i="9" s="1"/>
  <c r="H128" i="9" s="1"/>
  <c r="I129" i="9" s="1"/>
  <c r="J130" i="9" s="1"/>
  <c r="K131" i="9" s="1"/>
  <c r="L132" i="9" s="1"/>
  <c r="M133" i="9" s="1"/>
  <c r="N134" i="9" s="1"/>
  <c r="O135" i="9" s="1"/>
  <c r="P136" i="9" s="1"/>
  <c r="Q137" i="9" s="1"/>
  <c r="R138" i="9" s="1"/>
  <c r="S139" i="9" s="1"/>
  <c r="T140" i="9" s="1"/>
  <c r="U141" i="9" s="1"/>
  <c r="V142" i="9" s="1"/>
  <c r="W143" i="9" s="1"/>
  <c r="X144" i="9" s="1"/>
  <c r="Y145" i="9" s="1"/>
  <c r="AC126" i="9"/>
  <c r="AD117" i="1"/>
  <c r="AA117" i="1"/>
  <c r="G118" i="1" s="1"/>
  <c r="H118" i="1"/>
  <c r="I119" i="1" s="1"/>
  <c r="J120" i="1" s="1"/>
  <c r="K121" i="1" s="1"/>
  <c r="L122" i="1" s="1"/>
  <c r="M123" i="1" s="1"/>
  <c r="N124" i="1" s="1"/>
  <c r="O125" i="1" s="1"/>
  <c r="P126" i="1" s="1"/>
  <c r="Q127" i="1" s="1"/>
  <c r="R128" i="1" s="1"/>
  <c r="S129" i="1" s="1"/>
  <c r="T130" i="1" s="1"/>
  <c r="U131" i="1" s="1"/>
  <c r="V132" i="1" s="1"/>
  <c r="W133" i="1" s="1"/>
  <c r="X134" i="1" s="1"/>
  <c r="Y135" i="1" s="1"/>
  <c r="Z136" i="1" s="1"/>
  <c r="AB117" i="1"/>
  <c r="AC117" i="1"/>
  <c r="Z146" i="9" l="1"/>
  <c r="AD127" i="9"/>
  <c r="AI112" i="8"/>
  <c r="AJ112" i="8" s="1"/>
  <c r="AH112" i="8"/>
  <c r="AG112" i="8"/>
  <c r="AF112" i="8"/>
  <c r="L113" i="8" s="1"/>
  <c r="M113" i="8"/>
  <c r="N114" i="8" s="1"/>
  <c r="O115" i="8" s="1"/>
  <c r="P116" i="8" s="1"/>
  <c r="Q117" i="8" s="1"/>
  <c r="R118" i="8" s="1"/>
  <c r="S119" i="8" s="1"/>
  <c r="T120" i="8" s="1"/>
  <c r="U121" i="8" s="1"/>
  <c r="V122" i="8" s="1"/>
  <c r="W123" i="8" s="1"/>
  <c r="X124" i="8" s="1"/>
  <c r="Y125" i="8" s="1"/>
  <c r="Z126" i="8" s="1"/>
  <c r="AA127" i="8" s="1"/>
  <c r="AB128" i="8" s="1"/>
  <c r="AC129" i="8" s="1"/>
  <c r="AD130" i="8" s="1"/>
  <c r="AE131" i="8" s="1"/>
  <c r="AC127" i="9"/>
  <c r="AB127" i="9"/>
  <c r="AA127" i="9"/>
  <c r="G128" i="9" s="1"/>
  <c r="AC128" i="9" s="1"/>
  <c r="AD118" i="1"/>
  <c r="AA118" i="1"/>
  <c r="G119" i="1" s="1"/>
  <c r="AC118" i="1"/>
  <c r="H119" i="1"/>
  <c r="I120" i="1" s="1"/>
  <c r="J121" i="1" s="1"/>
  <c r="K122" i="1" s="1"/>
  <c r="L123" i="1" s="1"/>
  <c r="M124" i="1" s="1"/>
  <c r="N125" i="1" s="1"/>
  <c r="O126" i="1" s="1"/>
  <c r="P127" i="1" s="1"/>
  <c r="Q128" i="1" s="1"/>
  <c r="R129" i="1" s="1"/>
  <c r="S130" i="1" s="1"/>
  <c r="T131" i="1" s="1"/>
  <c r="U132" i="1" s="1"/>
  <c r="V133" i="1" s="1"/>
  <c r="W134" i="1" s="1"/>
  <c r="X135" i="1" s="1"/>
  <c r="Y136" i="1" s="1"/>
  <c r="Z137" i="1" s="1"/>
  <c r="AB118" i="1"/>
  <c r="H129" i="9" l="1"/>
  <c r="I130" i="9" s="1"/>
  <c r="J131" i="9" s="1"/>
  <c r="K132" i="9" s="1"/>
  <c r="L133" i="9" s="1"/>
  <c r="M134" i="9" s="1"/>
  <c r="N135" i="9" s="1"/>
  <c r="O136" i="9" s="1"/>
  <c r="P137" i="9" s="1"/>
  <c r="Q138" i="9" s="1"/>
  <c r="R139" i="9" s="1"/>
  <c r="S140" i="9" s="1"/>
  <c r="T141" i="9" s="1"/>
  <c r="U142" i="9" s="1"/>
  <c r="V143" i="9" s="1"/>
  <c r="W144" i="9" s="1"/>
  <c r="X145" i="9" s="1"/>
  <c r="Y146" i="9" s="1"/>
  <c r="Z147" i="9" s="1"/>
  <c r="AD128" i="9"/>
  <c r="AB128" i="9"/>
  <c r="M114" i="8"/>
  <c r="N115" i="8" s="1"/>
  <c r="O116" i="8" s="1"/>
  <c r="P117" i="8" s="1"/>
  <c r="Q118" i="8" s="1"/>
  <c r="R119" i="8" s="1"/>
  <c r="S120" i="8" s="1"/>
  <c r="T121" i="8" s="1"/>
  <c r="U122" i="8" s="1"/>
  <c r="V123" i="8" s="1"/>
  <c r="W124" i="8" s="1"/>
  <c r="X125" i="8" s="1"/>
  <c r="Y126" i="8" s="1"/>
  <c r="Z127" i="8" s="1"/>
  <c r="AA128" i="8" s="1"/>
  <c r="AB129" i="8" s="1"/>
  <c r="AC130" i="8" s="1"/>
  <c r="AD131" i="8" s="1"/>
  <c r="AE132" i="8" s="1"/>
  <c r="AI113" i="8"/>
  <c r="AJ113" i="8" s="1"/>
  <c r="AH113" i="8"/>
  <c r="AG113" i="8"/>
  <c r="AF113" i="8"/>
  <c r="L114" i="8" s="1"/>
  <c r="AA128" i="9"/>
  <c r="G129" i="9" s="1"/>
  <c r="AD129" i="9" s="1"/>
  <c r="AD119" i="1"/>
  <c r="AA119" i="1"/>
  <c r="G120" i="1" s="1"/>
  <c r="H120" i="1"/>
  <c r="I121" i="1" s="1"/>
  <c r="J122" i="1" s="1"/>
  <c r="K123" i="1" s="1"/>
  <c r="L124" i="1" s="1"/>
  <c r="M125" i="1" s="1"/>
  <c r="N126" i="1" s="1"/>
  <c r="O127" i="1" s="1"/>
  <c r="P128" i="1" s="1"/>
  <c r="Q129" i="1" s="1"/>
  <c r="R130" i="1" s="1"/>
  <c r="S131" i="1" s="1"/>
  <c r="T132" i="1" s="1"/>
  <c r="U133" i="1" s="1"/>
  <c r="V134" i="1" s="1"/>
  <c r="W135" i="1" s="1"/>
  <c r="X136" i="1" s="1"/>
  <c r="Y137" i="1" s="1"/>
  <c r="Z138" i="1" s="1"/>
  <c r="AB119" i="1"/>
  <c r="AC119" i="1"/>
  <c r="AF114" i="8" l="1"/>
  <c r="L115" i="8" s="1"/>
  <c r="AI114" i="8"/>
  <c r="AJ114" i="8" s="1"/>
  <c r="AG114" i="8"/>
  <c r="AH114" i="8"/>
  <c r="M115" i="8"/>
  <c r="N116" i="8" s="1"/>
  <c r="O117" i="8" s="1"/>
  <c r="P118" i="8" s="1"/>
  <c r="Q119" i="8" s="1"/>
  <c r="R120" i="8" s="1"/>
  <c r="S121" i="8" s="1"/>
  <c r="T122" i="8" s="1"/>
  <c r="U123" i="8" s="1"/>
  <c r="V124" i="8" s="1"/>
  <c r="W125" i="8" s="1"/>
  <c r="X126" i="8" s="1"/>
  <c r="Y127" i="8" s="1"/>
  <c r="Z128" i="8" s="1"/>
  <c r="AA129" i="8" s="1"/>
  <c r="AB130" i="8" s="1"/>
  <c r="AC131" i="8" s="1"/>
  <c r="AD132" i="8" s="1"/>
  <c r="AE133" i="8" s="1"/>
  <c r="AB129" i="9"/>
  <c r="H130" i="9"/>
  <c r="I131" i="9" s="1"/>
  <c r="J132" i="9" s="1"/>
  <c r="K133" i="9" s="1"/>
  <c r="L134" i="9" s="1"/>
  <c r="M135" i="9" s="1"/>
  <c r="N136" i="9" s="1"/>
  <c r="O137" i="9" s="1"/>
  <c r="P138" i="9" s="1"/>
  <c r="Q139" i="9" s="1"/>
  <c r="R140" i="9" s="1"/>
  <c r="S141" i="9" s="1"/>
  <c r="T142" i="9" s="1"/>
  <c r="U143" i="9" s="1"/>
  <c r="V144" i="9" s="1"/>
  <c r="W145" i="9" s="1"/>
  <c r="X146" i="9" s="1"/>
  <c r="Y147" i="9" s="1"/>
  <c r="Z148" i="9" s="1"/>
  <c r="AC129" i="9"/>
  <c r="AA129" i="9"/>
  <c r="G130" i="9" s="1"/>
  <c r="AC130" i="9" s="1"/>
  <c r="AD120" i="1"/>
  <c r="AA120" i="1"/>
  <c r="G121" i="1" s="1"/>
  <c r="H121" i="1"/>
  <c r="I122" i="1" s="1"/>
  <c r="J123" i="1" s="1"/>
  <c r="K124" i="1" s="1"/>
  <c r="L125" i="1" s="1"/>
  <c r="M126" i="1" s="1"/>
  <c r="N127" i="1" s="1"/>
  <c r="O128" i="1" s="1"/>
  <c r="P129" i="1" s="1"/>
  <c r="Q130" i="1" s="1"/>
  <c r="R131" i="1" s="1"/>
  <c r="S132" i="1" s="1"/>
  <c r="T133" i="1" s="1"/>
  <c r="U134" i="1" s="1"/>
  <c r="V135" i="1" s="1"/>
  <c r="W136" i="1" s="1"/>
  <c r="X137" i="1" s="1"/>
  <c r="Y138" i="1" s="1"/>
  <c r="Z139" i="1" s="1"/>
  <c r="AC120" i="1"/>
  <c r="AB120" i="1"/>
  <c r="M116" i="8" l="1"/>
  <c r="N117" i="8" s="1"/>
  <c r="O118" i="8" s="1"/>
  <c r="P119" i="8" s="1"/>
  <c r="Q120" i="8" s="1"/>
  <c r="R121" i="8" s="1"/>
  <c r="S122" i="8" s="1"/>
  <c r="T123" i="8" s="1"/>
  <c r="U124" i="8" s="1"/>
  <c r="V125" i="8" s="1"/>
  <c r="W126" i="8" s="1"/>
  <c r="X127" i="8" s="1"/>
  <c r="Y128" i="8" s="1"/>
  <c r="Z129" i="8" s="1"/>
  <c r="AA130" i="8" s="1"/>
  <c r="AB131" i="8" s="1"/>
  <c r="AC132" i="8" s="1"/>
  <c r="AD133" i="8" s="1"/>
  <c r="AE134" i="8" s="1"/>
  <c r="AI115" i="8"/>
  <c r="AJ115" i="8" s="1"/>
  <c r="AH115" i="8"/>
  <c r="AF115" i="8"/>
  <c r="L116" i="8" s="1"/>
  <c r="AG115" i="8"/>
  <c r="AB130" i="9"/>
  <c r="H131" i="9"/>
  <c r="I132" i="9" s="1"/>
  <c r="J133" i="9" s="1"/>
  <c r="K134" i="9" s="1"/>
  <c r="L135" i="9" s="1"/>
  <c r="M136" i="9" s="1"/>
  <c r="N137" i="9" s="1"/>
  <c r="O138" i="9" s="1"/>
  <c r="P139" i="9" s="1"/>
  <c r="Q140" i="9" s="1"/>
  <c r="R141" i="9" s="1"/>
  <c r="S142" i="9" s="1"/>
  <c r="T143" i="9" s="1"/>
  <c r="U144" i="9" s="1"/>
  <c r="V145" i="9" s="1"/>
  <c r="W146" i="9" s="1"/>
  <c r="X147" i="9" s="1"/>
  <c r="Y148" i="9" s="1"/>
  <c r="Z149" i="9" s="1"/>
  <c r="AA130" i="9"/>
  <c r="G131" i="9" s="1"/>
  <c r="AD131" i="9" s="1"/>
  <c r="AD130" i="9"/>
  <c r="AD121" i="1"/>
  <c r="AA121" i="1"/>
  <c r="G122" i="1" s="1"/>
  <c r="H122" i="1"/>
  <c r="I123" i="1" s="1"/>
  <c r="J124" i="1" s="1"/>
  <c r="K125" i="1" s="1"/>
  <c r="L126" i="1" s="1"/>
  <c r="M127" i="1" s="1"/>
  <c r="N128" i="1" s="1"/>
  <c r="O129" i="1" s="1"/>
  <c r="P130" i="1" s="1"/>
  <c r="Q131" i="1" s="1"/>
  <c r="R132" i="1" s="1"/>
  <c r="S133" i="1" s="1"/>
  <c r="T134" i="1" s="1"/>
  <c r="U135" i="1" s="1"/>
  <c r="V136" i="1" s="1"/>
  <c r="W137" i="1" s="1"/>
  <c r="X138" i="1" s="1"/>
  <c r="Y139" i="1" s="1"/>
  <c r="Z140" i="1" s="1"/>
  <c r="AC121" i="1"/>
  <c r="AB121" i="1"/>
  <c r="AH116" i="8" l="1"/>
  <c r="AI116" i="8"/>
  <c r="AJ116" i="8" s="1"/>
  <c r="AG116" i="8"/>
  <c r="M117" i="8"/>
  <c r="N118" i="8" s="1"/>
  <c r="O119" i="8" s="1"/>
  <c r="P120" i="8" s="1"/>
  <c r="Q121" i="8" s="1"/>
  <c r="R122" i="8" s="1"/>
  <c r="S123" i="8" s="1"/>
  <c r="T124" i="8" s="1"/>
  <c r="U125" i="8" s="1"/>
  <c r="V126" i="8" s="1"/>
  <c r="W127" i="8" s="1"/>
  <c r="X128" i="8" s="1"/>
  <c r="Y129" i="8" s="1"/>
  <c r="Z130" i="8" s="1"/>
  <c r="AA131" i="8" s="1"/>
  <c r="AB132" i="8" s="1"/>
  <c r="AC133" i="8" s="1"/>
  <c r="AD134" i="8" s="1"/>
  <c r="AE135" i="8" s="1"/>
  <c r="AF116" i="8"/>
  <c r="L117" i="8" s="1"/>
  <c r="AB131" i="9"/>
  <c r="H132" i="9"/>
  <c r="I133" i="9" s="1"/>
  <c r="J134" i="9" s="1"/>
  <c r="K135" i="9" s="1"/>
  <c r="L136" i="9" s="1"/>
  <c r="M137" i="9" s="1"/>
  <c r="N138" i="9" s="1"/>
  <c r="O139" i="9" s="1"/>
  <c r="P140" i="9" s="1"/>
  <c r="Q141" i="9" s="1"/>
  <c r="R142" i="9" s="1"/>
  <c r="S143" i="9" s="1"/>
  <c r="T144" i="9" s="1"/>
  <c r="U145" i="9" s="1"/>
  <c r="V146" i="9" s="1"/>
  <c r="W147" i="9" s="1"/>
  <c r="X148" i="9" s="1"/>
  <c r="Y149" i="9" s="1"/>
  <c r="Z150" i="9" s="1"/>
  <c r="AA131" i="9"/>
  <c r="G132" i="9" s="1"/>
  <c r="AD132" i="9" s="1"/>
  <c r="AC131" i="9"/>
  <c r="AD122" i="1"/>
  <c r="AA122" i="1"/>
  <c r="G123" i="1" s="1"/>
  <c r="H123" i="1"/>
  <c r="I124" i="1" s="1"/>
  <c r="J125" i="1" s="1"/>
  <c r="K126" i="1" s="1"/>
  <c r="L127" i="1" s="1"/>
  <c r="M128" i="1" s="1"/>
  <c r="N129" i="1" s="1"/>
  <c r="O130" i="1" s="1"/>
  <c r="P131" i="1" s="1"/>
  <c r="Q132" i="1" s="1"/>
  <c r="R133" i="1" s="1"/>
  <c r="S134" i="1" s="1"/>
  <c r="T135" i="1" s="1"/>
  <c r="U136" i="1" s="1"/>
  <c r="V137" i="1" s="1"/>
  <c r="W138" i="1" s="1"/>
  <c r="X139" i="1" s="1"/>
  <c r="Y140" i="1" s="1"/>
  <c r="Z141" i="1" s="1"/>
  <c r="AB122" i="1"/>
  <c r="AC122" i="1"/>
  <c r="AG117" i="8" l="1"/>
  <c r="M118" i="8"/>
  <c r="N119" i="8" s="1"/>
  <c r="O120" i="8" s="1"/>
  <c r="P121" i="8" s="1"/>
  <c r="Q122" i="8" s="1"/>
  <c r="R123" i="8" s="1"/>
  <c r="S124" i="8" s="1"/>
  <c r="T125" i="8" s="1"/>
  <c r="U126" i="8" s="1"/>
  <c r="V127" i="8" s="1"/>
  <c r="W128" i="8" s="1"/>
  <c r="X129" i="8" s="1"/>
  <c r="Y130" i="8" s="1"/>
  <c r="Z131" i="8" s="1"/>
  <c r="AA132" i="8" s="1"/>
  <c r="AB133" i="8" s="1"/>
  <c r="AC134" i="8" s="1"/>
  <c r="AD135" i="8" s="1"/>
  <c r="AE136" i="8" s="1"/>
  <c r="AF117" i="8"/>
  <c r="L118" i="8" s="1"/>
  <c r="AI117" i="8"/>
  <c r="AJ117" i="8" s="1"/>
  <c r="AH117" i="8"/>
  <c r="AB132" i="9"/>
  <c r="AA132" i="9"/>
  <c r="G133" i="9" s="1"/>
  <c r="AD133" i="9" s="1"/>
  <c r="H133" i="9"/>
  <c r="I134" i="9" s="1"/>
  <c r="J135" i="9" s="1"/>
  <c r="K136" i="9" s="1"/>
  <c r="L137" i="9" s="1"/>
  <c r="M138" i="9" s="1"/>
  <c r="N139" i="9" s="1"/>
  <c r="O140" i="9" s="1"/>
  <c r="P141" i="9" s="1"/>
  <c r="Q142" i="9" s="1"/>
  <c r="R143" i="9" s="1"/>
  <c r="S144" i="9" s="1"/>
  <c r="T145" i="9" s="1"/>
  <c r="U146" i="9" s="1"/>
  <c r="V147" i="9" s="1"/>
  <c r="W148" i="9" s="1"/>
  <c r="X149" i="9" s="1"/>
  <c r="Y150" i="9" s="1"/>
  <c r="Z151" i="9" s="1"/>
  <c r="AC132" i="9"/>
  <c r="AD123" i="1"/>
  <c r="AA123" i="1"/>
  <c r="G124" i="1" s="1"/>
  <c r="H124" i="1"/>
  <c r="I125" i="1" s="1"/>
  <c r="J126" i="1" s="1"/>
  <c r="K127" i="1" s="1"/>
  <c r="L128" i="1" s="1"/>
  <c r="M129" i="1" s="1"/>
  <c r="N130" i="1" s="1"/>
  <c r="O131" i="1" s="1"/>
  <c r="P132" i="1" s="1"/>
  <c r="Q133" i="1" s="1"/>
  <c r="R134" i="1" s="1"/>
  <c r="S135" i="1" s="1"/>
  <c r="T136" i="1" s="1"/>
  <c r="U137" i="1" s="1"/>
  <c r="V138" i="1" s="1"/>
  <c r="W139" i="1" s="1"/>
  <c r="X140" i="1" s="1"/>
  <c r="Y141" i="1" s="1"/>
  <c r="Z142" i="1" s="1"/>
  <c r="AC123" i="1"/>
  <c r="AB123" i="1"/>
  <c r="M119" i="8" l="1"/>
  <c r="N120" i="8" s="1"/>
  <c r="O121" i="8" s="1"/>
  <c r="P122" i="8" s="1"/>
  <c r="Q123" i="8" s="1"/>
  <c r="R124" i="8" s="1"/>
  <c r="S125" i="8" s="1"/>
  <c r="T126" i="8" s="1"/>
  <c r="U127" i="8" s="1"/>
  <c r="V128" i="8" s="1"/>
  <c r="W129" i="8" s="1"/>
  <c r="X130" i="8" s="1"/>
  <c r="Y131" i="8" s="1"/>
  <c r="Z132" i="8" s="1"/>
  <c r="AA133" i="8" s="1"/>
  <c r="AB134" i="8" s="1"/>
  <c r="AC135" i="8" s="1"/>
  <c r="AD136" i="8" s="1"/>
  <c r="AE137" i="8" s="1"/>
  <c r="AG118" i="8"/>
  <c r="AI118" i="8"/>
  <c r="AJ118" i="8" s="1"/>
  <c r="AH118" i="8"/>
  <c r="AF118" i="8"/>
  <c r="L119" i="8" s="1"/>
  <c r="AB133" i="9"/>
  <c r="AC133" i="9"/>
  <c r="AA133" i="9"/>
  <c r="G134" i="9" s="1"/>
  <c r="H134" i="9"/>
  <c r="I135" i="9" s="1"/>
  <c r="J136" i="9" s="1"/>
  <c r="K137" i="9" s="1"/>
  <c r="L138" i="9" s="1"/>
  <c r="M139" i="9" s="1"/>
  <c r="N140" i="9" s="1"/>
  <c r="O141" i="9" s="1"/>
  <c r="P142" i="9" s="1"/>
  <c r="Q143" i="9" s="1"/>
  <c r="R144" i="9" s="1"/>
  <c r="S145" i="9" s="1"/>
  <c r="T146" i="9" s="1"/>
  <c r="U147" i="9" s="1"/>
  <c r="V148" i="9" s="1"/>
  <c r="W149" i="9" s="1"/>
  <c r="X150" i="9" s="1"/>
  <c r="Y151" i="9" s="1"/>
  <c r="Z152" i="9" s="1"/>
  <c r="AD124" i="1"/>
  <c r="AA124" i="1"/>
  <c r="G125" i="1" s="1"/>
  <c r="AC124" i="1"/>
  <c r="AB124" i="1"/>
  <c r="H125" i="1"/>
  <c r="I126" i="1" s="1"/>
  <c r="J127" i="1" s="1"/>
  <c r="K128" i="1" s="1"/>
  <c r="L129" i="1" s="1"/>
  <c r="M130" i="1" s="1"/>
  <c r="N131" i="1" s="1"/>
  <c r="O132" i="1" s="1"/>
  <c r="P133" i="1" s="1"/>
  <c r="Q134" i="1" s="1"/>
  <c r="R135" i="1" s="1"/>
  <c r="S136" i="1" s="1"/>
  <c r="T137" i="1" s="1"/>
  <c r="U138" i="1" s="1"/>
  <c r="V139" i="1" s="1"/>
  <c r="W140" i="1" s="1"/>
  <c r="X141" i="1" s="1"/>
  <c r="Y142" i="1" s="1"/>
  <c r="Z143" i="1" s="1"/>
  <c r="AD134" i="9" l="1"/>
  <c r="M120" i="8"/>
  <c r="N121" i="8" s="1"/>
  <c r="O122" i="8" s="1"/>
  <c r="P123" i="8" s="1"/>
  <c r="Q124" i="8" s="1"/>
  <c r="R125" i="8" s="1"/>
  <c r="S126" i="8" s="1"/>
  <c r="T127" i="8" s="1"/>
  <c r="U128" i="8" s="1"/>
  <c r="V129" i="8" s="1"/>
  <c r="W130" i="8" s="1"/>
  <c r="X131" i="8" s="1"/>
  <c r="Y132" i="8" s="1"/>
  <c r="Z133" i="8" s="1"/>
  <c r="AA134" i="8" s="1"/>
  <c r="AB135" i="8" s="1"/>
  <c r="AC136" i="8" s="1"/>
  <c r="AD137" i="8" s="1"/>
  <c r="AE138" i="8" s="1"/>
  <c r="AI119" i="8"/>
  <c r="AJ119" i="8" s="1"/>
  <c r="AG119" i="8"/>
  <c r="AF119" i="8"/>
  <c r="L120" i="8" s="1"/>
  <c r="AH119" i="8"/>
  <c r="AC134" i="9"/>
  <c r="AB134" i="9"/>
  <c r="AA134" i="9"/>
  <c r="G135" i="9" s="1"/>
  <c r="H136" i="9" s="1"/>
  <c r="I137" i="9" s="1"/>
  <c r="J138" i="9" s="1"/>
  <c r="K139" i="9" s="1"/>
  <c r="L140" i="9" s="1"/>
  <c r="M141" i="9" s="1"/>
  <c r="N142" i="9" s="1"/>
  <c r="O143" i="9" s="1"/>
  <c r="P144" i="9" s="1"/>
  <c r="Q145" i="9" s="1"/>
  <c r="R146" i="9" s="1"/>
  <c r="S147" i="9" s="1"/>
  <c r="T148" i="9" s="1"/>
  <c r="U149" i="9" s="1"/>
  <c r="V150" i="9" s="1"/>
  <c r="W151" i="9" s="1"/>
  <c r="X152" i="9" s="1"/>
  <c r="Y153" i="9" s="1"/>
  <c r="H135" i="9"/>
  <c r="I136" i="9" s="1"/>
  <c r="J137" i="9" s="1"/>
  <c r="K138" i="9" s="1"/>
  <c r="L139" i="9" s="1"/>
  <c r="M140" i="9" s="1"/>
  <c r="N141" i="9" s="1"/>
  <c r="O142" i="9" s="1"/>
  <c r="P143" i="9" s="1"/>
  <c r="Q144" i="9" s="1"/>
  <c r="R145" i="9" s="1"/>
  <c r="S146" i="9" s="1"/>
  <c r="T147" i="9" s="1"/>
  <c r="U148" i="9" s="1"/>
  <c r="V149" i="9" s="1"/>
  <c r="W150" i="9" s="1"/>
  <c r="X151" i="9" s="1"/>
  <c r="Y152" i="9" s="1"/>
  <c r="Z153" i="9" s="1"/>
  <c r="AD125" i="1"/>
  <c r="AA125" i="1"/>
  <c r="G126" i="1" s="1"/>
  <c r="H126" i="1"/>
  <c r="I127" i="1" s="1"/>
  <c r="J128" i="1" s="1"/>
  <c r="K129" i="1" s="1"/>
  <c r="L130" i="1" s="1"/>
  <c r="M131" i="1" s="1"/>
  <c r="N132" i="1" s="1"/>
  <c r="O133" i="1" s="1"/>
  <c r="P134" i="1" s="1"/>
  <c r="Q135" i="1" s="1"/>
  <c r="R136" i="1" s="1"/>
  <c r="S137" i="1" s="1"/>
  <c r="T138" i="1" s="1"/>
  <c r="U139" i="1" s="1"/>
  <c r="V140" i="1" s="1"/>
  <c r="W141" i="1" s="1"/>
  <c r="X142" i="1" s="1"/>
  <c r="Y143" i="1" s="1"/>
  <c r="Z144" i="1" s="1"/>
  <c r="AC125" i="1"/>
  <c r="AB125" i="1"/>
  <c r="Z154" i="9" l="1"/>
  <c r="AI120" i="8"/>
  <c r="AJ120" i="8" s="1"/>
  <c r="AH120" i="8"/>
  <c r="M121" i="8"/>
  <c r="N122" i="8" s="1"/>
  <c r="O123" i="8" s="1"/>
  <c r="P124" i="8" s="1"/>
  <c r="Q125" i="8" s="1"/>
  <c r="R126" i="8" s="1"/>
  <c r="S127" i="8" s="1"/>
  <c r="T128" i="8" s="1"/>
  <c r="U129" i="8" s="1"/>
  <c r="V130" i="8" s="1"/>
  <c r="W131" i="8" s="1"/>
  <c r="X132" i="8" s="1"/>
  <c r="Y133" i="8" s="1"/>
  <c r="Z134" i="8" s="1"/>
  <c r="AA135" i="8" s="1"/>
  <c r="AB136" i="8" s="1"/>
  <c r="AC137" i="8" s="1"/>
  <c r="AD138" i="8" s="1"/>
  <c r="AE139" i="8" s="1"/>
  <c r="AF120" i="8"/>
  <c r="L121" i="8" s="1"/>
  <c r="AG120" i="8"/>
  <c r="AD135" i="9"/>
  <c r="AB135" i="9"/>
  <c r="AA135" i="9"/>
  <c r="G136" i="9" s="1"/>
  <c r="AD136" i="9" s="1"/>
  <c r="AC135" i="9"/>
  <c r="AD126" i="1"/>
  <c r="AA126" i="1"/>
  <c r="G127" i="1" s="1"/>
  <c r="AC126" i="1"/>
  <c r="AB126" i="1"/>
  <c r="H127" i="1"/>
  <c r="I128" i="1" s="1"/>
  <c r="J129" i="1" s="1"/>
  <c r="K130" i="1" s="1"/>
  <c r="L131" i="1" s="1"/>
  <c r="M132" i="1" s="1"/>
  <c r="N133" i="1" s="1"/>
  <c r="O134" i="1" s="1"/>
  <c r="P135" i="1" s="1"/>
  <c r="Q136" i="1" s="1"/>
  <c r="R137" i="1" s="1"/>
  <c r="S138" i="1" s="1"/>
  <c r="T139" i="1" s="1"/>
  <c r="U140" i="1" s="1"/>
  <c r="V141" i="1" s="1"/>
  <c r="W142" i="1" s="1"/>
  <c r="X143" i="1" s="1"/>
  <c r="Y144" i="1" s="1"/>
  <c r="Z145" i="1" s="1"/>
  <c r="AI121" i="8" l="1"/>
  <c r="AJ121" i="8" s="1"/>
  <c r="M122" i="8"/>
  <c r="N123" i="8" s="1"/>
  <c r="O124" i="8" s="1"/>
  <c r="P125" i="8" s="1"/>
  <c r="Q126" i="8" s="1"/>
  <c r="R127" i="8" s="1"/>
  <c r="S128" i="8" s="1"/>
  <c r="T129" i="8" s="1"/>
  <c r="U130" i="8" s="1"/>
  <c r="V131" i="8" s="1"/>
  <c r="W132" i="8" s="1"/>
  <c r="X133" i="8" s="1"/>
  <c r="Y134" i="8" s="1"/>
  <c r="Z135" i="8" s="1"/>
  <c r="AA136" i="8" s="1"/>
  <c r="AB137" i="8" s="1"/>
  <c r="AC138" i="8" s="1"/>
  <c r="AD139" i="8" s="1"/>
  <c r="AE140" i="8" s="1"/>
  <c r="AG121" i="8"/>
  <c r="AF121" i="8"/>
  <c r="L122" i="8" s="1"/>
  <c r="AH121" i="8"/>
  <c r="AB136" i="9"/>
  <c r="AA136" i="9"/>
  <c r="G137" i="9" s="1"/>
  <c r="H138" i="9" s="1"/>
  <c r="I139" i="9" s="1"/>
  <c r="J140" i="9" s="1"/>
  <c r="K141" i="9" s="1"/>
  <c r="L142" i="9" s="1"/>
  <c r="M143" i="9" s="1"/>
  <c r="N144" i="9" s="1"/>
  <c r="O145" i="9" s="1"/>
  <c r="P146" i="9" s="1"/>
  <c r="Q147" i="9" s="1"/>
  <c r="R148" i="9" s="1"/>
  <c r="S149" i="9" s="1"/>
  <c r="T150" i="9" s="1"/>
  <c r="U151" i="9" s="1"/>
  <c r="V152" i="9" s="1"/>
  <c r="W153" i="9" s="1"/>
  <c r="X154" i="9" s="1"/>
  <c r="Y155" i="9" s="1"/>
  <c r="AC136" i="9"/>
  <c r="H137" i="9"/>
  <c r="I138" i="9" s="1"/>
  <c r="J139" i="9" s="1"/>
  <c r="K140" i="9" s="1"/>
  <c r="L141" i="9" s="1"/>
  <c r="M142" i="9" s="1"/>
  <c r="N143" i="9" s="1"/>
  <c r="O144" i="9" s="1"/>
  <c r="P145" i="9" s="1"/>
  <c r="Q146" i="9" s="1"/>
  <c r="R147" i="9" s="1"/>
  <c r="S148" i="9" s="1"/>
  <c r="T149" i="9" s="1"/>
  <c r="U150" i="9" s="1"/>
  <c r="V151" i="9" s="1"/>
  <c r="W152" i="9" s="1"/>
  <c r="X153" i="9" s="1"/>
  <c r="Y154" i="9" s="1"/>
  <c r="Z155" i="9" s="1"/>
  <c r="AD127" i="1"/>
  <c r="AA127" i="1"/>
  <c r="G128" i="1" s="1"/>
  <c r="H128" i="1"/>
  <c r="I129" i="1" s="1"/>
  <c r="J130" i="1" s="1"/>
  <c r="K131" i="1" s="1"/>
  <c r="L132" i="1" s="1"/>
  <c r="M133" i="1" s="1"/>
  <c r="N134" i="1" s="1"/>
  <c r="O135" i="1" s="1"/>
  <c r="P136" i="1" s="1"/>
  <c r="Q137" i="1" s="1"/>
  <c r="R138" i="1" s="1"/>
  <c r="S139" i="1" s="1"/>
  <c r="T140" i="1" s="1"/>
  <c r="U141" i="1" s="1"/>
  <c r="V142" i="1" s="1"/>
  <c r="W143" i="1" s="1"/>
  <c r="X144" i="1" s="1"/>
  <c r="Y145" i="1" s="1"/>
  <c r="Z146" i="1" s="1"/>
  <c r="AC127" i="1"/>
  <c r="AB127" i="1"/>
  <c r="AG122" i="8" l="1"/>
  <c r="AI122" i="8"/>
  <c r="AJ122" i="8" s="1"/>
  <c r="AF122" i="8"/>
  <c r="L123" i="8" s="1"/>
  <c r="M123" i="8"/>
  <c r="N124" i="8" s="1"/>
  <c r="O125" i="8" s="1"/>
  <c r="P126" i="8" s="1"/>
  <c r="Q127" i="8" s="1"/>
  <c r="R128" i="8" s="1"/>
  <c r="S129" i="8" s="1"/>
  <c r="T130" i="8" s="1"/>
  <c r="U131" i="8" s="1"/>
  <c r="V132" i="8" s="1"/>
  <c r="W133" i="8" s="1"/>
  <c r="X134" i="8" s="1"/>
  <c r="Y135" i="8" s="1"/>
  <c r="Z136" i="8" s="1"/>
  <c r="AA137" i="8" s="1"/>
  <c r="AB138" i="8" s="1"/>
  <c r="AC139" i="8" s="1"/>
  <c r="AD140" i="8" s="1"/>
  <c r="AE141" i="8" s="1"/>
  <c r="AH122" i="8"/>
  <c r="AB137" i="9"/>
  <c r="Z156" i="9"/>
  <c r="AC137" i="9"/>
  <c r="AA137" i="9"/>
  <c r="G138" i="9" s="1"/>
  <c r="AD138" i="9" s="1"/>
  <c r="AD137" i="9"/>
  <c r="AD128" i="1"/>
  <c r="AA128" i="1"/>
  <c r="G129" i="1" s="1"/>
  <c r="AC128" i="1"/>
  <c r="AB128" i="1"/>
  <c r="H129" i="1"/>
  <c r="I130" i="1" s="1"/>
  <c r="J131" i="1" s="1"/>
  <c r="K132" i="1" s="1"/>
  <c r="L133" i="1" s="1"/>
  <c r="M134" i="1" s="1"/>
  <c r="N135" i="1" s="1"/>
  <c r="O136" i="1" s="1"/>
  <c r="P137" i="1" s="1"/>
  <c r="Q138" i="1" s="1"/>
  <c r="R139" i="1" s="1"/>
  <c r="S140" i="1" s="1"/>
  <c r="T141" i="1" s="1"/>
  <c r="U142" i="1" s="1"/>
  <c r="V143" i="1" s="1"/>
  <c r="W144" i="1" s="1"/>
  <c r="X145" i="1" s="1"/>
  <c r="Y146" i="1" s="1"/>
  <c r="Z147" i="1" s="1"/>
  <c r="AG123" i="8" l="1"/>
  <c r="AI123" i="8"/>
  <c r="AJ123" i="8" s="1"/>
  <c r="AH123" i="8"/>
  <c r="M124" i="8"/>
  <c r="N125" i="8" s="1"/>
  <c r="O126" i="8" s="1"/>
  <c r="P127" i="8" s="1"/>
  <c r="Q128" i="8" s="1"/>
  <c r="R129" i="8" s="1"/>
  <c r="S130" i="8" s="1"/>
  <c r="T131" i="8" s="1"/>
  <c r="U132" i="8" s="1"/>
  <c r="V133" i="8" s="1"/>
  <c r="W134" i="8" s="1"/>
  <c r="X135" i="8" s="1"/>
  <c r="Y136" i="8" s="1"/>
  <c r="Z137" i="8" s="1"/>
  <c r="AA138" i="8" s="1"/>
  <c r="AB139" i="8" s="1"/>
  <c r="AC140" i="8" s="1"/>
  <c r="AD141" i="8" s="1"/>
  <c r="AE142" i="8" s="1"/>
  <c r="AF123" i="8"/>
  <c r="L124" i="8" s="1"/>
  <c r="AC138" i="9"/>
  <c r="AB138" i="9"/>
  <c r="AA138" i="9"/>
  <c r="G139" i="9" s="1"/>
  <c r="H139" i="9"/>
  <c r="I140" i="9" s="1"/>
  <c r="J141" i="9" s="1"/>
  <c r="K142" i="9" s="1"/>
  <c r="L143" i="9" s="1"/>
  <c r="M144" i="9" s="1"/>
  <c r="N145" i="9" s="1"/>
  <c r="O146" i="9" s="1"/>
  <c r="P147" i="9" s="1"/>
  <c r="Q148" i="9" s="1"/>
  <c r="R149" i="9" s="1"/>
  <c r="S150" i="9" s="1"/>
  <c r="T151" i="9" s="1"/>
  <c r="U152" i="9" s="1"/>
  <c r="V153" i="9" s="1"/>
  <c r="W154" i="9" s="1"/>
  <c r="X155" i="9" s="1"/>
  <c r="Y156" i="9" s="1"/>
  <c r="Z157" i="9" s="1"/>
  <c r="AD129" i="1"/>
  <c r="AA129" i="1"/>
  <c r="G130" i="1" s="1"/>
  <c r="H130" i="1"/>
  <c r="I131" i="1" s="1"/>
  <c r="J132" i="1" s="1"/>
  <c r="K133" i="1" s="1"/>
  <c r="L134" i="1" s="1"/>
  <c r="M135" i="1" s="1"/>
  <c r="N136" i="1" s="1"/>
  <c r="O137" i="1" s="1"/>
  <c r="P138" i="1" s="1"/>
  <c r="Q139" i="1" s="1"/>
  <c r="R140" i="1" s="1"/>
  <c r="S141" i="1" s="1"/>
  <c r="T142" i="1" s="1"/>
  <c r="U143" i="1" s="1"/>
  <c r="V144" i="1" s="1"/>
  <c r="W145" i="1" s="1"/>
  <c r="X146" i="1" s="1"/>
  <c r="Y147" i="1" s="1"/>
  <c r="Z148" i="1" s="1"/>
  <c r="AB129" i="1"/>
  <c r="AC129" i="1"/>
  <c r="AA139" i="9" l="1"/>
  <c r="G140" i="9" s="1"/>
  <c r="AI124" i="8"/>
  <c r="AJ124" i="8" s="1"/>
  <c r="AH124" i="8"/>
  <c r="AG124" i="8"/>
  <c r="M125" i="8"/>
  <c r="N126" i="8" s="1"/>
  <c r="O127" i="8" s="1"/>
  <c r="P128" i="8" s="1"/>
  <c r="Q129" i="8" s="1"/>
  <c r="R130" i="8" s="1"/>
  <c r="S131" i="8" s="1"/>
  <c r="T132" i="8" s="1"/>
  <c r="U133" i="8" s="1"/>
  <c r="V134" i="8" s="1"/>
  <c r="W135" i="8" s="1"/>
  <c r="X136" i="8" s="1"/>
  <c r="Y137" i="8" s="1"/>
  <c r="Z138" i="8" s="1"/>
  <c r="AA139" i="8" s="1"/>
  <c r="AB140" i="8" s="1"/>
  <c r="AC141" i="8" s="1"/>
  <c r="AD142" i="8" s="1"/>
  <c r="AE143" i="8" s="1"/>
  <c r="AF124" i="8"/>
  <c r="L125" i="8" s="1"/>
  <c r="AB139" i="9"/>
  <c r="H140" i="9"/>
  <c r="I141" i="9" s="1"/>
  <c r="J142" i="9" s="1"/>
  <c r="K143" i="9" s="1"/>
  <c r="L144" i="9" s="1"/>
  <c r="M145" i="9" s="1"/>
  <c r="N146" i="9" s="1"/>
  <c r="O147" i="9" s="1"/>
  <c r="P148" i="9" s="1"/>
  <c r="Q149" i="9" s="1"/>
  <c r="R150" i="9" s="1"/>
  <c r="S151" i="9" s="1"/>
  <c r="T152" i="9" s="1"/>
  <c r="U153" i="9" s="1"/>
  <c r="V154" i="9" s="1"/>
  <c r="W155" i="9" s="1"/>
  <c r="X156" i="9" s="1"/>
  <c r="Y157" i="9" s="1"/>
  <c r="Z158" i="9" s="1"/>
  <c r="AC139" i="9"/>
  <c r="AD139" i="9"/>
  <c r="AD140" i="9"/>
  <c r="AD130" i="1"/>
  <c r="H141" i="9"/>
  <c r="I142" i="9" s="1"/>
  <c r="J143" i="9" s="1"/>
  <c r="K144" i="9" s="1"/>
  <c r="L145" i="9" s="1"/>
  <c r="M146" i="9" s="1"/>
  <c r="N147" i="9" s="1"/>
  <c r="O148" i="9" s="1"/>
  <c r="P149" i="9" s="1"/>
  <c r="Q150" i="9" s="1"/>
  <c r="R151" i="9" s="1"/>
  <c r="S152" i="9" s="1"/>
  <c r="T153" i="9" s="1"/>
  <c r="U154" i="9" s="1"/>
  <c r="V155" i="9" s="1"/>
  <c r="W156" i="9" s="1"/>
  <c r="X157" i="9" s="1"/>
  <c r="Y158" i="9" s="1"/>
  <c r="AA130" i="1"/>
  <c r="G131" i="1" s="1"/>
  <c r="H131" i="1"/>
  <c r="I132" i="1" s="1"/>
  <c r="J133" i="1" s="1"/>
  <c r="K134" i="1" s="1"/>
  <c r="L135" i="1" s="1"/>
  <c r="M136" i="1" s="1"/>
  <c r="N137" i="1" s="1"/>
  <c r="O138" i="1" s="1"/>
  <c r="P139" i="1" s="1"/>
  <c r="Q140" i="1" s="1"/>
  <c r="R141" i="1" s="1"/>
  <c r="S142" i="1" s="1"/>
  <c r="T143" i="1" s="1"/>
  <c r="U144" i="1" s="1"/>
  <c r="V145" i="1" s="1"/>
  <c r="W146" i="1" s="1"/>
  <c r="X147" i="1" s="1"/>
  <c r="Y148" i="1" s="1"/>
  <c r="Z149" i="1" s="1"/>
  <c r="AB130" i="1"/>
  <c r="AC130" i="1"/>
  <c r="AA140" i="9" l="1"/>
  <c r="AB140" i="9"/>
  <c r="AC140" i="9"/>
  <c r="AH125" i="8"/>
  <c r="M126" i="8"/>
  <c r="N127" i="8" s="1"/>
  <c r="O128" i="8" s="1"/>
  <c r="P129" i="8" s="1"/>
  <c r="Q130" i="8" s="1"/>
  <c r="R131" i="8" s="1"/>
  <c r="S132" i="8" s="1"/>
  <c r="T133" i="8" s="1"/>
  <c r="U134" i="8" s="1"/>
  <c r="V135" i="8" s="1"/>
  <c r="W136" i="8" s="1"/>
  <c r="X137" i="8" s="1"/>
  <c r="Y138" i="8" s="1"/>
  <c r="Z139" i="8" s="1"/>
  <c r="AA140" i="8" s="1"/>
  <c r="AB141" i="8" s="1"/>
  <c r="AC142" i="8" s="1"/>
  <c r="AD143" i="8" s="1"/>
  <c r="AE144" i="8" s="1"/>
  <c r="AF125" i="8"/>
  <c r="L126" i="8" s="1"/>
  <c r="AG125" i="8"/>
  <c r="AI125" i="8"/>
  <c r="AJ125" i="8" s="1"/>
  <c r="Z159" i="9"/>
  <c r="G141" i="9"/>
  <c r="AD141" i="9" s="1"/>
  <c r="AD131" i="1"/>
  <c r="AA131" i="1"/>
  <c r="G132" i="1" s="1"/>
  <c r="H132" i="1"/>
  <c r="I133" i="1" s="1"/>
  <c r="J134" i="1" s="1"/>
  <c r="K135" i="1" s="1"/>
  <c r="L136" i="1" s="1"/>
  <c r="M137" i="1" s="1"/>
  <c r="N138" i="1" s="1"/>
  <c r="O139" i="1" s="1"/>
  <c r="P140" i="1" s="1"/>
  <c r="Q141" i="1" s="1"/>
  <c r="R142" i="1" s="1"/>
  <c r="S143" i="1" s="1"/>
  <c r="T144" i="1" s="1"/>
  <c r="U145" i="1" s="1"/>
  <c r="V146" i="1" s="1"/>
  <c r="W147" i="1" s="1"/>
  <c r="X148" i="1" s="1"/>
  <c r="Y149" i="1" s="1"/>
  <c r="Z150" i="1" s="1"/>
  <c r="AC131" i="1"/>
  <c r="AB131" i="1"/>
  <c r="AH126" i="8" l="1"/>
  <c r="AI126" i="8"/>
  <c r="AJ126" i="8" s="1"/>
  <c r="AF126" i="8"/>
  <c r="L127" i="8" s="1"/>
  <c r="M127" i="8"/>
  <c r="N128" i="8" s="1"/>
  <c r="O129" i="8" s="1"/>
  <c r="P130" i="8" s="1"/>
  <c r="Q131" i="8" s="1"/>
  <c r="R132" i="8" s="1"/>
  <c r="S133" i="8" s="1"/>
  <c r="T134" i="8" s="1"/>
  <c r="U135" i="8" s="1"/>
  <c r="V136" i="8" s="1"/>
  <c r="W137" i="8" s="1"/>
  <c r="X138" i="8" s="1"/>
  <c r="Y139" i="8" s="1"/>
  <c r="Z140" i="8" s="1"/>
  <c r="AA141" i="8" s="1"/>
  <c r="AB142" i="8" s="1"/>
  <c r="AC143" i="8" s="1"/>
  <c r="AD144" i="8" s="1"/>
  <c r="AE145" i="8" s="1"/>
  <c r="AG126" i="8"/>
  <c r="AA141" i="9"/>
  <c r="G142" i="9" s="1"/>
  <c r="AB141" i="9"/>
  <c r="AC141" i="9"/>
  <c r="H142" i="9"/>
  <c r="I143" i="9" s="1"/>
  <c r="J144" i="9" s="1"/>
  <c r="K145" i="9" s="1"/>
  <c r="L146" i="9" s="1"/>
  <c r="M147" i="9" s="1"/>
  <c r="N148" i="9" s="1"/>
  <c r="O149" i="9" s="1"/>
  <c r="P150" i="9" s="1"/>
  <c r="Q151" i="9" s="1"/>
  <c r="R152" i="9" s="1"/>
  <c r="S153" i="9" s="1"/>
  <c r="T154" i="9" s="1"/>
  <c r="U155" i="9" s="1"/>
  <c r="V156" i="9" s="1"/>
  <c r="W157" i="9" s="1"/>
  <c r="X158" i="9" s="1"/>
  <c r="Y159" i="9" s="1"/>
  <c r="Z160" i="9" s="1"/>
  <c r="AD132" i="1"/>
  <c r="AA132" i="1"/>
  <c r="G133" i="1" s="1"/>
  <c r="H133" i="1"/>
  <c r="I134" i="1" s="1"/>
  <c r="J135" i="1" s="1"/>
  <c r="K136" i="1" s="1"/>
  <c r="L137" i="1" s="1"/>
  <c r="M138" i="1" s="1"/>
  <c r="N139" i="1" s="1"/>
  <c r="O140" i="1" s="1"/>
  <c r="P141" i="1" s="1"/>
  <c r="Q142" i="1" s="1"/>
  <c r="R143" i="1" s="1"/>
  <c r="S144" i="1" s="1"/>
  <c r="T145" i="1" s="1"/>
  <c r="U146" i="1" s="1"/>
  <c r="V147" i="1" s="1"/>
  <c r="W148" i="1" s="1"/>
  <c r="X149" i="1" s="1"/>
  <c r="Y150" i="1" s="1"/>
  <c r="Z151" i="1" s="1"/>
  <c r="AC132" i="1"/>
  <c r="AB132" i="1"/>
  <c r="AD142" i="9" l="1"/>
  <c r="AI127" i="8"/>
  <c r="AJ127" i="8" s="1"/>
  <c r="AF127" i="8"/>
  <c r="L128" i="8" s="1"/>
  <c r="AG127" i="8"/>
  <c r="M128" i="8"/>
  <c r="N129" i="8" s="1"/>
  <c r="O130" i="8" s="1"/>
  <c r="P131" i="8" s="1"/>
  <c r="Q132" i="8" s="1"/>
  <c r="R133" i="8" s="1"/>
  <c r="S134" i="8" s="1"/>
  <c r="T135" i="8" s="1"/>
  <c r="U136" i="8" s="1"/>
  <c r="V137" i="8" s="1"/>
  <c r="W138" i="8" s="1"/>
  <c r="X139" i="8" s="1"/>
  <c r="Y140" i="8" s="1"/>
  <c r="Z141" i="8" s="1"/>
  <c r="AA142" i="8" s="1"/>
  <c r="AB143" i="8" s="1"/>
  <c r="AC144" i="8" s="1"/>
  <c r="AD145" i="8" s="1"/>
  <c r="AE146" i="8" s="1"/>
  <c r="AH127" i="8"/>
  <c r="AB142" i="9"/>
  <c r="H143" i="9"/>
  <c r="I144" i="9" s="1"/>
  <c r="J145" i="9" s="1"/>
  <c r="K146" i="9" s="1"/>
  <c r="L147" i="9" s="1"/>
  <c r="M148" i="9" s="1"/>
  <c r="N149" i="9" s="1"/>
  <c r="O150" i="9" s="1"/>
  <c r="P151" i="9" s="1"/>
  <c r="Q152" i="9" s="1"/>
  <c r="R153" i="9" s="1"/>
  <c r="S154" i="9" s="1"/>
  <c r="T155" i="9" s="1"/>
  <c r="U156" i="9" s="1"/>
  <c r="V157" i="9" s="1"/>
  <c r="W158" i="9" s="1"/>
  <c r="X159" i="9" s="1"/>
  <c r="Y160" i="9" s="1"/>
  <c r="Z161" i="9" s="1"/>
  <c r="AC142" i="9"/>
  <c r="AA142" i="9"/>
  <c r="G143" i="9" s="1"/>
  <c r="AD143" i="9" s="1"/>
  <c r="AD133" i="1"/>
  <c r="AA133" i="1"/>
  <c r="G134" i="1" s="1"/>
  <c r="H134" i="1"/>
  <c r="I135" i="1" s="1"/>
  <c r="J136" i="1" s="1"/>
  <c r="K137" i="1" s="1"/>
  <c r="L138" i="1" s="1"/>
  <c r="M139" i="1" s="1"/>
  <c r="N140" i="1" s="1"/>
  <c r="O141" i="1" s="1"/>
  <c r="P142" i="1" s="1"/>
  <c r="Q143" i="1" s="1"/>
  <c r="R144" i="1" s="1"/>
  <c r="S145" i="1" s="1"/>
  <c r="T146" i="1" s="1"/>
  <c r="U147" i="1" s="1"/>
  <c r="V148" i="1" s="1"/>
  <c r="W149" i="1" s="1"/>
  <c r="X150" i="1" s="1"/>
  <c r="Y151" i="1" s="1"/>
  <c r="Z152" i="1" s="1"/>
  <c r="AB133" i="1"/>
  <c r="AC133" i="1"/>
  <c r="M129" i="8" l="1"/>
  <c r="N130" i="8" s="1"/>
  <c r="O131" i="8" s="1"/>
  <c r="P132" i="8" s="1"/>
  <c r="Q133" i="8" s="1"/>
  <c r="R134" i="8" s="1"/>
  <c r="S135" i="8" s="1"/>
  <c r="T136" i="8" s="1"/>
  <c r="U137" i="8" s="1"/>
  <c r="V138" i="8" s="1"/>
  <c r="W139" i="8" s="1"/>
  <c r="X140" i="8" s="1"/>
  <c r="Y141" i="8" s="1"/>
  <c r="Z142" i="8" s="1"/>
  <c r="AA143" i="8" s="1"/>
  <c r="AB144" i="8" s="1"/>
  <c r="AC145" i="8" s="1"/>
  <c r="AD146" i="8" s="1"/>
  <c r="AE147" i="8" s="1"/>
  <c r="AG128" i="8"/>
  <c r="AF128" i="8"/>
  <c r="L129" i="8" s="1"/>
  <c r="AI128" i="8"/>
  <c r="AJ128" i="8" s="1"/>
  <c r="AH128" i="8"/>
  <c r="AB143" i="9"/>
  <c r="H144" i="9"/>
  <c r="I145" i="9" s="1"/>
  <c r="J146" i="9" s="1"/>
  <c r="K147" i="9" s="1"/>
  <c r="L148" i="9" s="1"/>
  <c r="M149" i="9" s="1"/>
  <c r="N150" i="9" s="1"/>
  <c r="O151" i="9" s="1"/>
  <c r="P152" i="9" s="1"/>
  <c r="Q153" i="9" s="1"/>
  <c r="R154" i="9" s="1"/>
  <c r="S155" i="9" s="1"/>
  <c r="T156" i="9" s="1"/>
  <c r="U157" i="9" s="1"/>
  <c r="V158" i="9" s="1"/>
  <c r="W159" i="9" s="1"/>
  <c r="X160" i="9" s="1"/>
  <c r="Y161" i="9" s="1"/>
  <c r="Z162" i="9" s="1"/>
  <c r="AA143" i="9"/>
  <c r="G144" i="9" s="1"/>
  <c r="AD144" i="9" s="1"/>
  <c r="AC143" i="9"/>
  <c r="AD134" i="1"/>
  <c r="AA134" i="1"/>
  <c r="G135" i="1" s="1"/>
  <c r="AC134" i="1"/>
  <c r="AB134" i="1"/>
  <c r="H135" i="1"/>
  <c r="I136" i="1" s="1"/>
  <c r="J137" i="1" s="1"/>
  <c r="K138" i="1" s="1"/>
  <c r="L139" i="1" s="1"/>
  <c r="M140" i="1" s="1"/>
  <c r="N141" i="1" s="1"/>
  <c r="O142" i="1" s="1"/>
  <c r="P143" i="1" s="1"/>
  <c r="Q144" i="1" s="1"/>
  <c r="R145" i="1" s="1"/>
  <c r="S146" i="1" s="1"/>
  <c r="T147" i="1" s="1"/>
  <c r="U148" i="1" s="1"/>
  <c r="V149" i="1" s="1"/>
  <c r="W150" i="1" s="1"/>
  <c r="X151" i="1" s="1"/>
  <c r="Y152" i="1" s="1"/>
  <c r="Z153" i="1" s="1"/>
  <c r="AI129" i="8" l="1"/>
  <c r="AJ129" i="8" s="1"/>
  <c r="AF129" i="8"/>
  <c r="L130" i="8" s="1"/>
  <c r="M130" i="8"/>
  <c r="N131" i="8" s="1"/>
  <c r="O132" i="8" s="1"/>
  <c r="P133" i="8" s="1"/>
  <c r="Q134" i="8" s="1"/>
  <c r="R135" i="8" s="1"/>
  <c r="S136" i="8" s="1"/>
  <c r="T137" i="8" s="1"/>
  <c r="U138" i="8" s="1"/>
  <c r="V139" i="8" s="1"/>
  <c r="W140" i="8" s="1"/>
  <c r="X141" i="8" s="1"/>
  <c r="Y142" i="8" s="1"/>
  <c r="Z143" i="8" s="1"/>
  <c r="AA144" i="8" s="1"/>
  <c r="AB145" i="8" s="1"/>
  <c r="AC146" i="8" s="1"/>
  <c r="AD147" i="8" s="1"/>
  <c r="AE148" i="8" s="1"/>
  <c r="AG129" i="8"/>
  <c r="AH129" i="8"/>
  <c r="H145" i="9"/>
  <c r="I146" i="9" s="1"/>
  <c r="J147" i="9" s="1"/>
  <c r="K148" i="9" s="1"/>
  <c r="L149" i="9" s="1"/>
  <c r="M150" i="9" s="1"/>
  <c r="N151" i="9" s="1"/>
  <c r="O152" i="9" s="1"/>
  <c r="P153" i="9" s="1"/>
  <c r="Q154" i="9" s="1"/>
  <c r="R155" i="9" s="1"/>
  <c r="S156" i="9" s="1"/>
  <c r="T157" i="9" s="1"/>
  <c r="U158" i="9" s="1"/>
  <c r="V159" i="9" s="1"/>
  <c r="W160" i="9" s="1"/>
  <c r="X161" i="9" s="1"/>
  <c r="Y162" i="9" s="1"/>
  <c r="Z163" i="9" s="1"/>
  <c r="AC144" i="9"/>
  <c r="AA144" i="9"/>
  <c r="G145" i="9" s="1"/>
  <c r="AC145" i="9" s="1"/>
  <c r="AB144" i="9"/>
  <c r="AD135" i="1"/>
  <c r="AA135" i="1"/>
  <c r="G136" i="1" s="1"/>
  <c r="H136" i="1"/>
  <c r="I137" i="1" s="1"/>
  <c r="J138" i="1" s="1"/>
  <c r="K139" i="1" s="1"/>
  <c r="L140" i="1" s="1"/>
  <c r="M141" i="1" s="1"/>
  <c r="N142" i="1" s="1"/>
  <c r="O143" i="1" s="1"/>
  <c r="P144" i="1" s="1"/>
  <c r="Q145" i="1" s="1"/>
  <c r="R146" i="1" s="1"/>
  <c r="S147" i="1" s="1"/>
  <c r="T148" i="1" s="1"/>
  <c r="U149" i="1" s="1"/>
  <c r="V150" i="1" s="1"/>
  <c r="W151" i="1" s="1"/>
  <c r="X152" i="1" s="1"/>
  <c r="Y153" i="1" s="1"/>
  <c r="Z154" i="1" s="1"/>
  <c r="AB135" i="1"/>
  <c r="AC135" i="1"/>
  <c r="AD145" i="9" l="1"/>
  <c r="AB145" i="9"/>
  <c r="M131" i="8"/>
  <c r="N132" i="8" s="1"/>
  <c r="O133" i="8" s="1"/>
  <c r="P134" i="8" s="1"/>
  <c r="Q135" i="8" s="1"/>
  <c r="R136" i="8" s="1"/>
  <c r="S137" i="8" s="1"/>
  <c r="T138" i="8" s="1"/>
  <c r="U139" i="8" s="1"/>
  <c r="V140" i="8" s="1"/>
  <c r="W141" i="8" s="1"/>
  <c r="X142" i="8" s="1"/>
  <c r="Y143" i="8" s="1"/>
  <c r="Z144" i="8" s="1"/>
  <c r="AA145" i="8" s="1"/>
  <c r="AB146" i="8" s="1"/>
  <c r="AC147" i="8" s="1"/>
  <c r="AD148" i="8" s="1"/>
  <c r="AE149" i="8" s="1"/>
  <c r="AF130" i="8"/>
  <c r="L131" i="8" s="1"/>
  <c r="AI130" i="8"/>
  <c r="AJ130" i="8" s="1"/>
  <c r="AH130" i="8"/>
  <c r="AG130" i="8"/>
  <c r="H146" i="9"/>
  <c r="I147" i="9" s="1"/>
  <c r="J148" i="9" s="1"/>
  <c r="K149" i="9" s="1"/>
  <c r="L150" i="9" s="1"/>
  <c r="M151" i="9" s="1"/>
  <c r="N152" i="9" s="1"/>
  <c r="O153" i="9" s="1"/>
  <c r="P154" i="9" s="1"/>
  <c r="Q155" i="9" s="1"/>
  <c r="R156" i="9" s="1"/>
  <c r="S157" i="9" s="1"/>
  <c r="T158" i="9" s="1"/>
  <c r="U159" i="9" s="1"/>
  <c r="V160" i="9" s="1"/>
  <c r="W161" i="9" s="1"/>
  <c r="X162" i="9" s="1"/>
  <c r="Y163" i="9" s="1"/>
  <c r="Z164" i="9" s="1"/>
  <c r="AA145" i="9"/>
  <c r="G146" i="9" s="1"/>
  <c r="AB146" i="9" s="1"/>
  <c r="AD136" i="1"/>
  <c r="AA136" i="1"/>
  <c r="G137" i="1" s="1"/>
  <c r="H137" i="1"/>
  <c r="I138" i="1" s="1"/>
  <c r="J139" i="1" s="1"/>
  <c r="K140" i="1" s="1"/>
  <c r="L141" i="1" s="1"/>
  <c r="M142" i="1" s="1"/>
  <c r="N143" i="1" s="1"/>
  <c r="O144" i="1" s="1"/>
  <c r="P145" i="1" s="1"/>
  <c r="Q146" i="1" s="1"/>
  <c r="R147" i="1" s="1"/>
  <c r="S148" i="1" s="1"/>
  <c r="T149" i="1" s="1"/>
  <c r="U150" i="1" s="1"/>
  <c r="V151" i="1" s="1"/>
  <c r="W152" i="1" s="1"/>
  <c r="X153" i="1" s="1"/>
  <c r="Y154" i="1" s="1"/>
  <c r="Z155" i="1" s="1"/>
  <c r="AC136" i="1"/>
  <c r="AB136" i="1"/>
  <c r="AC146" i="9" l="1"/>
  <c r="AD146" i="9"/>
  <c r="H147" i="9"/>
  <c r="I148" i="9" s="1"/>
  <c r="J149" i="9" s="1"/>
  <c r="K150" i="9" s="1"/>
  <c r="L151" i="9" s="1"/>
  <c r="M152" i="9" s="1"/>
  <c r="N153" i="9" s="1"/>
  <c r="O154" i="9" s="1"/>
  <c r="P155" i="9" s="1"/>
  <c r="Q156" i="9" s="1"/>
  <c r="R157" i="9" s="1"/>
  <c r="S158" i="9" s="1"/>
  <c r="T159" i="9" s="1"/>
  <c r="U160" i="9" s="1"/>
  <c r="V161" i="9" s="1"/>
  <c r="W162" i="9" s="1"/>
  <c r="X163" i="9" s="1"/>
  <c r="Y164" i="9" s="1"/>
  <c r="Z165" i="9" s="1"/>
  <c r="AF131" i="8"/>
  <c r="L132" i="8" s="1"/>
  <c r="M132" i="8"/>
  <c r="N133" i="8" s="1"/>
  <c r="O134" i="8" s="1"/>
  <c r="P135" i="8" s="1"/>
  <c r="Q136" i="8" s="1"/>
  <c r="R137" i="8" s="1"/>
  <c r="S138" i="8" s="1"/>
  <c r="T139" i="8" s="1"/>
  <c r="U140" i="8" s="1"/>
  <c r="V141" i="8" s="1"/>
  <c r="W142" i="8" s="1"/>
  <c r="X143" i="8" s="1"/>
  <c r="Y144" i="8" s="1"/>
  <c r="Z145" i="8" s="1"/>
  <c r="AA146" i="8" s="1"/>
  <c r="AB147" i="8" s="1"/>
  <c r="AC148" i="8" s="1"/>
  <c r="AD149" i="8" s="1"/>
  <c r="AE150" i="8" s="1"/>
  <c r="AH131" i="8"/>
  <c r="AG131" i="8"/>
  <c r="AI131" i="8"/>
  <c r="AJ131" i="8" s="1"/>
  <c r="AA146" i="9"/>
  <c r="G147" i="9" s="1"/>
  <c r="AC147" i="9" s="1"/>
  <c r="AD137" i="1"/>
  <c r="AA137" i="1"/>
  <c r="G138" i="1" s="1"/>
  <c r="H138" i="1"/>
  <c r="I139" i="1" s="1"/>
  <c r="J140" i="1" s="1"/>
  <c r="K141" i="1" s="1"/>
  <c r="L142" i="1" s="1"/>
  <c r="M143" i="1" s="1"/>
  <c r="N144" i="1" s="1"/>
  <c r="O145" i="1" s="1"/>
  <c r="P146" i="1" s="1"/>
  <c r="Q147" i="1" s="1"/>
  <c r="R148" i="1" s="1"/>
  <c r="S149" i="1" s="1"/>
  <c r="T150" i="1" s="1"/>
  <c r="U151" i="1" s="1"/>
  <c r="V152" i="1" s="1"/>
  <c r="W153" i="1" s="1"/>
  <c r="X154" i="1" s="1"/>
  <c r="Y155" i="1" s="1"/>
  <c r="Z156" i="1" s="1"/>
  <c r="AC137" i="1"/>
  <c r="AB137" i="1"/>
  <c r="H148" i="9" l="1"/>
  <c r="I149" i="9" s="1"/>
  <c r="J150" i="9" s="1"/>
  <c r="K151" i="9" s="1"/>
  <c r="L152" i="9" s="1"/>
  <c r="M153" i="9" s="1"/>
  <c r="N154" i="9" s="1"/>
  <c r="O155" i="9" s="1"/>
  <c r="P156" i="9" s="1"/>
  <c r="Q157" i="9" s="1"/>
  <c r="R158" i="9" s="1"/>
  <c r="S159" i="9" s="1"/>
  <c r="T160" i="9" s="1"/>
  <c r="U161" i="9" s="1"/>
  <c r="V162" i="9" s="1"/>
  <c r="W163" i="9" s="1"/>
  <c r="X164" i="9" s="1"/>
  <c r="Y165" i="9" s="1"/>
  <c r="Z166" i="9" s="1"/>
  <c r="AB147" i="9"/>
  <c r="AD147" i="9"/>
  <c r="AA147" i="9"/>
  <c r="AF132" i="8"/>
  <c r="L133" i="8" s="1"/>
  <c r="AH132" i="8"/>
  <c r="AI132" i="8"/>
  <c r="AJ132" i="8" s="1"/>
  <c r="M133" i="8"/>
  <c r="N134" i="8" s="1"/>
  <c r="O135" i="8" s="1"/>
  <c r="P136" i="8" s="1"/>
  <c r="Q137" i="8" s="1"/>
  <c r="R138" i="8" s="1"/>
  <c r="S139" i="8" s="1"/>
  <c r="T140" i="8" s="1"/>
  <c r="U141" i="8" s="1"/>
  <c r="V142" i="8" s="1"/>
  <c r="W143" i="8" s="1"/>
  <c r="X144" i="8" s="1"/>
  <c r="Y145" i="8" s="1"/>
  <c r="Z146" i="8" s="1"/>
  <c r="AA147" i="8" s="1"/>
  <c r="AB148" i="8" s="1"/>
  <c r="AC149" i="8" s="1"/>
  <c r="AD150" i="8" s="1"/>
  <c r="AE151" i="8" s="1"/>
  <c r="AG132" i="8"/>
  <c r="G148" i="9"/>
  <c r="AD148" i="9" s="1"/>
  <c r="AD138" i="1"/>
  <c r="AA138" i="1"/>
  <c r="G139" i="1" s="1"/>
  <c r="AB138" i="1"/>
  <c r="AC138" i="1"/>
  <c r="H139" i="1"/>
  <c r="I140" i="1" s="1"/>
  <c r="J141" i="1" s="1"/>
  <c r="K142" i="1" s="1"/>
  <c r="L143" i="1" s="1"/>
  <c r="M144" i="1" s="1"/>
  <c r="N145" i="1" s="1"/>
  <c r="O146" i="1" s="1"/>
  <c r="P147" i="1" s="1"/>
  <c r="Q148" i="1" s="1"/>
  <c r="R149" i="1" s="1"/>
  <c r="S150" i="1" s="1"/>
  <c r="T151" i="1" s="1"/>
  <c r="U152" i="1" s="1"/>
  <c r="V153" i="1" s="1"/>
  <c r="W154" i="1" s="1"/>
  <c r="X155" i="1" s="1"/>
  <c r="Y156" i="1" s="1"/>
  <c r="Z157" i="1" s="1"/>
  <c r="AA148" i="9" l="1"/>
  <c r="G149" i="9" s="1"/>
  <c r="H149" i="9"/>
  <c r="I150" i="9" s="1"/>
  <c r="J151" i="9" s="1"/>
  <c r="K152" i="9" s="1"/>
  <c r="L153" i="9" s="1"/>
  <c r="M154" i="9" s="1"/>
  <c r="N155" i="9" s="1"/>
  <c r="O156" i="9" s="1"/>
  <c r="P157" i="9" s="1"/>
  <c r="Q158" i="9" s="1"/>
  <c r="R159" i="9" s="1"/>
  <c r="S160" i="9" s="1"/>
  <c r="T161" i="9" s="1"/>
  <c r="U162" i="9" s="1"/>
  <c r="V163" i="9" s="1"/>
  <c r="W164" i="9" s="1"/>
  <c r="X165" i="9" s="1"/>
  <c r="Y166" i="9" s="1"/>
  <c r="Z167" i="9" s="1"/>
  <c r="M134" i="8"/>
  <c r="N135" i="8" s="1"/>
  <c r="O136" i="8" s="1"/>
  <c r="P137" i="8" s="1"/>
  <c r="Q138" i="8" s="1"/>
  <c r="R139" i="8" s="1"/>
  <c r="S140" i="8" s="1"/>
  <c r="T141" i="8" s="1"/>
  <c r="U142" i="8" s="1"/>
  <c r="V143" i="8" s="1"/>
  <c r="W144" i="8" s="1"/>
  <c r="X145" i="8" s="1"/>
  <c r="Y146" i="8" s="1"/>
  <c r="Z147" i="8" s="1"/>
  <c r="AA148" i="8" s="1"/>
  <c r="AB149" i="8" s="1"/>
  <c r="AC150" i="8" s="1"/>
  <c r="AD151" i="8" s="1"/>
  <c r="AE152" i="8" s="1"/>
  <c r="AI133" i="8"/>
  <c r="AJ133" i="8" s="1"/>
  <c r="AG133" i="8"/>
  <c r="AF133" i="8"/>
  <c r="L134" i="8" s="1"/>
  <c r="AH133" i="8"/>
  <c r="AC148" i="9"/>
  <c r="AB148" i="9"/>
  <c r="AD149" i="9"/>
  <c r="AD139" i="1"/>
  <c r="AC149" i="9"/>
  <c r="H150" i="9"/>
  <c r="I151" i="9" s="1"/>
  <c r="J152" i="9" s="1"/>
  <c r="K153" i="9" s="1"/>
  <c r="L154" i="9" s="1"/>
  <c r="M155" i="9" s="1"/>
  <c r="N156" i="9" s="1"/>
  <c r="O157" i="9" s="1"/>
  <c r="P158" i="9" s="1"/>
  <c r="Q159" i="9" s="1"/>
  <c r="R160" i="9" s="1"/>
  <c r="S161" i="9" s="1"/>
  <c r="T162" i="9" s="1"/>
  <c r="U163" i="9" s="1"/>
  <c r="V164" i="9" s="1"/>
  <c r="W165" i="9" s="1"/>
  <c r="X166" i="9" s="1"/>
  <c r="Y167" i="9" s="1"/>
  <c r="Z168" i="9" s="1"/>
  <c r="AA149" i="9"/>
  <c r="AB149" i="9"/>
  <c r="AA139" i="1"/>
  <c r="G140" i="1" s="1"/>
  <c r="H140" i="1"/>
  <c r="I141" i="1" s="1"/>
  <c r="J142" i="1" s="1"/>
  <c r="K143" i="1" s="1"/>
  <c r="L144" i="1" s="1"/>
  <c r="M145" i="1" s="1"/>
  <c r="N146" i="1" s="1"/>
  <c r="O147" i="1" s="1"/>
  <c r="P148" i="1" s="1"/>
  <c r="Q149" i="1" s="1"/>
  <c r="R150" i="1" s="1"/>
  <c r="S151" i="1" s="1"/>
  <c r="T152" i="1" s="1"/>
  <c r="U153" i="1" s="1"/>
  <c r="V154" i="1" s="1"/>
  <c r="W155" i="1" s="1"/>
  <c r="X156" i="1" s="1"/>
  <c r="Y157" i="1" s="1"/>
  <c r="Z158" i="1" s="1"/>
  <c r="AC139" i="1"/>
  <c r="AB139" i="1"/>
  <c r="AG134" i="8" l="1"/>
  <c r="M135" i="8"/>
  <c r="N136" i="8" s="1"/>
  <c r="O137" i="8" s="1"/>
  <c r="P138" i="8" s="1"/>
  <c r="Q139" i="8" s="1"/>
  <c r="R140" i="8" s="1"/>
  <c r="S141" i="8" s="1"/>
  <c r="T142" i="8" s="1"/>
  <c r="U143" i="8" s="1"/>
  <c r="V144" i="8" s="1"/>
  <c r="W145" i="8" s="1"/>
  <c r="X146" i="8" s="1"/>
  <c r="Y147" i="8" s="1"/>
  <c r="Z148" i="8" s="1"/>
  <c r="AA149" i="8" s="1"/>
  <c r="AB150" i="8" s="1"/>
  <c r="AC151" i="8" s="1"/>
  <c r="AD152" i="8" s="1"/>
  <c r="AE153" i="8" s="1"/>
  <c r="AI134" i="8"/>
  <c r="AJ134" i="8" s="1"/>
  <c r="AF134" i="8"/>
  <c r="L135" i="8" s="1"/>
  <c r="AH134" i="8"/>
  <c r="G150" i="9"/>
  <c r="AD150" i="9" s="1"/>
  <c r="AD140" i="1"/>
  <c r="AA140" i="1"/>
  <c r="G141" i="1" s="1"/>
  <c r="H141" i="1"/>
  <c r="I142" i="1" s="1"/>
  <c r="J143" i="1" s="1"/>
  <c r="K144" i="1" s="1"/>
  <c r="L145" i="1" s="1"/>
  <c r="M146" i="1" s="1"/>
  <c r="N147" i="1" s="1"/>
  <c r="O148" i="1" s="1"/>
  <c r="P149" i="1" s="1"/>
  <c r="Q150" i="1" s="1"/>
  <c r="R151" i="1" s="1"/>
  <c r="S152" i="1" s="1"/>
  <c r="T153" i="1" s="1"/>
  <c r="U154" i="1" s="1"/>
  <c r="V155" i="1" s="1"/>
  <c r="W156" i="1" s="1"/>
  <c r="X157" i="1" s="1"/>
  <c r="Y158" i="1" s="1"/>
  <c r="Z159" i="1" s="1"/>
  <c r="AC140" i="1"/>
  <c r="AB140" i="1"/>
  <c r="AA150" i="9" l="1"/>
  <c r="AB150" i="9"/>
  <c r="AC150" i="9"/>
  <c r="H151" i="9"/>
  <c r="I152" i="9" s="1"/>
  <c r="J153" i="9" s="1"/>
  <c r="K154" i="9" s="1"/>
  <c r="L155" i="9" s="1"/>
  <c r="M156" i="9" s="1"/>
  <c r="N157" i="9" s="1"/>
  <c r="O158" i="9" s="1"/>
  <c r="P159" i="9" s="1"/>
  <c r="Q160" i="9" s="1"/>
  <c r="R161" i="9" s="1"/>
  <c r="S162" i="9" s="1"/>
  <c r="T163" i="9" s="1"/>
  <c r="U164" i="9" s="1"/>
  <c r="V165" i="9" s="1"/>
  <c r="W166" i="9" s="1"/>
  <c r="X167" i="9" s="1"/>
  <c r="Y168" i="9" s="1"/>
  <c r="Z169" i="9" s="1"/>
  <c r="AI135" i="8"/>
  <c r="AJ135" i="8" s="1"/>
  <c r="M136" i="8"/>
  <c r="N137" i="8" s="1"/>
  <c r="O138" i="8" s="1"/>
  <c r="P139" i="8" s="1"/>
  <c r="Q140" i="8" s="1"/>
  <c r="R141" i="8" s="1"/>
  <c r="S142" i="8" s="1"/>
  <c r="T143" i="8" s="1"/>
  <c r="U144" i="8" s="1"/>
  <c r="V145" i="8" s="1"/>
  <c r="W146" i="8" s="1"/>
  <c r="X147" i="8" s="1"/>
  <c r="Y148" i="8" s="1"/>
  <c r="Z149" i="8" s="1"/>
  <c r="AA150" i="8" s="1"/>
  <c r="AB151" i="8" s="1"/>
  <c r="AC152" i="8" s="1"/>
  <c r="AD153" i="8" s="1"/>
  <c r="AE154" i="8" s="1"/>
  <c r="AH135" i="8"/>
  <c r="AG135" i="8"/>
  <c r="AF135" i="8"/>
  <c r="L136" i="8" s="1"/>
  <c r="G151" i="9"/>
  <c r="AD151" i="9" s="1"/>
  <c r="AD141" i="1"/>
  <c r="AA141" i="1"/>
  <c r="G142" i="1" s="1"/>
  <c r="H142" i="1"/>
  <c r="I143" i="1" s="1"/>
  <c r="J144" i="1" s="1"/>
  <c r="K145" i="1" s="1"/>
  <c r="L146" i="1" s="1"/>
  <c r="M147" i="1" s="1"/>
  <c r="N148" i="1" s="1"/>
  <c r="O149" i="1" s="1"/>
  <c r="P150" i="1" s="1"/>
  <c r="Q151" i="1" s="1"/>
  <c r="R152" i="1" s="1"/>
  <c r="S153" i="1" s="1"/>
  <c r="T154" i="1" s="1"/>
  <c r="U155" i="1" s="1"/>
  <c r="V156" i="1" s="1"/>
  <c r="W157" i="1" s="1"/>
  <c r="X158" i="1" s="1"/>
  <c r="Y159" i="1" s="1"/>
  <c r="Z160" i="1" s="1"/>
  <c r="AC141" i="1"/>
  <c r="AB141" i="1"/>
  <c r="AH136" i="8" l="1"/>
  <c r="AG136" i="8"/>
  <c r="M137" i="8"/>
  <c r="N138" i="8" s="1"/>
  <c r="O139" i="8" s="1"/>
  <c r="P140" i="8" s="1"/>
  <c r="Q141" i="8" s="1"/>
  <c r="R142" i="8" s="1"/>
  <c r="S143" i="8" s="1"/>
  <c r="T144" i="8" s="1"/>
  <c r="U145" i="8" s="1"/>
  <c r="V146" i="8" s="1"/>
  <c r="W147" i="8" s="1"/>
  <c r="X148" i="8" s="1"/>
  <c r="Y149" i="8" s="1"/>
  <c r="Z150" i="8" s="1"/>
  <c r="AA151" i="8" s="1"/>
  <c r="AB152" i="8" s="1"/>
  <c r="AC153" i="8" s="1"/>
  <c r="AD154" i="8" s="1"/>
  <c r="AE155" i="8" s="1"/>
  <c r="AF136" i="8"/>
  <c r="L137" i="8" s="1"/>
  <c r="AI136" i="8"/>
  <c r="AJ136" i="8" s="1"/>
  <c r="AC151" i="9"/>
  <c r="AA151" i="9"/>
  <c r="G152" i="9" s="1"/>
  <c r="AB151" i="9"/>
  <c r="H152" i="9"/>
  <c r="I153" i="9" s="1"/>
  <c r="J154" i="9" s="1"/>
  <c r="K155" i="9" s="1"/>
  <c r="L156" i="9" s="1"/>
  <c r="M157" i="9" s="1"/>
  <c r="N158" i="9" s="1"/>
  <c r="O159" i="9" s="1"/>
  <c r="P160" i="9" s="1"/>
  <c r="Q161" i="9" s="1"/>
  <c r="R162" i="9" s="1"/>
  <c r="S163" i="9" s="1"/>
  <c r="T164" i="9" s="1"/>
  <c r="U165" i="9" s="1"/>
  <c r="V166" i="9" s="1"/>
  <c r="W167" i="9" s="1"/>
  <c r="X168" i="9" s="1"/>
  <c r="Y169" i="9" s="1"/>
  <c r="Z170" i="9" s="1"/>
  <c r="AD142" i="1"/>
  <c r="AA142" i="1"/>
  <c r="G143" i="1" s="1"/>
  <c r="H143" i="1"/>
  <c r="I144" i="1" s="1"/>
  <c r="J145" i="1" s="1"/>
  <c r="K146" i="1" s="1"/>
  <c r="L147" i="1" s="1"/>
  <c r="M148" i="1" s="1"/>
  <c r="N149" i="1" s="1"/>
  <c r="O150" i="1" s="1"/>
  <c r="P151" i="1" s="1"/>
  <c r="Q152" i="1" s="1"/>
  <c r="R153" i="1" s="1"/>
  <c r="S154" i="1" s="1"/>
  <c r="T155" i="1" s="1"/>
  <c r="U156" i="1" s="1"/>
  <c r="V157" i="1" s="1"/>
  <c r="W158" i="1" s="1"/>
  <c r="X159" i="1" s="1"/>
  <c r="Y160" i="1" s="1"/>
  <c r="Z161" i="1" s="1"/>
  <c r="AC142" i="1"/>
  <c r="AB142" i="1"/>
  <c r="M138" i="8" l="1"/>
  <c r="N139" i="8" s="1"/>
  <c r="O140" i="8" s="1"/>
  <c r="P141" i="8" s="1"/>
  <c r="Q142" i="8" s="1"/>
  <c r="R143" i="8" s="1"/>
  <c r="S144" i="8" s="1"/>
  <c r="T145" i="8" s="1"/>
  <c r="U146" i="8" s="1"/>
  <c r="V147" i="8" s="1"/>
  <c r="W148" i="8" s="1"/>
  <c r="X149" i="8" s="1"/>
  <c r="Y150" i="8" s="1"/>
  <c r="Z151" i="8" s="1"/>
  <c r="AA152" i="8" s="1"/>
  <c r="AB153" i="8" s="1"/>
  <c r="AC154" i="8" s="1"/>
  <c r="AD155" i="8" s="1"/>
  <c r="AE156" i="8" s="1"/>
  <c r="AI137" i="8"/>
  <c r="AJ137" i="8" s="1"/>
  <c r="AG137" i="8"/>
  <c r="AH137" i="8"/>
  <c r="AF137" i="8"/>
  <c r="L138" i="8" s="1"/>
  <c r="AA152" i="9"/>
  <c r="G153" i="9" s="1"/>
  <c r="H153" i="9"/>
  <c r="I154" i="9" s="1"/>
  <c r="J155" i="9" s="1"/>
  <c r="K156" i="9" s="1"/>
  <c r="L157" i="9" s="1"/>
  <c r="M158" i="9" s="1"/>
  <c r="N159" i="9" s="1"/>
  <c r="O160" i="9" s="1"/>
  <c r="P161" i="9" s="1"/>
  <c r="Q162" i="9" s="1"/>
  <c r="R163" i="9" s="1"/>
  <c r="S164" i="9" s="1"/>
  <c r="T165" i="9" s="1"/>
  <c r="U166" i="9" s="1"/>
  <c r="V167" i="9" s="1"/>
  <c r="W168" i="9" s="1"/>
  <c r="X169" i="9" s="1"/>
  <c r="Y170" i="9" s="1"/>
  <c r="Z171" i="9" s="1"/>
  <c r="AB152" i="9"/>
  <c r="AC152" i="9"/>
  <c r="AD152" i="9"/>
  <c r="AD143" i="1"/>
  <c r="AA143" i="1"/>
  <c r="G144" i="1" s="1"/>
  <c r="H144" i="1"/>
  <c r="I145" i="1" s="1"/>
  <c r="J146" i="1" s="1"/>
  <c r="K147" i="1" s="1"/>
  <c r="L148" i="1" s="1"/>
  <c r="M149" i="1" s="1"/>
  <c r="N150" i="1" s="1"/>
  <c r="O151" i="1" s="1"/>
  <c r="P152" i="1" s="1"/>
  <c r="Q153" i="1" s="1"/>
  <c r="R154" i="1" s="1"/>
  <c r="S155" i="1" s="1"/>
  <c r="T156" i="1" s="1"/>
  <c r="U157" i="1" s="1"/>
  <c r="V158" i="1" s="1"/>
  <c r="W159" i="1" s="1"/>
  <c r="X160" i="1" s="1"/>
  <c r="Y161" i="1" s="1"/>
  <c r="Z162" i="1" s="1"/>
  <c r="AC143" i="1"/>
  <c r="AB143" i="1"/>
  <c r="AD153" i="9" l="1"/>
  <c r="AG138" i="8"/>
  <c r="AH138" i="8"/>
  <c r="M139" i="8"/>
  <c r="N140" i="8" s="1"/>
  <c r="O141" i="8" s="1"/>
  <c r="P142" i="8" s="1"/>
  <c r="Q143" i="8" s="1"/>
  <c r="R144" i="8" s="1"/>
  <c r="S145" i="8" s="1"/>
  <c r="T146" i="8" s="1"/>
  <c r="U147" i="8" s="1"/>
  <c r="V148" i="8" s="1"/>
  <c r="W149" i="8" s="1"/>
  <c r="X150" i="8" s="1"/>
  <c r="Y151" i="8" s="1"/>
  <c r="Z152" i="8" s="1"/>
  <c r="AA153" i="8" s="1"/>
  <c r="AB154" i="8" s="1"/>
  <c r="AC155" i="8" s="1"/>
  <c r="AD156" i="8" s="1"/>
  <c r="AE157" i="8" s="1"/>
  <c r="AI138" i="8"/>
  <c r="AJ138" i="8" s="1"/>
  <c r="AF138" i="8"/>
  <c r="L139" i="8" s="1"/>
  <c r="H154" i="9"/>
  <c r="I155" i="9" s="1"/>
  <c r="J156" i="9" s="1"/>
  <c r="K157" i="9" s="1"/>
  <c r="L158" i="9" s="1"/>
  <c r="M159" i="9" s="1"/>
  <c r="N160" i="9" s="1"/>
  <c r="O161" i="9" s="1"/>
  <c r="P162" i="9" s="1"/>
  <c r="Q163" i="9" s="1"/>
  <c r="R164" i="9" s="1"/>
  <c r="S165" i="9" s="1"/>
  <c r="T166" i="9" s="1"/>
  <c r="U167" i="9" s="1"/>
  <c r="V168" i="9" s="1"/>
  <c r="W169" i="9" s="1"/>
  <c r="X170" i="9" s="1"/>
  <c r="Y171" i="9" s="1"/>
  <c r="Z172" i="9" s="1"/>
  <c r="AB153" i="9"/>
  <c r="AC153" i="9"/>
  <c r="AA153" i="9"/>
  <c r="G154" i="9" s="1"/>
  <c r="AD154" i="9" s="1"/>
  <c r="AD144" i="1"/>
  <c r="AA144" i="1"/>
  <c r="G145" i="1" s="1"/>
  <c r="AC144" i="1"/>
  <c r="H145" i="1"/>
  <c r="I146" i="1" s="1"/>
  <c r="J147" i="1" s="1"/>
  <c r="K148" i="1" s="1"/>
  <c r="L149" i="1" s="1"/>
  <c r="M150" i="1" s="1"/>
  <c r="N151" i="1" s="1"/>
  <c r="O152" i="1" s="1"/>
  <c r="P153" i="1" s="1"/>
  <c r="Q154" i="1" s="1"/>
  <c r="R155" i="1" s="1"/>
  <c r="S156" i="1" s="1"/>
  <c r="T157" i="1" s="1"/>
  <c r="U158" i="1" s="1"/>
  <c r="V159" i="1" s="1"/>
  <c r="W160" i="1" s="1"/>
  <c r="X161" i="1" s="1"/>
  <c r="Y162" i="1" s="1"/>
  <c r="Z163" i="1" s="1"/>
  <c r="AB144" i="1"/>
  <c r="AH139" i="8" l="1"/>
  <c r="AF139" i="8"/>
  <c r="L140" i="8" s="1"/>
  <c r="AG139" i="8"/>
  <c r="M140" i="8"/>
  <c r="N141" i="8" s="1"/>
  <c r="O142" i="8" s="1"/>
  <c r="P143" i="8" s="1"/>
  <c r="Q144" i="8" s="1"/>
  <c r="R145" i="8" s="1"/>
  <c r="S146" i="8" s="1"/>
  <c r="T147" i="8" s="1"/>
  <c r="U148" i="8" s="1"/>
  <c r="V149" i="8" s="1"/>
  <c r="W150" i="8" s="1"/>
  <c r="X151" i="8" s="1"/>
  <c r="Y152" i="8" s="1"/>
  <c r="Z153" i="8" s="1"/>
  <c r="AA154" i="8" s="1"/>
  <c r="AB155" i="8" s="1"/>
  <c r="AC156" i="8" s="1"/>
  <c r="AD157" i="8" s="1"/>
  <c r="AE158" i="8" s="1"/>
  <c r="AI139" i="8"/>
  <c r="AJ139" i="8" s="1"/>
  <c r="AB154" i="9"/>
  <c r="AC154" i="9"/>
  <c r="AA154" i="9"/>
  <c r="G155" i="9" s="1"/>
  <c r="H156" i="9" s="1"/>
  <c r="I157" i="9" s="1"/>
  <c r="J158" i="9" s="1"/>
  <c r="K159" i="9" s="1"/>
  <c r="L160" i="9" s="1"/>
  <c r="M161" i="9" s="1"/>
  <c r="N162" i="9" s="1"/>
  <c r="O163" i="9" s="1"/>
  <c r="P164" i="9" s="1"/>
  <c r="Q165" i="9" s="1"/>
  <c r="R166" i="9" s="1"/>
  <c r="S167" i="9" s="1"/>
  <c r="T168" i="9" s="1"/>
  <c r="U169" i="9" s="1"/>
  <c r="V170" i="9" s="1"/>
  <c r="W171" i="9" s="1"/>
  <c r="X172" i="9" s="1"/>
  <c r="Y173" i="9" s="1"/>
  <c r="H155" i="9"/>
  <c r="I156" i="9" s="1"/>
  <c r="J157" i="9" s="1"/>
  <c r="K158" i="9" s="1"/>
  <c r="L159" i="9" s="1"/>
  <c r="M160" i="9" s="1"/>
  <c r="N161" i="9" s="1"/>
  <c r="O162" i="9" s="1"/>
  <c r="P163" i="9" s="1"/>
  <c r="Q164" i="9" s="1"/>
  <c r="R165" i="9" s="1"/>
  <c r="S166" i="9" s="1"/>
  <c r="T167" i="9" s="1"/>
  <c r="U168" i="9" s="1"/>
  <c r="V169" i="9" s="1"/>
  <c r="W170" i="9" s="1"/>
  <c r="X171" i="9" s="1"/>
  <c r="Y172" i="9" s="1"/>
  <c r="Z173" i="9" s="1"/>
  <c r="AD145" i="1"/>
  <c r="AA145" i="1"/>
  <c r="G146" i="1" s="1"/>
  <c r="H146" i="1"/>
  <c r="I147" i="1" s="1"/>
  <c r="J148" i="1" s="1"/>
  <c r="K149" i="1" s="1"/>
  <c r="L150" i="1" s="1"/>
  <c r="M151" i="1" s="1"/>
  <c r="N152" i="1" s="1"/>
  <c r="O153" i="1" s="1"/>
  <c r="P154" i="1" s="1"/>
  <c r="Q155" i="1" s="1"/>
  <c r="R156" i="1" s="1"/>
  <c r="S157" i="1" s="1"/>
  <c r="T158" i="1" s="1"/>
  <c r="U159" i="1" s="1"/>
  <c r="V160" i="1" s="1"/>
  <c r="W161" i="1" s="1"/>
  <c r="X162" i="1" s="1"/>
  <c r="Y163" i="1" s="1"/>
  <c r="Z164" i="1" s="1"/>
  <c r="AC145" i="1"/>
  <c r="AB145" i="1"/>
  <c r="AG140" i="8" l="1"/>
  <c r="M141" i="8"/>
  <c r="N142" i="8" s="1"/>
  <c r="O143" i="8" s="1"/>
  <c r="P144" i="8" s="1"/>
  <c r="Q145" i="8" s="1"/>
  <c r="R146" i="8" s="1"/>
  <c r="S147" i="8" s="1"/>
  <c r="T148" i="8" s="1"/>
  <c r="U149" i="8" s="1"/>
  <c r="V150" i="8" s="1"/>
  <c r="W151" i="8" s="1"/>
  <c r="X152" i="8" s="1"/>
  <c r="Y153" i="8" s="1"/>
  <c r="Z154" i="8" s="1"/>
  <c r="AA155" i="8" s="1"/>
  <c r="AB156" i="8" s="1"/>
  <c r="AC157" i="8" s="1"/>
  <c r="AD158" i="8" s="1"/>
  <c r="AE159" i="8" s="1"/>
  <c r="AI140" i="8"/>
  <c r="AJ140" i="8" s="1"/>
  <c r="AH140" i="8"/>
  <c r="AF140" i="8"/>
  <c r="L141" i="8" s="1"/>
  <c r="AC155" i="9"/>
  <c r="AB155" i="9"/>
  <c r="Z174" i="9"/>
  <c r="AA155" i="9"/>
  <c r="G156" i="9" s="1"/>
  <c r="AD156" i="9" s="1"/>
  <c r="AD155" i="9"/>
  <c r="AD146" i="1"/>
  <c r="AA146" i="1"/>
  <c r="G147" i="1" s="1"/>
  <c r="H147" i="1"/>
  <c r="I148" i="1" s="1"/>
  <c r="J149" i="1" s="1"/>
  <c r="K150" i="1" s="1"/>
  <c r="L151" i="1" s="1"/>
  <c r="M152" i="1" s="1"/>
  <c r="N153" i="1" s="1"/>
  <c r="O154" i="1" s="1"/>
  <c r="P155" i="1" s="1"/>
  <c r="Q156" i="1" s="1"/>
  <c r="R157" i="1" s="1"/>
  <c r="S158" i="1" s="1"/>
  <c r="T159" i="1" s="1"/>
  <c r="U160" i="1" s="1"/>
  <c r="V161" i="1" s="1"/>
  <c r="W162" i="1" s="1"/>
  <c r="X163" i="1" s="1"/>
  <c r="Y164" i="1" s="1"/>
  <c r="Z165" i="1" s="1"/>
  <c r="AB146" i="1"/>
  <c r="AC146" i="1"/>
  <c r="AI141" i="8" l="1"/>
  <c r="AJ141" i="8" s="1"/>
  <c r="AG141" i="8"/>
  <c r="AH141" i="8"/>
  <c r="AF141" i="8"/>
  <c r="L142" i="8" s="1"/>
  <c r="M142" i="8"/>
  <c r="N143" i="8" s="1"/>
  <c r="O144" i="8" s="1"/>
  <c r="P145" i="8" s="1"/>
  <c r="Q146" i="8" s="1"/>
  <c r="R147" i="8" s="1"/>
  <c r="S148" i="8" s="1"/>
  <c r="T149" i="8" s="1"/>
  <c r="U150" i="8" s="1"/>
  <c r="V151" i="8" s="1"/>
  <c r="W152" i="8" s="1"/>
  <c r="X153" i="8" s="1"/>
  <c r="Y154" i="8" s="1"/>
  <c r="Z155" i="8" s="1"/>
  <c r="AA156" i="8" s="1"/>
  <c r="AB157" i="8" s="1"/>
  <c r="AC158" i="8" s="1"/>
  <c r="AD159" i="8" s="1"/>
  <c r="AE160" i="8" s="1"/>
  <c r="AB156" i="9"/>
  <c r="AC156" i="9"/>
  <c r="AA156" i="9"/>
  <c r="G157" i="9" s="1"/>
  <c r="H157" i="9"/>
  <c r="I158" i="9" s="1"/>
  <c r="J159" i="9" s="1"/>
  <c r="K160" i="9" s="1"/>
  <c r="L161" i="9" s="1"/>
  <c r="M162" i="9" s="1"/>
  <c r="N163" i="9" s="1"/>
  <c r="O164" i="9" s="1"/>
  <c r="P165" i="9" s="1"/>
  <c r="Q166" i="9" s="1"/>
  <c r="R167" i="9" s="1"/>
  <c r="S168" i="9" s="1"/>
  <c r="T169" i="9" s="1"/>
  <c r="U170" i="9" s="1"/>
  <c r="V171" i="9" s="1"/>
  <c r="W172" i="9" s="1"/>
  <c r="X173" i="9" s="1"/>
  <c r="Y174" i="9" s="1"/>
  <c r="Z175" i="9" s="1"/>
  <c r="AD147" i="1"/>
  <c r="AA147" i="1"/>
  <c r="G148" i="1" s="1"/>
  <c r="AB147" i="1"/>
  <c r="H148" i="1"/>
  <c r="I149" i="1" s="1"/>
  <c r="J150" i="1" s="1"/>
  <c r="K151" i="1" s="1"/>
  <c r="L152" i="1" s="1"/>
  <c r="M153" i="1" s="1"/>
  <c r="N154" i="1" s="1"/>
  <c r="O155" i="1" s="1"/>
  <c r="P156" i="1" s="1"/>
  <c r="Q157" i="1" s="1"/>
  <c r="R158" i="1" s="1"/>
  <c r="S159" i="1" s="1"/>
  <c r="T160" i="1" s="1"/>
  <c r="U161" i="1" s="1"/>
  <c r="V162" i="1" s="1"/>
  <c r="W163" i="1" s="1"/>
  <c r="X164" i="1" s="1"/>
  <c r="Y165" i="1" s="1"/>
  <c r="Z166" i="1" s="1"/>
  <c r="AC147" i="1"/>
  <c r="AI142" i="8" l="1"/>
  <c r="AJ142" i="8" s="1"/>
  <c r="AF142" i="8"/>
  <c r="L143" i="8" s="1"/>
  <c r="AH142" i="8"/>
  <c r="AG142" i="8"/>
  <c r="M143" i="8"/>
  <c r="N144" i="8" s="1"/>
  <c r="O145" i="8" s="1"/>
  <c r="P146" i="8" s="1"/>
  <c r="Q147" i="8" s="1"/>
  <c r="R148" i="8" s="1"/>
  <c r="S149" i="8" s="1"/>
  <c r="T150" i="8" s="1"/>
  <c r="U151" i="8" s="1"/>
  <c r="V152" i="8" s="1"/>
  <c r="W153" i="8" s="1"/>
  <c r="X154" i="8" s="1"/>
  <c r="Y155" i="8" s="1"/>
  <c r="Z156" i="8" s="1"/>
  <c r="AA157" i="8" s="1"/>
  <c r="AB158" i="8" s="1"/>
  <c r="AC159" i="8" s="1"/>
  <c r="AD160" i="8" s="1"/>
  <c r="AE161" i="8" s="1"/>
  <c r="AD157" i="9"/>
  <c r="AB157" i="9"/>
  <c r="AC157" i="9"/>
  <c r="AA157" i="9"/>
  <c r="G158" i="9" s="1"/>
  <c r="H158" i="9"/>
  <c r="I159" i="9" s="1"/>
  <c r="J160" i="9" s="1"/>
  <c r="K161" i="9" s="1"/>
  <c r="L162" i="9" s="1"/>
  <c r="M163" i="9" s="1"/>
  <c r="N164" i="9" s="1"/>
  <c r="O165" i="9" s="1"/>
  <c r="P166" i="9" s="1"/>
  <c r="Q167" i="9" s="1"/>
  <c r="R168" i="9" s="1"/>
  <c r="S169" i="9" s="1"/>
  <c r="T170" i="9" s="1"/>
  <c r="U171" i="9" s="1"/>
  <c r="V172" i="9" s="1"/>
  <c r="W173" i="9" s="1"/>
  <c r="X174" i="9" s="1"/>
  <c r="Y175" i="9" s="1"/>
  <c r="Z176" i="9" s="1"/>
  <c r="AD148" i="1"/>
  <c r="AA148" i="1"/>
  <c r="G149" i="1" s="1"/>
  <c r="H149" i="1"/>
  <c r="I150" i="1" s="1"/>
  <c r="J151" i="1" s="1"/>
  <c r="K152" i="1" s="1"/>
  <c r="L153" i="1" s="1"/>
  <c r="M154" i="1" s="1"/>
  <c r="N155" i="1" s="1"/>
  <c r="O156" i="1" s="1"/>
  <c r="P157" i="1" s="1"/>
  <c r="Q158" i="1" s="1"/>
  <c r="R159" i="1" s="1"/>
  <c r="S160" i="1" s="1"/>
  <c r="T161" i="1" s="1"/>
  <c r="U162" i="1" s="1"/>
  <c r="V163" i="1" s="1"/>
  <c r="W164" i="1" s="1"/>
  <c r="X165" i="1" s="1"/>
  <c r="Y166" i="1" s="1"/>
  <c r="Z167" i="1" s="1"/>
  <c r="AC148" i="1"/>
  <c r="AB148" i="1"/>
  <c r="AD158" i="9" l="1"/>
  <c r="AI143" i="8"/>
  <c r="AJ143" i="8" s="1"/>
  <c r="AF143" i="8"/>
  <c r="L144" i="8" s="1"/>
  <c r="AG143" i="8"/>
  <c r="M144" i="8"/>
  <c r="N145" i="8" s="1"/>
  <c r="O146" i="8" s="1"/>
  <c r="P147" i="8" s="1"/>
  <c r="Q148" i="8" s="1"/>
  <c r="R149" i="8" s="1"/>
  <c r="S150" i="8" s="1"/>
  <c r="T151" i="8" s="1"/>
  <c r="U152" i="8" s="1"/>
  <c r="V153" i="8" s="1"/>
  <c r="W154" i="8" s="1"/>
  <c r="X155" i="8" s="1"/>
  <c r="Y156" i="8" s="1"/>
  <c r="Z157" i="8" s="1"/>
  <c r="AA158" i="8" s="1"/>
  <c r="AB159" i="8" s="1"/>
  <c r="AC160" i="8" s="1"/>
  <c r="AD161" i="8" s="1"/>
  <c r="AE162" i="8" s="1"/>
  <c r="AH143" i="8"/>
  <c r="AB158" i="9"/>
  <c r="AC158" i="9"/>
  <c r="H159" i="9"/>
  <c r="I160" i="9" s="1"/>
  <c r="J161" i="9" s="1"/>
  <c r="K162" i="9" s="1"/>
  <c r="L163" i="9" s="1"/>
  <c r="M164" i="9" s="1"/>
  <c r="N165" i="9" s="1"/>
  <c r="O166" i="9" s="1"/>
  <c r="P167" i="9" s="1"/>
  <c r="Q168" i="9" s="1"/>
  <c r="R169" i="9" s="1"/>
  <c r="S170" i="9" s="1"/>
  <c r="T171" i="9" s="1"/>
  <c r="U172" i="9" s="1"/>
  <c r="V173" i="9" s="1"/>
  <c r="W174" i="9" s="1"/>
  <c r="X175" i="9" s="1"/>
  <c r="Y176" i="9" s="1"/>
  <c r="Z177" i="9" s="1"/>
  <c r="AA158" i="9"/>
  <c r="G159" i="9" s="1"/>
  <c r="AD159" i="9" s="1"/>
  <c r="AD149" i="1"/>
  <c r="AA149" i="1"/>
  <c r="G150" i="1" s="1"/>
  <c r="H150" i="1"/>
  <c r="I151" i="1" s="1"/>
  <c r="J152" i="1" s="1"/>
  <c r="K153" i="1" s="1"/>
  <c r="L154" i="1" s="1"/>
  <c r="M155" i="1" s="1"/>
  <c r="N156" i="1" s="1"/>
  <c r="O157" i="1" s="1"/>
  <c r="P158" i="1" s="1"/>
  <c r="Q159" i="1" s="1"/>
  <c r="R160" i="1" s="1"/>
  <c r="S161" i="1" s="1"/>
  <c r="T162" i="1" s="1"/>
  <c r="U163" i="1" s="1"/>
  <c r="V164" i="1" s="1"/>
  <c r="W165" i="1" s="1"/>
  <c r="X166" i="1" s="1"/>
  <c r="Y167" i="1" s="1"/>
  <c r="Z168" i="1" s="1"/>
  <c r="AC149" i="1"/>
  <c r="AB149" i="1"/>
  <c r="M145" i="8" l="1"/>
  <c r="N146" i="8" s="1"/>
  <c r="O147" i="8" s="1"/>
  <c r="P148" i="8" s="1"/>
  <c r="Q149" i="8" s="1"/>
  <c r="R150" i="8" s="1"/>
  <c r="S151" i="8" s="1"/>
  <c r="T152" i="8" s="1"/>
  <c r="U153" i="8" s="1"/>
  <c r="V154" i="8" s="1"/>
  <c r="W155" i="8" s="1"/>
  <c r="X156" i="8" s="1"/>
  <c r="Y157" i="8" s="1"/>
  <c r="Z158" i="8" s="1"/>
  <c r="AA159" i="8" s="1"/>
  <c r="AB160" i="8" s="1"/>
  <c r="AC161" i="8" s="1"/>
  <c r="AD162" i="8" s="1"/>
  <c r="AE163" i="8" s="1"/>
  <c r="AI144" i="8"/>
  <c r="AJ144" i="8" s="1"/>
  <c r="AG144" i="8"/>
  <c r="AF144" i="8"/>
  <c r="L145" i="8" s="1"/>
  <c r="AH144" i="8"/>
  <c r="AB159" i="9"/>
  <c r="AA159" i="9"/>
  <c r="G160" i="9" s="1"/>
  <c r="AC159" i="9"/>
  <c r="H160" i="9"/>
  <c r="I161" i="9" s="1"/>
  <c r="J162" i="9" s="1"/>
  <c r="K163" i="9" s="1"/>
  <c r="L164" i="9" s="1"/>
  <c r="M165" i="9" s="1"/>
  <c r="N166" i="9" s="1"/>
  <c r="O167" i="9" s="1"/>
  <c r="P168" i="9" s="1"/>
  <c r="Q169" i="9" s="1"/>
  <c r="R170" i="9" s="1"/>
  <c r="S171" i="9" s="1"/>
  <c r="T172" i="9" s="1"/>
  <c r="U173" i="9" s="1"/>
  <c r="V174" i="9" s="1"/>
  <c r="W175" i="9" s="1"/>
  <c r="X176" i="9" s="1"/>
  <c r="Y177" i="9" s="1"/>
  <c r="Z178" i="9" s="1"/>
  <c r="AD150" i="1"/>
  <c r="AA150" i="1"/>
  <c r="G151" i="1" s="1"/>
  <c r="H151" i="1"/>
  <c r="I152" i="1" s="1"/>
  <c r="J153" i="1" s="1"/>
  <c r="K154" i="1" s="1"/>
  <c r="L155" i="1" s="1"/>
  <c r="M156" i="1" s="1"/>
  <c r="N157" i="1" s="1"/>
  <c r="O158" i="1" s="1"/>
  <c r="P159" i="1" s="1"/>
  <c r="Q160" i="1" s="1"/>
  <c r="R161" i="1" s="1"/>
  <c r="S162" i="1" s="1"/>
  <c r="T163" i="1" s="1"/>
  <c r="U164" i="1" s="1"/>
  <c r="V165" i="1" s="1"/>
  <c r="W166" i="1" s="1"/>
  <c r="X167" i="1" s="1"/>
  <c r="Y168" i="1" s="1"/>
  <c r="Z169" i="1" s="1"/>
  <c r="AB150" i="1"/>
  <c r="AC150" i="1"/>
  <c r="AF145" i="8" l="1"/>
  <c r="L146" i="8" s="1"/>
  <c r="M146" i="8"/>
  <c r="N147" i="8" s="1"/>
  <c r="O148" i="8" s="1"/>
  <c r="P149" i="8" s="1"/>
  <c r="Q150" i="8" s="1"/>
  <c r="R151" i="8" s="1"/>
  <c r="S152" i="8" s="1"/>
  <c r="T153" i="8" s="1"/>
  <c r="U154" i="8" s="1"/>
  <c r="V155" i="8" s="1"/>
  <c r="W156" i="8" s="1"/>
  <c r="X157" i="8" s="1"/>
  <c r="Y158" i="8" s="1"/>
  <c r="Z159" i="8" s="1"/>
  <c r="AA160" i="8" s="1"/>
  <c r="AB161" i="8" s="1"/>
  <c r="AC162" i="8" s="1"/>
  <c r="AD163" i="8" s="1"/>
  <c r="AE164" i="8" s="1"/>
  <c r="AI145" i="8"/>
  <c r="AJ145" i="8" s="1"/>
  <c r="AH145" i="8"/>
  <c r="AG145" i="8"/>
  <c r="AD160" i="9"/>
  <c r="AC160" i="9"/>
  <c r="AB160" i="9"/>
  <c r="H161" i="9"/>
  <c r="I162" i="9" s="1"/>
  <c r="J163" i="9" s="1"/>
  <c r="K164" i="9" s="1"/>
  <c r="L165" i="9" s="1"/>
  <c r="M166" i="9" s="1"/>
  <c r="N167" i="9" s="1"/>
  <c r="O168" i="9" s="1"/>
  <c r="P169" i="9" s="1"/>
  <c r="Q170" i="9" s="1"/>
  <c r="R171" i="9" s="1"/>
  <c r="S172" i="9" s="1"/>
  <c r="T173" i="9" s="1"/>
  <c r="U174" i="9" s="1"/>
  <c r="V175" i="9" s="1"/>
  <c r="W176" i="9" s="1"/>
  <c r="X177" i="9" s="1"/>
  <c r="Y178" i="9" s="1"/>
  <c r="Z179" i="9" s="1"/>
  <c r="AA160" i="9"/>
  <c r="G161" i="9" s="1"/>
  <c r="AD161" i="9" s="1"/>
  <c r="AD151" i="1"/>
  <c r="AA151" i="1"/>
  <c r="G152" i="1" s="1"/>
  <c r="H152" i="1"/>
  <c r="I153" i="1" s="1"/>
  <c r="J154" i="1" s="1"/>
  <c r="K155" i="1" s="1"/>
  <c r="L156" i="1" s="1"/>
  <c r="M157" i="1" s="1"/>
  <c r="N158" i="1" s="1"/>
  <c r="O159" i="1" s="1"/>
  <c r="P160" i="1" s="1"/>
  <c r="Q161" i="1" s="1"/>
  <c r="R162" i="1" s="1"/>
  <c r="S163" i="1" s="1"/>
  <c r="T164" i="1" s="1"/>
  <c r="U165" i="1" s="1"/>
  <c r="V166" i="1" s="1"/>
  <c r="W167" i="1" s="1"/>
  <c r="X168" i="1" s="1"/>
  <c r="Y169" i="1" s="1"/>
  <c r="Z170" i="1" s="1"/>
  <c r="AC151" i="1"/>
  <c r="AB151" i="1"/>
  <c r="AG146" i="8" l="1"/>
  <c r="AI146" i="8"/>
  <c r="AJ146" i="8" s="1"/>
  <c r="AF146" i="8"/>
  <c r="L147" i="8" s="1"/>
  <c r="M147" i="8"/>
  <c r="N148" i="8" s="1"/>
  <c r="O149" i="8" s="1"/>
  <c r="P150" i="8" s="1"/>
  <c r="Q151" i="8" s="1"/>
  <c r="R152" i="8" s="1"/>
  <c r="S153" i="8" s="1"/>
  <c r="T154" i="8" s="1"/>
  <c r="U155" i="8" s="1"/>
  <c r="V156" i="8" s="1"/>
  <c r="W157" i="8" s="1"/>
  <c r="X158" i="8" s="1"/>
  <c r="Y159" i="8" s="1"/>
  <c r="Z160" i="8" s="1"/>
  <c r="AA161" i="8" s="1"/>
  <c r="AB162" i="8" s="1"/>
  <c r="AC163" i="8" s="1"/>
  <c r="AD164" i="8" s="1"/>
  <c r="AE165" i="8" s="1"/>
  <c r="AH146" i="8"/>
  <c r="AB161" i="9"/>
  <c r="AC161" i="9"/>
  <c r="H162" i="9"/>
  <c r="I163" i="9" s="1"/>
  <c r="J164" i="9" s="1"/>
  <c r="K165" i="9" s="1"/>
  <c r="L166" i="9" s="1"/>
  <c r="M167" i="9" s="1"/>
  <c r="N168" i="9" s="1"/>
  <c r="O169" i="9" s="1"/>
  <c r="P170" i="9" s="1"/>
  <c r="Q171" i="9" s="1"/>
  <c r="R172" i="9" s="1"/>
  <c r="S173" i="9" s="1"/>
  <c r="T174" i="9" s="1"/>
  <c r="U175" i="9" s="1"/>
  <c r="V176" i="9" s="1"/>
  <c r="W177" i="9" s="1"/>
  <c r="X178" i="9" s="1"/>
  <c r="Y179" i="9" s="1"/>
  <c r="Z180" i="9" s="1"/>
  <c r="AA161" i="9"/>
  <c r="G162" i="9" s="1"/>
  <c r="AD162" i="9" s="1"/>
  <c r="AD152" i="1"/>
  <c r="AA152" i="1"/>
  <c r="G153" i="1" s="1"/>
  <c r="AC152" i="1"/>
  <c r="AB152" i="1"/>
  <c r="H153" i="1"/>
  <c r="I154" i="1" s="1"/>
  <c r="J155" i="1" s="1"/>
  <c r="K156" i="1" s="1"/>
  <c r="L157" i="1" s="1"/>
  <c r="M158" i="1" s="1"/>
  <c r="N159" i="1" s="1"/>
  <c r="O160" i="1" s="1"/>
  <c r="P161" i="1" s="1"/>
  <c r="Q162" i="1" s="1"/>
  <c r="R163" i="1" s="1"/>
  <c r="S164" i="1" s="1"/>
  <c r="T165" i="1" s="1"/>
  <c r="U166" i="1" s="1"/>
  <c r="V167" i="1" s="1"/>
  <c r="W168" i="1" s="1"/>
  <c r="X169" i="1" s="1"/>
  <c r="Y170" i="1" s="1"/>
  <c r="Z171" i="1" s="1"/>
  <c r="AA162" i="9" l="1"/>
  <c r="G163" i="9" s="1"/>
  <c r="AH147" i="8"/>
  <c r="M148" i="8"/>
  <c r="N149" i="8" s="1"/>
  <c r="O150" i="8" s="1"/>
  <c r="P151" i="8" s="1"/>
  <c r="Q152" i="8" s="1"/>
  <c r="R153" i="8" s="1"/>
  <c r="S154" i="8" s="1"/>
  <c r="T155" i="8" s="1"/>
  <c r="U156" i="8" s="1"/>
  <c r="V157" i="8" s="1"/>
  <c r="W158" i="8" s="1"/>
  <c r="X159" i="8" s="1"/>
  <c r="Y160" i="8" s="1"/>
  <c r="Z161" i="8" s="1"/>
  <c r="AA162" i="8" s="1"/>
  <c r="AB163" i="8" s="1"/>
  <c r="AC164" i="8" s="1"/>
  <c r="AD165" i="8" s="1"/>
  <c r="AE166" i="8" s="1"/>
  <c r="AG147" i="8"/>
  <c r="AI147" i="8"/>
  <c r="AJ147" i="8" s="1"/>
  <c r="AF147" i="8"/>
  <c r="L148" i="8" s="1"/>
  <c r="AB162" i="9"/>
  <c r="H163" i="9"/>
  <c r="I164" i="9" s="1"/>
  <c r="J165" i="9" s="1"/>
  <c r="K166" i="9" s="1"/>
  <c r="L167" i="9" s="1"/>
  <c r="M168" i="9" s="1"/>
  <c r="N169" i="9" s="1"/>
  <c r="O170" i="9" s="1"/>
  <c r="P171" i="9" s="1"/>
  <c r="Q172" i="9" s="1"/>
  <c r="R173" i="9" s="1"/>
  <c r="S174" i="9" s="1"/>
  <c r="T175" i="9" s="1"/>
  <c r="U176" i="9" s="1"/>
  <c r="V177" i="9" s="1"/>
  <c r="W178" i="9" s="1"/>
  <c r="X179" i="9" s="1"/>
  <c r="Y180" i="9" s="1"/>
  <c r="Z181" i="9" s="1"/>
  <c r="AC162" i="9"/>
  <c r="AD163" i="9"/>
  <c r="AD153" i="1"/>
  <c r="H164" i="9"/>
  <c r="I165" i="9" s="1"/>
  <c r="J166" i="9" s="1"/>
  <c r="K167" i="9" s="1"/>
  <c r="L168" i="9" s="1"/>
  <c r="M169" i="9" s="1"/>
  <c r="N170" i="9" s="1"/>
  <c r="O171" i="9" s="1"/>
  <c r="P172" i="9" s="1"/>
  <c r="Q173" i="9" s="1"/>
  <c r="R174" i="9" s="1"/>
  <c r="S175" i="9" s="1"/>
  <c r="T176" i="9" s="1"/>
  <c r="U177" i="9" s="1"/>
  <c r="V178" i="9" s="1"/>
  <c r="W179" i="9" s="1"/>
  <c r="X180" i="9" s="1"/>
  <c r="Y181" i="9" s="1"/>
  <c r="AA153" i="1"/>
  <c r="G154" i="1" s="1"/>
  <c r="H154" i="1"/>
  <c r="I155" i="1" s="1"/>
  <c r="J156" i="1" s="1"/>
  <c r="K157" i="1" s="1"/>
  <c r="L158" i="1" s="1"/>
  <c r="M159" i="1" s="1"/>
  <c r="N160" i="1" s="1"/>
  <c r="O161" i="1" s="1"/>
  <c r="P162" i="1" s="1"/>
  <c r="Q163" i="1" s="1"/>
  <c r="R164" i="1" s="1"/>
  <c r="S165" i="1" s="1"/>
  <c r="T166" i="1" s="1"/>
  <c r="U167" i="1" s="1"/>
  <c r="V168" i="1" s="1"/>
  <c r="W169" i="1" s="1"/>
  <c r="X170" i="1" s="1"/>
  <c r="Y171" i="1" s="1"/>
  <c r="Z172" i="1" s="1"/>
  <c r="AB153" i="1"/>
  <c r="AC153" i="1"/>
  <c r="M149" i="8" l="1"/>
  <c r="N150" i="8" s="1"/>
  <c r="O151" i="8" s="1"/>
  <c r="P152" i="8" s="1"/>
  <c r="Q153" i="8" s="1"/>
  <c r="R154" i="8" s="1"/>
  <c r="S155" i="8" s="1"/>
  <c r="T156" i="8" s="1"/>
  <c r="U157" i="8" s="1"/>
  <c r="V158" i="8" s="1"/>
  <c r="W159" i="8" s="1"/>
  <c r="X160" i="8" s="1"/>
  <c r="Y161" i="8" s="1"/>
  <c r="Z162" i="8" s="1"/>
  <c r="AA163" i="8" s="1"/>
  <c r="AB164" i="8" s="1"/>
  <c r="AC165" i="8" s="1"/>
  <c r="AD166" i="8" s="1"/>
  <c r="AE167" i="8" s="1"/>
  <c r="AH148" i="8"/>
  <c r="AG148" i="8"/>
  <c r="AF148" i="8"/>
  <c r="L149" i="8" s="1"/>
  <c r="AI148" i="8"/>
  <c r="AJ148" i="8" s="1"/>
  <c r="AB163" i="9"/>
  <c r="Z182" i="9"/>
  <c r="AC163" i="9"/>
  <c r="AA163" i="9"/>
  <c r="G164" i="9" s="1"/>
  <c r="AA164" i="9" s="1"/>
  <c r="G165" i="9" s="1"/>
  <c r="AD154" i="1"/>
  <c r="AA154" i="1"/>
  <c r="G155" i="1" s="1"/>
  <c r="H155" i="1"/>
  <c r="I156" i="1" s="1"/>
  <c r="J157" i="1" s="1"/>
  <c r="K158" i="1" s="1"/>
  <c r="L159" i="1" s="1"/>
  <c r="M160" i="1" s="1"/>
  <c r="N161" i="1" s="1"/>
  <c r="O162" i="1" s="1"/>
  <c r="P163" i="1" s="1"/>
  <c r="Q164" i="1" s="1"/>
  <c r="R165" i="1" s="1"/>
  <c r="S166" i="1" s="1"/>
  <c r="T167" i="1" s="1"/>
  <c r="U168" i="1" s="1"/>
  <c r="V169" i="1" s="1"/>
  <c r="W170" i="1" s="1"/>
  <c r="X171" i="1" s="1"/>
  <c r="Y172" i="1" s="1"/>
  <c r="Z173" i="1" s="1"/>
  <c r="AC154" i="1"/>
  <c r="AB154" i="1"/>
  <c r="AD164" i="9" l="1"/>
  <c r="AB164" i="9"/>
  <c r="AC164" i="9"/>
  <c r="M150" i="8"/>
  <c r="N151" i="8" s="1"/>
  <c r="O152" i="8" s="1"/>
  <c r="P153" i="8" s="1"/>
  <c r="Q154" i="8" s="1"/>
  <c r="R155" i="8" s="1"/>
  <c r="S156" i="8" s="1"/>
  <c r="T157" i="8" s="1"/>
  <c r="U158" i="8" s="1"/>
  <c r="V159" i="8" s="1"/>
  <c r="W160" i="8" s="1"/>
  <c r="X161" i="8" s="1"/>
  <c r="Y162" i="8" s="1"/>
  <c r="Z163" i="8" s="1"/>
  <c r="AA164" i="8" s="1"/>
  <c r="AB165" i="8" s="1"/>
  <c r="AC166" i="8" s="1"/>
  <c r="AD167" i="8" s="1"/>
  <c r="AE168" i="8" s="1"/>
  <c r="AG149" i="8"/>
  <c r="AI149" i="8"/>
  <c r="AJ149" i="8" s="1"/>
  <c r="AF149" i="8"/>
  <c r="L150" i="8" s="1"/>
  <c r="AH149" i="8"/>
  <c r="H165" i="9"/>
  <c r="I166" i="9" s="1"/>
  <c r="J167" i="9" s="1"/>
  <c r="K168" i="9" s="1"/>
  <c r="L169" i="9" s="1"/>
  <c r="M170" i="9" s="1"/>
  <c r="N171" i="9" s="1"/>
  <c r="O172" i="9" s="1"/>
  <c r="P173" i="9" s="1"/>
  <c r="Q174" i="9" s="1"/>
  <c r="R175" i="9" s="1"/>
  <c r="S176" i="9" s="1"/>
  <c r="T177" i="9" s="1"/>
  <c r="U178" i="9" s="1"/>
  <c r="V179" i="9" s="1"/>
  <c r="W180" i="9" s="1"/>
  <c r="X181" i="9" s="1"/>
  <c r="Y182" i="9" s="1"/>
  <c r="Z183" i="9" s="1"/>
  <c r="AD155" i="1"/>
  <c r="H166" i="9"/>
  <c r="I167" i="9" s="1"/>
  <c r="J168" i="9" s="1"/>
  <c r="K169" i="9" s="1"/>
  <c r="L170" i="9" s="1"/>
  <c r="M171" i="9" s="1"/>
  <c r="N172" i="9" s="1"/>
  <c r="O173" i="9" s="1"/>
  <c r="P174" i="9" s="1"/>
  <c r="Q175" i="9" s="1"/>
  <c r="R176" i="9" s="1"/>
  <c r="S177" i="9" s="1"/>
  <c r="T178" i="9" s="1"/>
  <c r="U179" i="9" s="1"/>
  <c r="V180" i="9" s="1"/>
  <c r="W181" i="9" s="1"/>
  <c r="X182" i="9" s="1"/>
  <c r="Y183" i="9" s="1"/>
  <c r="AA155" i="1"/>
  <c r="G156" i="1" s="1"/>
  <c r="H156" i="1"/>
  <c r="I157" i="1" s="1"/>
  <c r="J158" i="1" s="1"/>
  <c r="K159" i="1" s="1"/>
  <c r="L160" i="1" s="1"/>
  <c r="M161" i="1" s="1"/>
  <c r="N162" i="1" s="1"/>
  <c r="O163" i="1" s="1"/>
  <c r="P164" i="1" s="1"/>
  <c r="Q165" i="1" s="1"/>
  <c r="R166" i="1" s="1"/>
  <c r="S167" i="1" s="1"/>
  <c r="T168" i="1" s="1"/>
  <c r="U169" i="1" s="1"/>
  <c r="V170" i="1" s="1"/>
  <c r="W171" i="1" s="1"/>
  <c r="X172" i="1" s="1"/>
  <c r="Y173" i="1" s="1"/>
  <c r="Z174" i="1" s="1"/>
  <c r="AC155" i="1"/>
  <c r="AB155" i="1"/>
  <c r="Z184" i="9" l="1"/>
  <c r="AD165" i="9"/>
  <c r="M151" i="8"/>
  <c r="N152" i="8" s="1"/>
  <c r="O153" i="8" s="1"/>
  <c r="P154" i="8" s="1"/>
  <c r="Q155" i="8" s="1"/>
  <c r="R156" i="8" s="1"/>
  <c r="S157" i="8" s="1"/>
  <c r="T158" i="8" s="1"/>
  <c r="U159" i="8" s="1"/>
  <c r="V160" i="8" s="1"/>
  <c r="W161" i="8" s="1"/>
  <c r="X162" i="8" s="1"/>
  <c r="Y163" i="8" s="1"/>
  <c r="Z164" i="8" s="1"/>
  <c r="AA165" i="8" s="1"/>
  <c r="AB166" i="8" s="1"/>
  <c r="AC167" i="8" s="1"/>
  <c r="AD168" i="8" s="1"/>
  <c r="AE169" i="8" s="1"/>
  <c r="AH150" i="8"/>
  <c r="AG150" i="8"/>
  <c r="AI150" i="8"/>
  <c r="AJ150" i="8" s="1"/>
  <c r="AF150" i="8"/>
  <c r="L151" i="8" s="1"/>
  <c r="AB165" i="9"/>
  <c r="AA165" i="9"/>
  <c r="G166" i="9" s="1"/>
  <c r="AD166" i="9" s="1"/>
  <c r="AC165" i="9"/>
  <c r="AD156" i="1"/>
  <c r="AA156" i="1"/>
  <c r="G157" i="1" s="1"/>
  <c r="H157" i="1"/>
  <c r="I158" i="1" s="1"/>
  <c r="J159" i="1" s="1"/>
  <c r="K160" i="1" s="1"/>
  <c r="L161" i="1" s="1"/>
  <c r="M162" i="1" s="1"/>
  <c r="N163" i="1" s="1"/>
  <c r="O164" i="1" s="1"/>
  <c r="P165" i="1" s="1"/>
  <c r="Q166" i="1" s="1"/>
  <c r="R167" i="1" s="1"/>
  <c r="S168" i="1" s="1"/>
  <c r="T169" i="1" s="1"/>
  <c r="U170" i="1" s="1"/>
  <c r="V171" i="1" s="1"/>
  <c r="W172" i="1" s="1"/>
  <c r="X173" i="1" s="1"/>
  <c r="Y174" i="1" s="1"/>
  <c r="Z175" i="1" s="1"/>
  <c r="AB156" i="1"/>
  <c r="AC156" i="1"/>
  <c r="AI151" i="8" l="1"/>
  <c r="AJ151" i="8" s="1"/>
  <c r="AF151" i="8"/>
  <c r="L152" i="8" s="1"/>
  <c r="M152" i="8"/>
  <c r="N153" i="8" s="1"/>
  <c r="O154" i="8" s="1"/>
  <c r="P155" i="8" s="1"/>
  <c r="Q156" i="8" s="1"/>
  <c r="R157" i="8" s="1"/>
  <c r="S158" i="8" s="1"/>
  <c r="T159" i="8" s="1"/>
  <c r="U160" i="8" s="1"/>
  <c r="V161" i="8" s="1"/>
  <c r="W162" i="8" s="1"/>
  <c r="X163" i="8" s="1"/>
  <c r="Y164" i="8" s="1"/>
  <c r="Z165" i="8" s="1"/>
  <c r="AA166" i="8" s="1"/>
  <c r="AB167" i="8" s="1"/>
  <c r="AC168" i="8" s="1"/>
  <c r="AD169" i="8" s="1"/>
  <c r="AE170" i="8" s="1"/>
  <c r="AH151" i="8"/>
  <c r="AG151" i="8"/>
  <c r="AA166" i="9"/>
  <c r="G167" i="9" s="1"/>
  <c r="H167" i="9"/>
  <c r="I168" i="9" s="1"/>
  <c r="J169" i="9" s="1"/>
  <c r="K170" i="9" s="1"/>
  <c r="L171" i="9" s="1"/>
  <c r="M172" i="9" s="1"/>
  <c r="N173" i="9" s="1"/>
  <c r="O174" i="9" s="1"/>
  <c r="P175" i="9" s="1"/>
  <c r="Q176" i="9" s="1"/>
  <c r="R177" i="9" s="1"/>
  <c r="S178" i="9" s="1"/>
  <c r="T179" i="9" s="1"/>
  <c r="U180" i="9" s="1"/>
  <c r="V181" i="9" s="1"/>
  <c r="W182" i="9" s="1"/>
  <c r="X183" i="9" s="1"/>
  <c r="Y184" i="9" s="1"/>
  <c r="Z185" i="9" s="1"/>
  <c r="AB166" i="9"/>
  <c r="AC166" i="9"/>
  <c r="AD157" i="1"/>
  <c r="AA157" i="1"/>
  <c r="G158" i="1" s="1"/>
  <c r="H158" i="1"/>
  <c r="I159" i="1" s="1"/>
  <c r="J160" i="1" s="1"/>
  <c r="K161" i="1" s="1"/>
  <c r="L162" i="1" s="1"/>
  <c r="M163" i="1" s="1"/>
  <c r="N164" i="1" s="1"/>
  <c r="O165" i="1" s="1"/>
  <c r="P166" i="1" s="1"/>
  <c r="Q167" i="1" s="1"/>
  <c r="R168" i="1" s="1"/>
  <c r="S169" i="1" s="1"/>
  <c r="T170" i="1" s="1"/>
  <c r="U171" i="1" s="1"/>
  <c r="V172" i="1" s="1"/>
  <c r="W173" i="1" s="1"/>
  <c r="X174" i="1" s="1"/>
  <c r="Y175" i="1" s="1"/>
  <c r="Z176" i="1" s="1"/>
  <c r="AC157" i="1"/>
  <c r="AB157" i="1"/>
  <c r="AC167" i="9" l="1"/>
  <c r="AD167" i="9"/>
  <c r="AB167" i="9"/>
  <c r="AA167" i="9"/>
  <c r="M153" i="8"/>
  <c r="N154" i="8" s="1"/>
  <c r="O155" i="8" s="1"/>
  <c r="P156" i="8" s="1"/>
  <c r="Q157" i="8" s="1"/>
  <c r="R158" i="8" s="1"/>
  <c r="S159" i="8" s="1"/>
  <c r="T160" i="8" s="1"/>
  <c r="U161" i="8" s="1"/>
  <c r="V162" i="8" s="1"/>
  <c r="W163" i="8" s="1"/>
  <c r="X164" i="8" s="1"/>
  <c r="Y165" i="8" s="1"/>
  <c r="Z166" i="8" s="1"/>
  <c r="AA167" i="8" s="1"/>
  <c r="AB168" i="8" s="1"/>
  <c r="AC169" i="8" s="1"/>
  <c r="AD170" i="8" s="1"/>
  <c r="AE171" i="8" s="1"/>
  <c r="AI152" i="8"/>
  <c r="AJ152" i="8" s="1"/>
  <c r="AH152" i="8"/>
  <c r="AG152" i="8"/>
  <c r="AF152" i="8"/>
  <c r="L153" i="8" s="1"/>
  <c r="H168" i="9"/>
  <c r="I169" i="9" s="1"/>
  <c r="J170" i="9" s="1"/>
  <c r="K171" i="9" s="1"/>
  <c r="L172" i="9" s="1"/>
  <c r="M173" i="9" s="1"/>
  <c r="N174" i="9" s="1"/>
  <c r="O175" i="9" s="1"/>
  <c r="P176" i="9" s="1"/>
  <c r="Q177" i="9" s="1"/>
  <c r="R178" i="9" s="1"/>
  <c r="S179" i="9" s="1"/>
  <c r="T180" i="9" s="1"/>
  <c r="U181" i="9" s="1"/>
  <c r="V182" i="9" s="1"/>
  <c r="W183" i="9" s="1"/>
  <c r="X184" i="9" s="1"/>
  <c r="Y185" i="9" s="1"/>
  <c r="Z186" i="9" s="1"/>
  <c r="G168" i="9"/>
  <c r="AD168" i="9" s="1"/>
  <c r="AD158" i="1"/>
  <c r="AA158" i="1"/>
  <c r="G159" i="1" s="1"/>
  <c r="H159" i="1"/>
  <c r="I160" i="1" s="1"/>
  <c r="J161" i="1" s="1"/>
  <c r="K162" i="1" s="1"/>
  <c r="L163" i="1" s="1"/>
  <c r="M164" i="1" s="1"/>
  <c r="N165" i="1" s="1"/>
  <c r="O166" i="1" s="1"/>
  <c r="P167" i="1" s="1"/>
  <c r="Q168" i="1" s="1"/>
  <c r="R169" i="1" s="1"/>
  <c r="S170" i="1" s="1"/>
  <c r="T171" i="1" s="1"/>
  <c r="U172" i="1" s="1"/>
  <c r="V173" i="1" s="1"/>
  <c r="W174" i="1" s="1"/>
  <c r="X175" i="1" s="1"/>
  <c r="Y176" i="1" s="1"/>
  <c r="Z177" i="1" s="1"/>
  <c r="AB158" i="1"/>
  <c r="AC158" i="1"/>
  <c r="H169" i="9" l="1"/>
  <c r="I170" i="9" s="1"/>
  <c r="J171" i="9" s="1"/>
  <c r="K172" i="9" s="1"/>
  <c r="L173" i="9" s="1"/>
  <c r="M174" i="9" s="1"/>
  <c r="N175" i="9" s="1"/>
  <c r="O176" i="9" s="1"/>
  <c r="P177" i="9" s="1"/>
  <c r="Q178" i="9" s="1"/>
  <c r="R179" i="9" s="1"/>
  <c r="S180" i="9" s="1"/>
  <c r="T181" i="9" s="1"/>
  <c r="U182" i="9" s="1"/>
  <c r="V183" i="9" s="1"/>
  <c r="W184" i="9" s="1"/>
  <c r="X185" i="9" s="1"/>
  <c r="Y186" i="9" s="1"/>
  <c r="Z187" i="9" s="1"/>
  <c r="AH153" i="8"/>
  <c r="AF153" i="8"/>
  <c r="L154" i="8" s="1"/>
  <c r="M154" i="8"/>
  <c r="N155" i="8" s="1"/>
  <c r="O156" i="8" s="1"/>
  <c r="P157" i="8" s="1"/>
  <c r="Q158" i="8" s="1"/>
  <c r="R159" i="8" s="1"/>
  <c r="S160" i="8" s="1"/>
  <c r="T161" i="8" s="1"/>
  <c r="U162" i="8" s="1"/>
  <c r="V163" i="8" s="1"/>
  <c r="W164" i="8" s="1"/>
  <c r="X165" i="8" s="1"/>
  <c r="Y166" i="8" s="1"/>
  <c r="Z167" i="8" s="1"/>
  <c r="AA168" i="8" s="1"/>
  <c r="AB169" i="8" s="1"/>
  <c r="AC170" i="8" s="1"/>
  <c r="AD171" i="8" s="1"/>
  <c r="AE172" i="8" s="1"/>
  <c r="AI153" i="8"/>
  <c r="AJ153" i="8" s="1"/>
  <c r="AG153" i="8"/>
  <c r="AB168" i="9"/>
  <c r="AC168" i="9"/>
  <c r="AA168" i="9"/>
  <c r="G169" i="9" s="1"/>
  <c r="AA169" i="9" s="1"/>
  <c r="G170" i="9" s="1"/>
  <c r="AD159" i="1"/>
  <c r="AA159" i="1"/>
  <c r="G160" i="1" s="1"/>
  <c r="H160" i="1"/>
  <c r="I161" i="1" s="1"/>
  <c r="J162" i="1" s="1"/>
  <c r="K163" i="1" s="1"/>
  <c r="L164" i="1" s="1"/>
  <c r="M165" i="1" s="1"/>
  <c r="N166" i="1" s="1"/>
  <c r="O167" i="1" s="1"/>
  <c r="P168" i="1" s="1"/>
  <c r="Q169" i="1" s="1"/>
  <c r="R170" i="1" s="1"/>
  <c r="S171" i="1" s="1"/>
  <c r="T172" i="1" s="1"/>
  <c r="U173" i="1" s="1"/>
  <c r="V174" i="1" s="1"/>
  <c r="W175" i="1" s="1"/>
  <c r="X176" i="1" s="1"/>
  <c r="Y177" i="1" s="1"/>
  <c r="Z178" i="1" s="1"/>
  <c r="AB159" i="1"/>
  <c r="AC159" i="1"/>
  <c r="AC169" i="9" l="1"/>
  <c r="AD169" i="9"/>
  <c r="AF154" i="8"/>
  <c r="L155" i="8" s="1"/>
  <c r="AG154" i="8"/>
  <c r="M155" i="8"/>
  <c r="N156" i="8" s="1"/>
  <c r="O157" i="8" s="1"/>
  <c r="P158" i="8" s="1"/>
  <c r="Q159" i="8" s="1"/>
  <c r="R160" i="8" s="1"/>
  <c r="S161" i="8" s="1"/>
  <c r="T162" i="8" s="1"/>
  <c r="U163" i="8" s="1"/>
  <c r="V164" i="8" s="1"/>
  <c r="W165" i="8" s="1"/>
  <c r="X166" i="8" s="1"/>
  <c r="Y167" i="8" s="1"/>
  <c r="Z168" i="8" s="1"/>
  <c r="AA169" i="8" s="1"/>
  <c r="AB170" i="8" s="1"/>
  <c r="AC171" i="8" s="1"/>
  <c r="AD172" i="8" s="1"/>
  <c r="AE173" i="8" s="1"/>
  <c r="AH154" i="8"/>
  <c r="AI154" i="8"/>
  <c r="AJ154" i="8" s="1"/>
  <c r="AB169" i="9"/>
  <c r="H170" i="9"/>
  <c r="I171" i="9" s="1"/>
  <c r="J172" i="9" s="1"/>
  <c r="K173" i="9" s="1"/>
  <c r="L174" i="9" s="1"/>
  <c r="M175" i="9" s="1"/>
  <c r="N176" i="9" s="1"/>
  <c r="O177" i="9" s="1"/>
  <c r="P178" i="9" s="1"/>
  <c r="Q179" i="9" s="1"/>
  <c r="R180" i="9" s="1"/>
  <c r="S181" i="9" s="1"/>
  <c r="T182" i="9" s="1"/>
  <c r="U183" i="9" s="1"/>
  <c r="V184" i="9" s="1"/>
  <c r="W185" i="9" s="1"/>
  <c r="X186" i="9" s="1"/>
  <c r="Y187" i="9" s="1"/>
  <c r="Z188" i="9" s="1"/>
  <c r="AD160" i="1"/>
  <c r="H171" i="9"/>
  <c r="I172" i="9" s="1"/>
  <c r="J173" i="9" s="1"/>
  <c r="K174" i="9" s="1"/>
  <c r="L175" i="9" s="1"/>
  <c r="M176" i="9" s="1"/>
  <c r="N177" i="9" s="1"/>
  <c r="O178" i="9" s="1"/>
  <c r="P179" i="9" s="1"/>
  <c r="Q180" i="9" s="1"/>
  <c r="R181" i="9" s="1"/>
  <c r="S182" i="9" s="1"/>
  <c r="T183" i="9" s="1"/>
  <c r="U184" i="9" s="1"/>
  <c r="V185" i="9" s="1"/>
  <c r="W186" i="9" s="1"/>
  <c r="X187" i="9" s="1"/>
  <c r="Y188" i="9" s="1"/>
  <c r="AC170" i="9"/>
  <c r="AA160" i="1"/>
  <c r="G161" i="1" s="1"/>
  <c r="H161" i="1"/>
  <c r="I162" i="1" s="1"/>
  <c r="J163" i="1" s="1"/>
  <c r="K164" i="1" s="1"/>
  <c r="L165" i="1" s="1"/>
  <c r="M166" i="1" s="1"/>
  <c r="N167" i="1" s="1"/>
  <c r="O168" i="1" s="1"/>
  <c r="P169" i="1" s="1"/>
  <c r="Q170" i="1" s="1"/>
  <c r="R171" i="1" s="1"/>
  <c r="S172" i="1" s="1"/>
  <c r="T173" i="1" s="1"/>
  <c r="U174" i="1" s="1"/>
  <c r="V175" i="1" s="1"/>
  <c r="W176" i="1" s="1"/>
  <c r="X177" i="1" s="1"/>
  <c r="Y178" i="1" s="1"/>
  <c r="Z179" i="1" s="1"/>
  <c r="AB160" i="1"/>
  <c r="AC160" i="1"/>
  <c r="AD170" i="9" l="1"/>
  <c r="Z189" i="9"/>
  <c r="AB170" i="9"/>
  <c r="AA170" i="9"/>
  <c r="AG155" i="8"/>
  <c r="M156" i="8"/>
  <c r="N157" i="8" s="1"/>
  <c r="O158" i="8" s="1"/>
  <c r="P159" i="8" s="1"/>
  <c r="Q160" i="8" s="1"/>
  <c r="R161" i="8" s="1"/>
  <c r="S162" i="8" s="1"/>
  <c r="T163" i="8" s="1"/>
  <c r="U164" i="8" s="1"/>
  <c r="V165" i="8" s="1"/>
  <c r="W166" i="8" s="1"/>
  <c r="X167" i="8" s="1"/>
  <c r="Y168" i="8" s="1"/>
  <c r="Z169" i="8" s="1"/>
  <c r="AA170" i="8" s="1"/>
  <c r="AB171" i="8" s="1"/>
  <c r="AC172" i="8" s="1"/>
  <c r="AD173" i="8" s="1"/>
  <c r="AE174" i="8" s="1"/>
  <c r="AH155" i="8"/>
  <c r="AF155" i="8"/>
  <c r="L156" i="8" s="1"/>
  <c r="AI155" i="8"/>
  <c r="AJ155" i="8" s="1"/>
  <c r="G171" i="9"/>
  <c r="AD171" i="9" s="1"/>
  <c r="AD161" i="1"/>
  <c r="AA161" i="1"/>
  <c r="G162" i="1" s="1"/>
  <c r="H162" i="1"/>
  <c r="I163" i="1" s="1"/>
  <c r="J164" i="1" s="1"/>
  <c r="K165" i="1" s="1"/>
  <c r="L166" i="1" s="1"/>
  <c r="M167" i="1" s="1"/>
  <c r="N168" i="1" s="1"/>
  <c r="O169" i="1" s="1"/>
  <c r="P170" i="1" s="1"/>
  <c r="Q171" i="1" s="1"/>
  <c r="R172" i="1" s="1"/>
  <c r="S173" i="1" s="1"/>
  <c r="T174" i="1" s="1"/>
  <c r="U175" i="1" s="1"/>
  <c r="V176" i="1" s="1"/>
  <c r="W177" i="1" s="1"/>
  <c r="X178" i="1" s="1"/>
  <c r="Y179" i="1" s="1"/>
  <c r="Z180" i="1" s="1"/>
  <c r="AB161" i="1"/>
  <c r="AC161" i="1"/>
  <c r="AF156" i="8" l="1"/>
  <c r="L157" i="8" s="1"/>
  <c r="AI156" i="8"/>
  <c r="AJ156" i="8" s="1"/>
  <c r="M157" i="8"/>
  <c r="N158" i="8" s="1"/>
  <c r="O159" i="8" s="1"/>
  <c r="P160" i="8" s="1"/>
  <c r="Q161" i="8" s="1"/>
  <c r="R162" i="8" s="1"/>
  <c r="S163" i="8" s="1"/>
  <c r="T164" i="8" s="1"/>
  <c r="U165" i="8" s="1"/>
  <c r="V166" i="8" s="1"/>
  <c r="W167" i="8" s="1"/>
  <c r="X168" i="8" s="1"/>
  <c r="Y169" i="8" s="1"/>
  <c r="Z170" i="8" s="1"/>
  <c r="AA171" i="8" s="1"/>
  <c r="AB172" i="8" s="1"/>
  <c r="AC173" i="8" s="1"/>
  <c r="AD174" i="8" s="1"/>
  <c r="AE175" i="8" s="1"/>
  <c r="AH156" i="8"/>
  <c r="AG156" i="8"/>
  <c r="AB171" i="9"/>
  <c r="AA171" i="9"/>
  <c r="G172" i="9" s="1"/>
  <c r="H173" i="9" s="1"/>
  <c r="I174" i="9" s="1"/>
  <c r="J175" i="9" s="1"/>
  <c r="K176" i="9" s="1"/>
  <c r="L177" i="9" s="1"/>
  <c r="M178" i="9" s="1"/>
  <c r="N179" i="9" s="1"/>
  <c r="O180" i="9" s="1"/>
  <c r="P181" i="9" s="1"/>
  <c r="Q182" i="9" s="1"/>
  <c r="R183" i="9" s="1"/>
  <c r="S184" i="9" s="1"/>
  <c r="T185" i="9" s="1"/>
  <c r="U186" i="9" s="1"/>
  <c r="V187" i="9" s="1"/>
  <c r="W188" i="9" s="1"/>
  <c r="X189" i="9" s="1"/>
  <c r="Y190" i="9" s="1"/>
  <c r="AC171" i="9"/>
  <c r="H172" i="9"/>
  <c r="I173" i="9" s="1"/>
  <c r="J174" i="9" s="1"/>
  <c r="K175" i="9" s="1"/>
  <c r="L176" i="9" s="1"/>
  <c r="M177" i="9" s="1"/>
  <c r="N178" i="9" s="1"/>
  <c r="O179" i="9" s="1"/>
  <c r="P180" i="9" s="1"/>
  <c r="Q181" i="9" s="1"/>
  <c r="R182" i="9" s="1"/>
  <c r="S183" i="9" s="1"/>
  <c r="T184" i="9" s="1"/>
  <c r="U185" i="9" s="1"/>
  <c r="V186" i="9" s="1"/>
  <c r="W187" i="9" s="1"/>
  <c r="X188" i="9" s="1"/>
  <c r="Y189" i="9" s="1"/>
  <c r="Z190" i="9" s="1"/>
  <c r="AD162" i="1"/>
  <c r="AA162" i="1"/>
  <c r="G163" i="1" s="1"/>
  <c r="H163" i="1"/>
  <c r="I164" i="1" s="1"/>
  <c r="J165" i="1" s="1"/>
  <c r="K166" i="1" s="1"/>
  <c r="L167" i="1" s="1"/>
  <c r="M168" i="1" s="1"/>
  <c r="N169" i="1" s="1"/>
  <c r="O170" i="1" s="1"/>
  <c r="P171" i="1" s="1"/>
  <c r="Q172" i="1" s="1"/>
  <c r="R173" i="1" s="1"/>
  <c r="S174" i="1" s="1"/>
  <c r="T175" i="1" s="1"/>
  <c r="U176" i="1" s="1"/>
  <c r="V177" i="1" s="1"/>
  <c r="W178" i="1" s="1"/>
  <c r="X179" i="1" s="1"/>
  <c r="Y180" i="1" s="1"/>
  <c r="Z181" i="1" s="1"/>
  <c r="AB162" i="1"/>
  <c r="AC162" i="1"/>
  <c r="AA172" i="9" l="1"/>
  <c r="G173" i="9" s="1"/>
  <c r="AB172" i="9"/>
  <c r="AC172" i="9"/>
  <c r="AH157" i="8"/>
  <c r="M158" i="8"/>
  <c r="N159" i="8" s="1"/>
  <c r="O160" i="8" s="1"/>
  <c r="P161" i="8" s="1"/>
  <c r="Q162" i="8" s="1"/>
  <c r="R163" i="8" s="1"/>
  <c r="S164" i="8" s="1"/>
  <c r="T165" i="8" s="1"/>
  <c r="U166" i="8" s="1"/>
  <c r="V167" i="8" s="1"/>
  <c r="W168" i="8" s="1"/>
  <c r="X169" i="8" s="1"/>
  <c r="Y170" i="8" s="1"/>
  <c r="Z171" i="8" s="1"/>
  <c r="AA172" i="8" s="1"/>
  <c r="AB173" i="8" s="1"/>
  <c r="AC174" i="8" s="1"/>
  <c r="AD175" i="8" s="1"/>
  <c r="AE176" i="8" s="1"/>
  <c r="AF157" i="8"/>
  <c r="L158" i="8" s="1"/>
  <c r="AI157" i="8"/>
  <c r="AJ157" i="8" s="1"/>
  <c r="AG157" i="8"/>
  <c r="AD172" i="9"/>
  <c r="Z191" i="9"/>
  <c r="AD173" i="9"/>
  <c r="AD163" i="1"/>
  <c r="AA173" i="9"/>
  <c r="G174" i="9" s="1"/>
  <c r="H174" i="9"/>
  <c r="I175" i="9" s="1"/>
  <c r="J176" i="9" s="1"/>
  <c r="K177" i="9" s="1"/>
  <c r="L178" i="9" s="1"/>
  <c r="M179" i="9" s="1"/>
  <c r="N180" i="9" s="1"/>
  <c r="O181" i="9" s="1"/>
  <c r="P182" i="9" s="1"/>
  <c r="Q183" i="9" s="1"/>
  <c r="R184" i="9" s="1"/>
  <c r="S185" i="9" s="1"/>
  <c r="T186" i="9" s="1"/>
  <c r="U187" i="9" s="1"/>
  <c r="V188" i="9" s="1"/>
  <c r="W189" i="9" s="1"/>
  <c r="X190" i="9" s="1"/>
  <c r="Y191" i="9" s="1"/>
  <c r="AC173" i="9"/>
  <c r="AB173" i="9"/>
  <c r="AA163" i="1"/>
  <c r="G164" i="1" s="1"/>
  <c r="H164" i="1"/>
  <c r="I165" i="1" s="1"/>
  <c r="J166" i="1" s="1"/>
  <c r="K167" i="1" s="1"/>
  <c r="L168" i="1" s="1"/>
  <c r="M169" i="1" s="1"/>
  <c r="N170" i="1" s="1"/>
  <c r="O171" i="1" s="1"/>
  <c r="P172" i="1" s="1"/>
  <c r="Q173" i="1" s="1"/>
  <c r="R174" i="1" s="1"/>
  <c r="S175" i="1" s="1"/>
  <c r="T176" i="1" s="1"/>
  <c r="U177" i="1" s="1"/>
  <c r="V178" i="1" s="1"/>
  <c r="W179" i="1" s="1"/>
  <c r="X180" i="1" s="1"/>
  <c r="Y181" i="1" s="1"/>
  <c r="Z182" i="1" s="1"/>
  <c r="AC163" i="1"/>
  <c r="AB163" i="1"/>
  <c r="AG158" i="8" l="1"/>
  <c r="M159" i="8"/>
  <c r="N160" i="8" s="1"/>
  <c r="O161" i="8" s="1"/>
  <c r="P162" i="8" s="1"/>
  <c r="Q163" i="8" s="1"/>
  <c r="R164" i="8" s="1"/>
  <c r="S165" i="8" s="1"/>
  <c r="T166" i="8" s="1"/>
  <c r="U167" i="8" s="1"/>
  <c r="V168" i="8" s="1"/>
  <c r="W169" i="8" s="1"/>
  <c r="X170" i="8" s="1"/>
  <c r="Y171" i="8" s="1"/>
  <c r="Z172" i="8" s="1"/>
  <c r="AA173" i="8" s="1"/>
  <c r="AB174" i="8" s="1"/>
  <c r="AC175" i="8" s="1"/>
  <c r="AD176" i="8" s="1"/>
  <c r="AE177" i="8" s="1"/>
  <c r="AH158" i="8"/>
  <c r="AI158" i="8"/>
  <c r="AJ158" i="8" s="1"/>
  <c r="AF158" i="8"/>
  <c r="L159" i="8" s="1"/>
  <c r="Z192" i="9"/>
  <c r="AD174" i="9"/>
  <c r="AD164" i="1"/>
  <c r="H175" i="9"/>
  <c r="I176" i="9" s="1"/>
  <c r="J177" i="9" s="1"/>
  <c r="K178" i="9" s="1"/>
  <c r="L179" i="9" s="1"/>
  <c r="M180" i="9" s="1"/>
  <c r="N181" i="9" s="1"/>
  <c r="O182" i="9" s="1"/>
  <c r="P183" i="9" s="1"/>
  <c r="Q184" i="9" s="1"/>
  <c r="R185" i="9" s="1"/>
  <c r="S186" i="9" s="1"/>
  <c r="T187" i="9" s="1"/>
  <c r="U188" i="9" s="1"/>
  <c r="V189" i="9" s="1"/>
  <c r="W190" i="9" s="1"/>
  <c r="X191" i="9" s="1"/>
  <c r="Y192" i="9" s="1"/>
  <c r="Z193" i="9" s="1"/>
  <c r="AC174" i="9"/>
  <c r="AA174" i="9"/>
  <c r="AB174" i="9"/>
  <c r="AA164" i="1"/>
  <c r="G165" i="1" s="1"/>
  <c r="H165" i="1"/>
  <c r="I166" i="1" s="1"/>
  <c r="J167" i="1" s="1"/>
  <c r="K168" i="1" s="1"/>
  <c r="L169" i="1" s="1"/>
  <c r="M170" i="1" s="1"/>
  <c r="N171" i="1" s="1"/>
  <c r="O172" i="1" s="1"/>
  <c r="P173" i="1" s="1"/>
  <c r="Q174" i="1" s="1"/>
  <c r="R175" i="1" s="1"/>
  <c r="S176" i="1" s="1"/>
  <c r="T177" i="1" s="1"/>
  <c r="U178" i="1" s="1"/>
  <c r="V179" i="1" s="1"/>
  <c r="W180" i="1" s="1"/>
  <c r="X181" i="1" s="1"/>
  <c r="Y182" i="1" s="1"/>
  <c r="Z183" i="1" s="1"/>
  <c r="AC164" i="1"/>
  <c r="AB164" i="1"/>
  <c r="M160" i="8" l="1"/>
  <c r="N161" i="8" s="1"/>
  <c r="O162" i="8" s="1"/>
  <c r="P163" i="8" s="1"/>
  <c r="Q164" i="8" s="1"/>
  <c r="R165" i="8" s="1"/>
  <c r="S166" i="8" s="1"/>
  <c r="T167" i="8" s="1"/>
  <c r="U168" i="8" s="1"/>
  <c r="V169" i="8" s="1"/>
  <c r="W170" i="8" s="1"/>
  <c r="X171" i="8" s="1"/>
  <c r="Y172" i="8" s="1"/>
  <c r="Z173" i="8" s="1"/>
  <c r="AA174" i="8" s="1"/>
  <c r="AB175" i="8" s="1"/>
  <c r="AC176" i="8" s="1"/>
  <c r="AD177" i="8" s="1"/>
  <c r="AE178" i="8" s="1"/>
  <c r="AF159" i="8"/>
  <c r="L160" i="8" s="1"/>
  <c r="AI159" i="8"/>
  <c r="AJ159" i="8" s="1"/>
  <c r="AG159" i="8"/>
  <c r="AH159" i="8"/>
  <c r="G175" i="9"/>
  <c r="AD175" i="9" s="1"/>
  <c r="AD165" i="1"/>
  <c r="AA165" i="1"/>
  <c r="G166" i="1" s="1"/>
  <c r="H166" i="1"/>
  <c r="I167" i="1" s="1"/>
  <c r="J168" i="1" s="1"/>
  <c r="K169" i="1" s="1"/>
  <c r="L170" i="1" s="1"/>
  <c r="M171" i="1" s="1"/>
  <c r="N172" i="1" s="1"/>
  <c r="O173" i="1" s="1"/>
  <c r="P174" i="1" s="1"/>
  <c r="Q175" i="1" s="1"/>
  <c r="R176" i="1" s="1"/>
  <c r="S177" i="1" s="1"/>
  <c r="T178" i="1" s="1"/>
  <c r="U179" i="1" s="1"/>
  <c r="V180" i="1" s="1"/>
  <c r="W181" i="1" s="1"/>
  <c r="X182" i="1" s="1"/>
  <c r="Y183" i="1" s="1"/>
  <c r="Z184" i="1" s="1"/>
  <c r="AB165" i="1"/>
  <c r="AC165" i="1"/>
  <c r="AA175" i="9" l="1"/>
  <c r="AB175" i="9"/>
  <c r="AC175" i="9"/>
  <c r="H176" i="9"/>
  <c r="I177" i="9" s="1"/>
  <c r="J178" i="9" s="1"/>
  <c r="K179" i="9" s="1"/>
  <c r="L180" i="9" s="1"/>
  <c r="M181" i="9" s="1"/>
  <c r="N182" i="9" s="1"/>
  <c r="O183" i="9" s="1"/>
  <c r="P184" i="9" s="1"/>
  <c r="Q185" i="9" s="1"/>
  <c r="R186" i="9" s="1"/>
  <c r="S187" i="9" s="1"/>
  <c r="T188" i="9" s="1"/>
  <c r="U189" i="9" s="1"/>
  <c r="V190" i="9" s="1"/>
  <c r="W191" i="9" s="1"/>
  <c r="X192" i="9" s="1"/>
  <c r="Y193" i="9" s="1"/>
  <c r="Z194" i="9" s="1"/>
  <c r="AG160" i="8"/>
  <c r="M161" i="8"/>
  <c r="N162" i="8" s="1"/>
  <c r="O163" i="8" s="1"/>
  <c r="P164" i="8" s="1"/>
  <c r="Q165" i="8" s="1"/>
  <c r="R166" i="8" s="1"/>
  <c r="S167" i="8" s="1"/>
  <c r="T168" i="8" s="1"/>
  <c r="U169" i="8" s="1"/>
  <c r="V170" i="8" s="1"/>
  <c r="W171" i="8" s="1"/>
  <c r="X172" i="8" s="1"/>
  <c r="Y173" i="8" s="1"/>
  <c r="Z174" i="8" s="1"/>
  <c r="AA175" i="8" s="1"/>
  <c r="AB176" i="8" s="1"/>
  <c r="AC177" i="8" s="1"/>
  <c r="AD178" i="8" s="1"/>
  <c r="AE179" i="8" s="1"/>
  <c r="AI160" i="8"/>
  <c r="AJ160" i="8" s="1"/>
  <c r="AH160" i="8"/>
  <c r="AF160" i="8"/>
  <c r="L161" i="8" s="1"/>
  <c r="G176" i="9"/>
  <c r="AD176" i="9" s="1"/>
  <c r="AD166" i="1"/>
  <c r="AA166" i="1"/>
  <c r="G167" i="1" s="1"/>
  <c r="H167" i="1"/>
  <c r="I168" i="1" s="1"/>
  <c r="J169" i="1" s="1"/>
  <c r="K170" i="1" s="1"/>
  <c r="L171" i="1" s="1"/>
  <c r="M172" i="1" s="1"/>
  <c r="N173" i="1" s="1"/>
  <c r="O174" i="1" s="1"/>
  <c r="P175" i="1" s="1"/>
  <c r="Q176" i="1" s="1"/>
  <c r="R177" i="1" s="1"/>
  <c r="S178" i="1" s="1"/>
  <c r="T179" i="1" s="1"/>
  <c r="U180" i="1" s="1"/>
  <c r="V181" i="1" s="1"/>
  <c r="W182" i="1" s="1"/>
  <c r="X183" i="1" s="1"/>
  <c r="Y184" i="1" s="1"/>
  <c r="Z185" i="1" s="1"/>
  <c r="AB166" i="1"/>
  <c r="AC166" i="1"/>
  <c r="H177" i="9" l="1"/>
  <c r="I178" i="9" s="1"/>
  <c r="J179" i="9" s="1"/>
  <c r="K180" i="9" s="1"/>
  <c r="L181" i="9" s="1"/>
  <c r="M182" i="9" s="1"/>
  <c r="N183" i="9" s="1"/>
  <c r="O184" i="9" s="1"/>
  <c r="P185" i="9" s="1"/>
  <c r="Q186" i="9" s="1"/>
  <c r="R187" i="9" s="1"/>
  <c r="S188" i="9" s="1"/>
  <c r="T189" i="9" s="1"/>
  <c r="U190" i="9" s="1"/>
  <c r="V191" i="9" s="1"/>
  <c r="W192" i="9" s="1"/>
  <c r="X193" i="9" s="1"/>
  <c r="Y194" i="9" s="1"/>
  <c r="Z195" i="9" s="1"/>
  <c r="AA176" i="9"/>
  <c r="G177" i="9" s="1"/>
  <c r="AC176" i="9"/>
  <c r="M162" i="8"/>
  <c r="N163" i="8" s="1"/>
  <c r="O164" i="8" s="1"/>
  <c r="P165" i="8" s="1"/>
  <c r="Q166" i="8" s="1"/>
  <c r="R167" i="8" s="1"/>
  <c r="S168" i="8" s="1"/>
  <c r="T169" i="8" s="1"/>
  <c r="U170" i="8" s="1"/>
  <c r="V171" i="8" s="1"/>
  <c r="W172" i="8" s="1"/>
  <c r="X173" i="8" s="1"/>
  <c r="Y174" i="8" s="1"/>
  <c r="Z175" i="8" s="1"/>
  <c r="AA176" i="8" s="1"/>
  <c r="AB177" i="8" s="1"/>
  <c r="AC178" i="8" s="1"/>
  <c r="AD179" i="8" s="1"/>
  <c r="AE180" i="8" s="1"/>
  <c r="AF161" i="8"/>
  <c r="L162" i="8" s="1"/>
  <c r="AI161" i="8"/>
  <c r="AJ161" i="8" s="1"/>
  <c r="AG161" i="8"/>
  <c r="AH161" i="8"/>
  <c r="AB176" i="9"/>
  <c r="AD177" i="9"/>
  <c r="AD167" i="1"/>
  <c r="AA177" i="9"/>
  <c r="G178" i="9" s="1"/>
  <c r="H178" i="9"/>
  <c r="I179" i="9" s="1"/>
  <c r="J180" i="9" s="1"/>
  <c r="K181" i="9" s="1"/>
  <c r="L182" i="9" s="1"/>
  <c r="M183" i="9" s="1"/>
  <c r="N184" i="9" s="1"/>
  <c r="O185" i="9" s="1"/>
  <c r="P186" i="9" s="1"/>
  <c r="Q187" i="9" s="1"/>
  <c r="R188" i="9" s="1"/>
  <c r="S189" i="9" s="1"/>
  <c r="T190" i="9" s="1"/>
  <c r="U191" i="9" s="1"/>
  <c r="V192" i="9" s="1"/>
  <c r="W193" i="9" s="1"/>
  <c r="X194" i="9" s="1"/>
  <c r="Y195" i="9" s="1"/>
  <c r="Z196" i="9" s="1"/>
  <c r="AB177" i="9"/>
  <c r="AC177" i="9"/>
  <c r="AA167" i="1"/>
  <c r="G168" i="1" s="1"/>
  <c r="H168" i="1"/>
  <c r="I169" i="1" s="1"/>
  <c r="J170" i="1" s="1"/>
  <c r="K171" i="1" s="1"/>
  <c r="L172" i="1" s="1"/>
  <c r="M173" i="1" s="1"/>
  <c r="N174" i="1" s="1"/>
  <c r="O175" i="1" s="1"/>
  <c r="P176" i="1" s="1"/>
  <c r="Q177" i="1" s="1"/>
  <c r="R178" i="1" s="1"/>
  <c r="S179" i="1" s="1"/>
  <c r="T180" i="1" s="1"/>
  <c r="U181" i="1" s="1"/>
  <c r="V182" i="1" s="1"/>
  <c r="W183" i="1" s="1"/>
  <c r="X184" i="1" s="1"/>
  <c r="Y185" i="1" s="1"/>
  <c r="Z186" i="1" s="1"/>
  <c r="AB167" i="1"/>
  <c r="AC167" i="1"/>
  <c r="AH162" i="8" l="1"/>
  <c r="AI162" i="8"/>
  <c r="AJ162" i="8" s="1"/>
  <c r="M163" i="8"/>
  <c r="N164" i="8" s="1"/>
  <c r="O165" i="8" s="1"/>
  <c r="P166" i="8" s="1"/>
  <c r="Q167" i="8" s="1"/>
  <c r="R168" i="8" s="1"/>
  <c r="S169" i="8" s="1"/>
  <c r="T170" i="8" s="1"/>
  <c r="U171" i="8" s="1"/>
  <c r="V172" i="8" s="1"/>
  <c r="W173" i="8" s="1"/>
  <c r="X174" i="8" s="1"/>
  <c r="Y175" i="8" s="1"/>
  <c r="Z176" i="8" s="1"/>
  <c r="AA177" i="8" s="1"/>
  <c r="AB178" i="8" s="1"/>
  <c r="AC179" i="8" s="1"/>
  <c r="AD180" i="8" s="1"/>
  <c r="AE181" i="8" s="1"/>
  <c r="AF162" i="8"/>
  <c r="L163" i="8" s="1"/>
  <c r="AG162" i="8"/>
  <c r="AD178" i="9"/>
  <c r="AD168" i="1"/>
  <c r="AC178" i="9"/>
  <c r="H179" i="9"/>
  <c r="I180" i="9" s="1"/>
  <c r="J181" i="9" s="1"/>
  <c r="K182" i="9" s="1"/>
  <c r="L183" i="9" s="1"/>
  <c r="M184" i="9" s="1"/>
  <c r="N185" i="9" s="1"/>
  <c r="O186" i="9" s="1"/>
  <c r="P187" i="9" s="1"/>
  <c r="Q188" i="9" s="1"/>
  <c r="R189" i="9" s="1"/>
  <c r="S190" i="9" s="1"/>
  <c r="T191" i="9" s="1"/>
  <c r="U192" i="9" s="1"/>
  <c r="V193" i="9" s="1"/>
  <c r="W194" i="9" s="1"/>
  <c r="X195" i="9" s="1"/>
  <c r="Y196" i="9" s="1"/>
  <c r="Z197" i="9" s="1"/>
  <c r="AB178" i="9"/>
  <c r="AA178" i="9"/>
  <c r="AA168" i="1"/>
  <c r="G169" i="1" s="1"/>
  <c r="H169" i="1"/>
  <c r="I170" i="1" s="1"/>
  <c r="J171" i="1" s="1"/>
  <c r="K172" i="1" s="1"/>
  <c r="L173" i="1" s="1"/>
  <c r="M174" i="1" s="1"/>
  <c r="N175" i="1" s="1"/>
  <c r="O176" i="1" s="1"/>
  <c r="P177" i="1" s="1"/>
  <c r="Q178" i="1" s="1"/>
  <c r="R179" i="1" s="1"/>
  <c r="S180" i="1" s="1"/>
  <c r="T181" i="1" s="1"/>
  <c r="U182" i="1" s="1"/>
  <c r="V183" i="1" s="1"/>
  <c r="W184" i="1" s="1"/>
  <c r="X185" i="1" s="1"/>
  <c r="Y186" i="1" s="1"/>
  <c r="Z187" i="1" s="1"/>
  <c r="AC168" i="1"/>
  <c r="AB168" i="1"/>
  <c r="AI163" i="8" l="1"/>
  <c r="AJ163" i="8" s="1"/>
  <c r="AH163" i="8"/>
  <c r="AG163" i="8"/>
  <c r="M164" i="8"/>
  <c r="N165" i="8" s="1"/>
  <c r="O166" i="8" s="1"/>
  <c r="P167" i="8" s="1"/>
  <c r="Q168" i="8" s="1"/>
  <c r="R169" i="8" s="1"/>
  <c r="S170" i="8" s="1"/>
  <c r="T171" i="8" s="1"/>
  <c r="U172" i="8" s="1"/>
  <c r="V173" i="8" s="1"/>
  <c r="W174" i="8" s="1"/>
  <c r="X175" i="8" s="1"/>
  <c r="Y176" i="8" s="1"/>
  <c r="Z177" i="8" s="1"/>
  <c r="AA178" i="8" s="1"/>
  <c r="AB179" i="8" s="1"/>
  <c r="AC180" i="8" s="1"/>
  <c r="AD181" i="8" s="1"/>
  <c r="AE182" i="8" s="1"/>
  <c r="AF163" i="8"/>
  <c r="L164" i="8" s="1"/>
  <c r="G179" i="9"/>
  <c r="AD179" i="9" s="1"/>
  <c r="AD169" i="1"/>
  <c r="AA169" i="1"/>
  <c r="G170" i="1" s="1"/>
  <c r="H170" i="1"/>
  <c r="I171" i="1" s="1"/>
  <c r="J172" i="1" s="1"/>
  <c r="K173" i="1" s="1"/>
  <c r="L174" i="1" s="1"/>
  <c r="M175" i="1" s="1"/>
  <c r="N176" i="1" s="1"/>
  <c r="O177" i="1" s="1"/>
  <c r="P178" i="1" s="1"/>
  <c r="Q179" i="1" s="1"/>
  <c r="R180" i="1" s="1"/>
  <c r="S181" i="1" s="1"/>
  <c r="T182" i="1" s="1"/>
  <c r="U183" i="1" s="1"/>
  <c r="V184" i="1" s="1"/>
  <c r="W185" i="1" s="1"/>
  <c r="X186" i="1" s="1"/>
  <c r="Y187" i="1" s="1"/>
  <c r="Z188" i="1" s="1"/>
  <c r="AC169" i="1"/>
  <c r="AB169" i="1"/>
  <c r="AI164" i="8" l="1"/>
  <c r="AJ164" i="8" s="1"/>
  <c r="AH164" i="8"/>
  <c r="AG164" i="8"/>
  <c r="M165" i="8"/>
  <c r="N166" i="8" s="1"/>
  <c r="O167" i="8" s="1"/>
  <c r="P168" i="8" s="1"/>
  <c r="Q169" i="8" s="1"/>
  <c r="R170" i="8" s="1"/>
  <c r="S171" i="8" s="1"/>
  <c r="T172" i="8" s="1"/>
  <c r="U173" i="8" s="1"/>
  <c r="V174" i="8" s="1"/>
  <c r="W175" i="8" s="1"/>
  <c r="X176" i="8" s="1"/>
  <c r="Y177" i="8" s="1"/>
  <c r="Z178" i="8" s="1"/>
  <c r="AA179" i="8" s="1"/>
  <c r="AB180" i="8" s="1"/>
  <c r="AC181" i="8" s="1"/>
  <c r="AD182" i="8" s="1"/>
  <c r="AE183" i="8" s="1"/>
  <c r="AF164" i="8"/>
  <c r="L165" i="8" s="1"/>
  <c r="H180" i="9"/>
  <c r="I181" i="9" s="1"/>
  <c r="J182" i="9" s="1"/>
  <c r="K183" i="9" s="1"/>
  <c r="L184" i="9" s="1"/>
  <c r="M185" i="9" s="1"/>
  <c r="N186" i="9" s="1"/>
  <c r="O187" i="9" s="1"/>
  <c r="P188" i="9" s="1"/>
  <c r="Q189" i="9" s="1"/>
  <c r="R190" i="9" s="1"/>
  <c r="S191" i="9" s="1"/>
  <c r="T192" i="9" s="1"/>
  <c r="U193" i="9" s="1"/>
  <c r="V194" i="9" s="1"/>
  <c r="W195" i="9" s="1"/>
  <c r="X196" i="9" s="1"/>
  <c r="Y197" i="9" s="1"/>
  <c r="Z198" i="9" s="1"/>
  <c r="AB179" i="9"/>
  <c r="AA179" i="9"/>
  <c r="G180" i="9" s="1"/>
  <c r="AD180" i="9" s="1"/>
  <c r="AC179" i="9"/>
  <c r="AD170" i="1"/>
  <c r="AA170" i="1"/>
  <c r="G171" i="1" s="1"/>
  <c r="H171" i="1"/>
  <c r="I172" i="1" s="1"/>
  <c r="J173" i="1" s="1"/>
  <c r="K174" i="1" s="1"/>
  <c r="L175" i="1" s="1"/>
  <c r="M176" i="1" s="1"/>
  <c r="N177" i="1" s="1"/>
  <c r="O178" i="1" s="1"/>
  <c r="P179" i="1" s="1"/>
  <c r="Q180" i="1" s="1"/>
  <c r="R181" i="1" s="1"/>
  <c r="S182" i="1" s="1"/>
  <c r="T183" i="1" s="1"/>
  <c r="U184" i="1" s="1"/>
  <c r="V185" i="1" s="1"/>
  <c r="W186" i="1" s="1"/>
  <c r="X187" i="1" s="1"/>
  <c r="Y188" i="1" s="1"/>
  <c r="Z189" i="1" s="1"/>
  <c r="AC170" i="1"/>
  <c r="AB170" i="1"/>
  <c r="AI165" i="8" l="1"/>
  <c r="AJ165" i="8" s="1"/>
  <c r="AF165" i="8"/>
  <c r="L166" i="8" s="1"/>
  <c r="M166" i="8"/>
  <c r="N167" i="8" s="1"/>
  <c r="O168" i="8" s="1"/>
  <c r="P169" i="8" s="1"/>
  <c r="Q170" i="8" s="1"/>
  <c r="R171" i="8" s="1"/>
  <c r="S172" i="8" s="1"/>
  <c r="T173" i="8" s="1"/>
  <c r="U174" i="8" s="1"/>
  <c r="V175" i="8" s="1"/>
  <c r="W176" i="8" s="1"/>
  <c r="X177" i="8" s="1"/>
  <c r="Y178" i="8" s="1"/>
  <c r="Z179" i="8" s="1"/>
  <c r="AA180" i="8" s="1"/>
  <c r="AB181" i="8" s="1"/>
  <c r="AC182" i="8" s="1"/>
  <c r="AD183" i="8" s="1"/>
  <c r="AE184" i="8" s="1"/>
  <c r="AG165" i="8"/>
  <c r="AH165" i="8"/>
  <c r="H181" i="9"/>
  <c r="I182" i="9" s="1"/>
  <c r="J183" i="9" s="1"/>
  <c r="K184" i="9" s="1"/>
  <c r="L185" i="9" s="1"/>
  <c r="M186" i="9" s="1"/>
  <c r="N187" i="9" s="1"/>
  <c r="O188" i="9" s="1"/>
  <c r="P189" i="9" s="1"/>
  <c r="Q190" i="9" s="1"/>
  <c r="R191" i="9" s="1"/>
  <c r="S192" i="9" s="1"/>
  <c r="T193" i="9" s="1"/>
  <c r="U194" i="9" s="1"/>
  <c r="V195" i="9" s="1"/>
  <c r="W196" i="9" s="1"/>
  <c r="X197" i="9" s="1"/>
  <c r="Y198" i="9" s="1"/>
  <c r="Z199" i="9" s="1"/>
  <c r="AB180" i="9"/>
  <c r="AC180" i="9"/>
  <c r="AA180" i="9"/>
  <c r="G181" i="9" s="1"/>
  <c r="AC181" i="9" s="1"/>
  <c r="AD171" i="1"/>
  <c r="AA171" i="1"/>
  <c r="G172" i="1" s="1"/>
  <c r="H172" i="1"/>
  <c r="I173" i="1" s="1"/>
  <c r="J174" i="1" s="1"/>
  <c r="K175" i="1" s="1"/>
  <c r="L176" i="1" s="1"/>
  <c r="M177" i="1" s="1"/>
  <c r="N178" i="1" s="1"/>
  <c r="O179" i="1" s="1"/>
  <c r="P180" i="1" s="1"/>
  <c r="Q181" i="1" s="1"/>
  <c r="R182" i="1" s="1"/>
  <c r="S183" i="1" s="1"/>
  <c r="T184" i="1" s="1"/>
  <c r="U185" i="1" s="1"/>
  <c r="V186" i="1" s="1"/>
  <c r="W187" i="1" s="1"/>
  <c r="X188" i="1" s="1"/>
  <c r="Y189" i="1" s="1"/>
  <c r="Z190" i="1" s="1"/>
  <c r="AB171" i="1"/>
  <c r="AC171" i="1"/>
  <c r="AD181" i="9" l="1"/>
  <c r="H182" i="9"/>
  <c r="I183" i="9" s="1"/>
  <c r="J184" i="9" s="1"/>
  <c r="K185" i="9" s="1"/>
  <c r="L186" i="9" s="1"/>
  <c r="M187" i="9" s="1"/>
  <c r="N188" i="9" s="1"/>
  <c r="O189" i="9" s="1"/>
  <c r="P190" i="9" s="1"/>
  <c r="Q191" i="9" s="1"/>
  <c r="R192" i="9" s="1"/>
  <c r="S193" i="9" s="1"/>
  <c r="T194" i="9" s="1"/>
  <c r="U195" i="9" s="1"/>
  <c r="V196" i="9" s="1"/>
  <c r="W197" i="9" s="1"/>
  <c r="X198" i="9" s="1"/>
  <c r="Y199" i="9" s="1"/>
  <c r="Z200" i="9" s="1"/>
  <c r="AG166" i="8"/>
  <c r="AH166" i="8"/>
  <c r="M167" i="8"/>
  <c r="N168" i="8" s="1"/>
  <c r="O169" i="8" s="1"/>
  <c r="P170" i="8" s="1"/>
  <c r="Q171" i="8" s="1"/>
  <c r="R172" i="8" s="1"/>
  <c r="S173" i="8" s="1"/>
  <c r="T174" i="8" s="1"/>
  <c r="U175" i="8" s="1"/>
  <c r="V176" i="8" s="1"/>
  <c r="W177" i="8" s="1"/>
  <c r="X178" i="8" s="1"/>
  <c r="Y179" i="8" s="1"/>
  <c r="Z180" i="8" s="1"/>
  <c r="AA181" i="8" s="1"/>
  <c r="AB182" i="8" s="1"/>
  <c r="AC183" i="8" s="1"/>
  <c r="AD184" i="8" s="1"/>
  <c r="AE185" i="8" s="1"/>
  <c r="AF166" i="8"/>
  <c r="L167" i="8" s="1"/>
  <c r="AI166" i="8"/>
  <c r="AJ166" i="8" s="1"/>
  <c r="AA181" i="9"/>
  <c r="G182" i="9" s="1"/>
  <c r="AC182" i="9" s="1"/>
  <c r="AB181" i="9"/>
  <c r="AD172" i="1"/>
  <c r="AA172" i="1"/>
  <c r="G173" i="1" s="1"/>
  <c r="AB172" i="1"/>
  <c r="H173" i="1"/>
  <c r="I174" i="1" s="1"/>
  <c r="J175" i="1" s="1"/>
  <c r="K176" i="1" s="1"/>
  <c r="L177" i="1" s="1"/>
  <c r="M178" i="1" s="1"/>
  <c r="N179" i="1" s="1"/>
  <c r="O180" i="1" s="1"/>
  <c r="P181" i="1" s="1"/>
  <c r="Q182" i="1" s="1"/>
  <c r="R183" i="1" s="1"/>
  <c r="S184" i="1" s="1"/>
  <c r="T185" i="1" s="1"/>
  <c r="U186" i="1" s="1"/>
  <c r="V187" i="1" s="1"/>
  <c r="W188" i="1" s="1"/>
  <c r="X189" i="1" s="1"/>
  <c r="Y190" i="1" s="1"/>
  <c r="Z191" i="1" s="1"/>
  <c r="AC172" i="1"/>
  <c r="AD182" i="9" l="1"/>
  <c r="AH167" i="8"/>
  <c r="AI167" i="8"/>
  <c r="AJ167" i="8" s="1"/>
  <c r="M168" i="8"/>
  <c r="N169" i="8" s="1"/>
  <c r="O170" i="8" s="1"/>
  <c r="P171" i="8" s="1"/>
  <c r="Q172" i="8" s="1"/>
  <c r="R173" i="8" s="1"/>
  <c r="S174" i="8" s="1"/>
  <c r="T175" i="8" s="1"/>
  <c r="U176" i="8" s="1"/>
  <c r="V177" i="8" s="1"/>
  <c r="W178" i="8" s="1"/>
  <c r="X179" i="8" s="1"/>
  <c r="Y180" i="8" s="1"/>
  <c r="Z181" i="8" s="1"/>
  <c r="AA182" i="8" s="1"/>
  <c r="AB183" i="8" s="1"/>
  <c r="AC184" i="8" s="1"/>
  <c r="AD185" i="8" s="1"/>
  <c r="AE186" i="8" s="1"/>
  <c r="AG167" i="8"/>
  <c r="AF167" i="8"/>
  <c r="L168" i="8" s="1"/>
  <c r="H183" i="9"/>
  <c r="I184" i="9" s="1"/>
  <c r="J185" i="9" s="1"/>
  <c r="K186" i="9" s="1"/>
  <c r="L187" i="9" s="1"/>
  <c r="M188" i="9" s="1"/>
  <c r="N189" i="9" s="1"/>
  <c r="O190" i="9" s="1"/>
  <c r="P191" i="9" s="1"/>
  <c r="Q192" i="9" s="1"/>
  <c r="R193" i="9" s="1"/>
  <c r="S194" i="9" s="1"/>
  <c r="T195" i="9" s="1"/>
  <c r="U196" i="9" s="1"/>
  <c r="V197" i="9" s="1"/>
  <c r="W198" i="9" s="1"/>
  <c r="X199" i="9" s="1"/>
  <c r="Y200" i="9" s="1"/>
  <c r="Z201" i="9" s="1"/>
  <c r="AA182" i="9"/>
  <c r="G183" i="9" s="1"/>
  <c r="AB182" i="9"/>
  <c r="AD173" i="1"/>
  <c r="AA173" i="1"/>
  <c r="G174" i="1" s="1"/>
  <c r="H174" i="1"/>
  <c r="I175" i="1" s="1"/>
  <c r="J176" i="1" s="1"/>
  <c r="K177" i="1" s="1"/>
  <c r="L178" i="1" s="1"/>
  <c r="M179" i="1" s="1"/>
  <c r="N180" i="1" s="1"/>
  <c r="O181" i="1" s="1"/>
  <c r="P182" i="1" s="1"/>
  <c r="Q183" i="1" s="1"/>
  <c r="R184" i="1" s="1"/>
  <c r="S185" i="1" s="1"/>
  <c r="T186" i="1" s="1"/>
  <c r="U187" i="1" s="1"/>
  <c r="V188" i="1" s="1"/>
  <c r="W189" i="1" s="1"/>
  <c r="X190" i="1" s="1"/>
  <c r="Y191" i="1" s="1"/>
  <c r="Z192" i="1" s="1"/>
  <c r="AC173" i="1"/>
  <c r="AB173" i="1"/>
  <c r="AD183" i="9" l="1"/>
  <c r="AC183" i="9"/>
  <c r="AI168" i="8"/>
  <c r="AJ168" i="8" s="1"/>
  <c r="M169" i="8"/>
  <c r="N170" i="8" s="1"/>
  <c r="O171" i="8" s="1"/>
  <c r="P172" i="8" s="1"/>
  <c r="Q173" i="8" s="1"/>
  <c r="R174" i="8" s="1"/>
  <c r="S175" i="8" s="1"/>
  <c r="T176" i="8" s="1"/>
  <c r="U177" i="8" s="1"/>
  <c r="V178" i="8" s="1"/>
  <c r="W179" i="8" s="1"/>
  <c r="X180" i="8" s="1"/>
  <c r="Y181" i="8" s="1"/>
  <c r="Z182" i="8" s="1"/>
  <c r="AA183" i="8" s="1"/>
  <c r="AB184" i="8" s="1"/>
  <c r="AC185" i="8" s="1"/>
  <c r="AD186" i="8" s="1"/>
  <c r="AE187" i="8" s="1"/>
  <c r="AH168" i="8"/>
  <c r="AG168" i="8"/>
  <c r="AF168" i="8"/>
  <c r="L169" i="8" s="1"/>
  <c r="AB183" i="9"/>
  <c r="AA183" i="9"/>
  <c r="G184" i="9" s="1"/>
  <c r="H184" i="9"/>
  <c r="I185" i="9" s="1"/>
  <c r="J186" i="9" s="1"/>
  <c r="K187" i="9" s="1"/>
  <c r="L188" i="9" s="1"/>
  <c r="M189" i="9" s="1"/>
  <c r="N190" i="9" s="1"/>
  <c r="O191" i="9" s="1"/>
  <c r="P192" i="9" s="1"/>
  <c r="Q193" i="9" s="1"/>
  <c r="R194" i="9" s="1"/>
  <c r="S195" i="9" s="1"/>
  <c r="T196" i="9" s="1"/>
  <c r="U197" i="9" s="1"/>
  <c r="V198" i="9" s="1"/>
  <c r="W199" i="9" s="1"/>
  <c r="X200" i="9" s="1"/>
  <c r="Y201" i="9" s="1"/>
  <c r="Z202" i="9" s="1"/>
  <c r="AD174" i="1"/>
  <c r="AA174" i="1"/>
  <c r="G175" i="1" s="1"/>
  <c r="H175" i="1"/>
  <c r="I176" i="1" s="1"/>
  <c r="J177" i="1" s="1"/>
  <c r="K178" i="1" s="1"/>
  <c r="L179" i="1" s="1"/>
  <c r="M180" i="1" s="1"/>
  <c r="N181" i="1" s="1"/>
  <c r="O182" i="1" s="1"/>
  <c r="P183" i="1" s="1"/>
  <c r="Q184" i="1" s="1"/>
  <c r="R185" i="1" s="1"/>
  <c r="S186" i="1" s="1"/>
  <c r="T187" i="1" s="1"/>
  <c r="U188" i="1" s="1"/>
  <c r="V189" i="1" s="1"/>
  <c r="W190" i="1" s="1"/>
  <c r="X191" i="1" s="1"/>
  <c r="Y192" i="1" s="1"/>
  <c r="Z193" i="1" s="1"/>
  <c r="AC174" i="1"/>
  <c r="AB174" i="1"/>
  <c r="AD184" i="9" l="1"/>
  <c r="H185" i="9"/>
  <c r="I186" i="9" s="1"/>
  <c r="J187" i="9" s="1"/>
  <c r="K188" i="9" s="1"/>
  <c r="L189" i="9" s="1"/>
  <c r="M190" i="9" s="1"/>
  <c r="N191" i="9" s="1"/>
  <c r="O192" i="9" s="1"/>
  <c r="P193" i="9" s="1"/>
  <c r="Q194" i="9" s="1"/>
  <c r="R195" i="9" s="1"/>
  <c r="S196" i="9" s="1"/>
  <c r="T197" i="9" s="1"/>
  <c r="U198" i="9" s="1"/>
  <c r="V199" i="9" s="1"/>
  <c r="W200" i="9" s="1"/>
  <c r="X201" i="9" s="1"/>
  <c r="Y202" i="9" s="1"/>
  <c r="Z203" i="9" s="1"/>
  <c r="AB184" i="9"/>
  <c r="AH169" i="8"/>
  <c r="AI169" i="8"/>
  <c r="AJ169" i="8" s="1"/>
  <c r="AF169" i="8"/>
  <c r="L170" i="8" s="1"/>
  <c r="AG169" i="8"/>
  <c r="M170" i="8"/>
  <c r="N171" i="8" s="1"/>
  <c r="O172" i="8" s="1"/>
  <c r="P173" i="8" s="1"/>
  <c r="Q174" i="8" s="1"/>
  <c r="R175" i="8" s="1"/>
  <c r="S176" i="8" s="1"/>
  <c r="T177" i="8" s="1"/>
  <c r="U178" i="8" s="1"/>
  <c r="V179" i="8" s="1"/>
  <c r="W180" i="8" s="1"/>
  <c r="X181" i="8" s="1"/>
  <c r="Y182" i="8" s="1"/>
  <c r="Z183" i="8" s="1"/>
  <c r="AA184" i="8" s="1"/>
  <c r="AB185" i="8" s="1"/>
  <c r="AC186" i="8" s="1"/>
  <c r="AD187" i="8" s="1"/>
  <c r="AE188" i="8" s="1"/>
  <c r="AC184" i="9"/>
  <c r="AA184" i="9"/>
  <c r="G185" i="9" s="1"/>
  <c r="AD185" i="9" s="1"/>
  <c r="AD175" i="1"/>
  <c r="AA175" i="1"/>
  <c r="G176" i="1" s="1"/>
  <c r="H176" i="1"/>
  <c r="I177" i="1" s="1"/>
  <c r="J178" i="1" s="1"/>
  <c r="K179" i="1" s="1"/>
  <c r="L180" i="1" s="1"/>
  <c r="M181" i="1" s="1"/>
  <c r="N182" i="1" s="1"/>
  <c r="O183" i="1" s="1"/>
  <c r="P184" i="1" s="1"/>
  <c r="Q185" i="1" s="1"/>
  <c r="R186" i="1" s="1"/>
  <c r="S187" i="1" s="1"/>
  <c r="T188" i="1" s="1"/>
  <c r="U189" i="1" s="1"/>
  <c r="V190" i="1" s="1"/>
  <c r="W191" i="1" s="1"/>
  <c r="X192" i="1" s="1"/>
  <c r="Y193" i="1" s="1"/>
  <c r="Z194" i="1" s="1"/>
  <c r="AB175" i="1"/>
  <c r="AC175" i="1"/>
  <c r="AB185" i="9" l="1"/>
  <c r="AC185" i="9"/>
  <c r="AI170" i="8"/>
  <c r="AJ170" i="8" s="1"/>
  <c r="AG170" i="8"/>
  <c r="AF170" i="8"/>
  <c r="L171" i="8" s="1"/>
  <c r="M171" i="8"/>
  <c r="N172" i="8" s="1"/>
  <c r="O173" i="8" s="1"/>
  <c r="P174" i="8" s="1"/>
  <c r="Q175" i="8" s="1"/>
  <c r="R176" i="8" s="1"/>
  <c r="S177" i="8" s="1"/>
  <c r="T178" i="8" s="1"/>
  <c r="U179" i="8" s="1"/>
  <c r="V180" i="8" s="1"/>
  <c r="W181" i="8" s="1"/>
  <c r="X182" i="8" s="1"/>
  <c r="Y183" i="8" s="1"/>
  <c r="Z184" i="8" s="1"/>
  <c r="AA185" i="8" s="1"/>
  <c r="AB186" i="8" s="1"/>
  <c r="AC187" i="8" s="1"/>
  <c r="AD188" i="8" s="1"/>
  <c r="AE189" i="8" s="1"/>
  <c r="AH170" i="8"/>
  <c r="H186" i="9"/>
  <c r="I187" i="9" s="1"/>
  <c r="J188" i="9" s="1"/>
  <c r="K189" i="9" s="1"/>
  <c r="L190" i="9" s="1"/>
  <c r="M191" i="9" s="1"/>
  <c r="N192" i="9" s="1"/>
  <c r="O193" i="9" s="1"/>
  <c r="P194" i="9" s="1"/>
  <c r="Q195" i="9" s="1"/>
  <c r="R196" i="9" s="1"/>
  <c r="S197" i="9" s="1"/>
  <c r="T198" i="9" s="1"/>
  <c r="U199" i="9" s="1"/>
  <c r="V200" i="9" s="1"/>
  <c r="W201" i="9" s="1"/>
  <c r="X202" i="9" s="1"/>
  <c r="Y203" i="9" s="1"/>
  <c r="Z204" i="9" s="1"/>
  <c r="AA185" i="9"/>
  <c r="G186" i="9" s="1"/>
  <c r="H187" i="9" s="1"/>
  <c r="I188" i="9" s="1"/>
  <c r="J189" i="9" s="1"/>
  <c r="K190" i="9" s="1"/>
  <c r="L191" i="9" s="1"/>
  <c r="M192" i="9" s="1"/>
  <c r="N193" i="9" s="1"/>
  <c r="O194" i="9" s="1"/>
  <c r="P195" i="9" s="1"/>
  <c r="Q196" i="9" s="1"/>
  <c r="R197" i="9" s="1"/>
  <c r="S198" i="9" s="1"/>
  <c r="T199" i="9" s="1"/>
  <c r="U200" i="9" s="1"/>
  <c r="V201" i="9" s="1"/>
  <c r="W202" i="9" s="1"/>
  <c r="X203" i="9" s="1"/>
  <c r="Y204" i="9" s="1"/>
  <c r="AD176" i="1"/>
  <c r="AA176" i="1"/>
  <c r="G177" i="1" s="1"/>
  <c r="H177" i="1"/>
  <c r="I178" i="1" s="1"/>
  <c r="J179" i="1" s="1"/>
  <c r="K180" i="1" s="1"/>
  <c r="L181" i="1" s="1"/>
  <c r="M182" i="1" s="1"/>
  <c r="N183" i="1" s="1"/>
  <c r="O184" i="1" s="1"/>
  <c r="P185" i="1" s="1"/>
  <c r="Q186" i="1" s="1"/>
  <c r="R187" i="1" s="1"/>
  <c r="S188" i="1" s="1"/>
  <c r="T189" i="1" s="1"/>
  <c r="U190" i="1" s="1"/>
  <c r="V191" i="1" s="1"/>
  <c r="W192" i="1" s="1"/>
  <c r="X193" i="1" s="1"/>
  <c r="Y194" i="1" s="1"/>
  <c r="Z195" i="1" s="1"/>
  <c r="AB176" i="1"/>
  <c r="AC176" i="1"/>
  <c r="Z205" i="9" l="1"/>
  <c r="AD186" i="9"/>
  <c r="AG171" i="8"/>
  <c r="AH171" i="8"/>
  <c r="AI171" i="8"/>
  <c r="AJ171" i="8" s="1"/>
  <c r="AF171" i="8"/>
  <c r="L172" i="8" s="1"/>
  <c r="M172" i="8"/>
  <c r="N173" i="8" s="1"/>
  <c r="O174" i="8" s="1"/>
  <c r="P175" i="8" s="1"/>
  <c r="Q176" i="8" s="1"/>
  <c r="R177" i="8" s="1"/>
  <c r="S178" i="8" s="1"/>
  <c r="T179" i="8" s="1"/>
  <c r="U180" i="8" s="1"/>
  <c r="V181" i="8" s="1"/>
  <c r="W182" i="8" s="1"/>
  <c r="X183" i="8" s="1"/>
  <c r="Y184" i="8" s="1"/>
  <c r="Z185" i="8" s="1"/>
  <c r="AA186" i="8" s="1"/>
  <c r="AB187" i="8" s="1"/>
  <c r="AC188" i="8" s="1"/>
  <c r="AD189" i="8" s="1"/>
  <c r="AE190" i="8" s="1"/>
  <c r="AA186" i="9"/>
  <c r="G187" i="9" s="1"/>
  <c r="AD187" i="9" s="1"/>
  <c r="AB186" i="9"/>
  <c r="AC186" i="9"/>
  <c r="AD177" i="1"/>
  <c r="AA177" i="1"/>
  <c r="G178" i="1" s="1"/>
  <c r="H178" i="1"/>
  <c r="I179" i="1" s="1"/>
  <c r="J180" i="1" s="1"/>
  <c r="K181" i="1" s="1"/>
  <c r="L182" i="1" s="1"/>
  <c r="M183" i="1" s="1"/>
  <c r="N184" i="1" s="1"/>
  <c r="O185" i="1" s="1"/>
  <c r="P186" i="1" s="1"/>
  <c r="Q187" i="1" s="1"/>
  <c r="R188" i="1" s="1"/>
  <c r="S189" i="1" s="1"/>
  <c r="T190" i="1" s="1"/>
  <c r="U191" i="1" s="1"/>
  <c r="V192" i="1" s="1"/>
  <c r="W193" i="1" s="1"/>
  <c r="X194" i="1" s="1"/>
  <c r="Y195" i="1" s="1"/>
  <c r="Z196" i="1" s="1"/>
  <c r="AB177" i="1"/>
  <c r="AC177" i="1"/>
  <c r="AI172" i="8" l="1"/>
  <c r="AJ172" i="8" s="1"/>
  <c r="M173" i="8"/>
  <c r="N174" i="8" s="1"/>
  <c r="O175" i="8" s="1"/>
  <c r="P176" i="8" s="1"/>
  <c r="Q177" i="8" s="1"/>
  <c r="R178" i="8" s="1"/>
  <c r="S179" i="8" s="1"/>
  <c r="T180" i="8" s="1"/>
  <c r="U181" i="8" s="1"/>
  <c r="V182" i="8" s="1"/>
  <c r="W183" i="8" s="1"/>
  <c r="X184" i="8" s="1"/>
  <c r="Y185" i="8" s="1"/>
  <c r="Z186" i="8" s="1"/>
  <c r="AA187" i="8" s="1"/>
  <c r="AB188" i="8" s="1"/>
  <c r="AC189" i="8" s="1"/>
  <c r="AD190" i="8" s="1"/>
  <c r="AE191" i="8" s="1"/>
  <c r="AF172" i="8"/>
  <c r="L173" i="8" s="1"/>
  <c r="AH172" i="8"/>
  <c r="AG172" i="8"/>
  <c r="AB187" i="9"/>
  <c r="AC187" i="9"/>
  <c r="AA187" i="9"/>
  <c r="H188" i="9"/>
  <c r="I189" i="9" s="1"/>
  <c r="J190" i="9" s="1"/>
  <c r="K191" i="9" s="1"/>
  <c r="L192" i="9" s="1"/>
  <c r="M193" i="9" s="1"/>
  <c r="N194" i="9" s="1"/>
  <c r="O195" i="9" s="1"/>
  <c r="P196" i="9" s="1"/>
  <c r="Q197" i="9" s="1"/>
  <c r="R198" i="9" s="1"/>
  <c r="S199" i="9" s="1"/>
  <c r="T200" i="9" s="1"/>
  <c r="U201" i="9" s="1"/>
  <c r="V202" i="9" s="1"/>
  <c r="W203" i="9" s="1"/>
  <c r="X204" i="9" s="1"/>
  <c r="Y205" i="9" s="1"/>
  <c r="Z206" i="9" s="1"/>
  <c r="AD178" i="1"/>
  <c r="AA178" i="1"/>
  <c r="G179" i="1" s="1"/>
  <c r="H179" i="1"/>
  <c r="I180" i="1" s="1"/>
  <c r="J181" i="1" s="1"/>
  <c r="K182" i="1" s="1"/>
  <c r="L183" i="1" s="1"/>
  <c r="M184" i="1" s="1"/>
  <c r="N185" i="1" s="1"/>
  <c r="O186" i="1" s="1"/>
  <c r="P187" i="1" s="1"/>
  <c r="Q188" i="1" s="1"/>
  <c r="R189" i="1" s="1"/>
  <c r="S190" i="1" s="1"/>
  <c r="T191" i="1" s="1"/>
  <c r="U192" i="1" s="1"/>
  <c r="V193" i="1" s="1"/>
  <c r="W194" i="1" s="1"/>
  <c r="X195" i="1" s="1"/>
  <c r="Y196" i="1" s="1"/>
  <c r="Z197" i="1" s="1"/>
  <c r="AC178" i="1"/>
  <c r="AB178" i="1"/>
  <c r="M174" i="8" l="1"/>
  <c r="N175" i="8" s="1"/>
  <c r="O176" i="8" s="1"/>
  <c r="P177" i="8" s="1"/>
  <c r="Q178" i="8" s="1"/>
  <c r="R179" i="8" s="1"/>
  <c r="S180" i="8" s="1"/>
  <c r="T181" i="8" s="1"/>
  <c r="U182" i="8" s="1"/>
  <c r="V183" i="8" s="1"/>
  <c r="W184" i="8" s="1"/>
  <c r="X185" i="8" s="1"/>
  <c r="Y186" i="8" s="1"/>
  <c r="Z187" i="8" s="1"/>
  <c r="AA188" i="8" s="1"/>
  <c r="AB189" i="8" s="1"/>
  <c r="AC190" i="8" s="1"/>
  <c r="AD191" i="8" s="1"/>
  <c r="AE192" i="8" s="1"/>
  <c r="AF173" i="8"/>
  <c r="L174" i="8" s="1"/>
  <c r="AI173" i="8"/>
  <c r="AJ173" i="8" s="1"/>
  <c r="AH173" i="8"/>
  <c r="AG173" i="8"/>
  <c r="G188" i="9"/>
  <c r="AD179" i="1"/>
  <c r="AA179" i="1"/>
  <c r="G180" i="1" s="1"/>
  <c r="H180" i="1"/>
  <c r="I181" i="1" s="1"/>
  <c r="J182" i="1" s="1"/>
  <c r="K183" i="1" s="1"/>
  <c r="L184" i="1" s="1"/>
  <c r="M185" i="1" s="1"/>
  <c r="N186" i="1" s="1"/>
  <c r="O187" i="1" s="1"/>
  <c r="P188" i="1" s="1"/>
  <c r="Q189" i="1" s="1"/>
  <c r="R190" i="1" s="1"/>
  <c r="S191" i="1" s="1"/>
  <c r="T192" i="1" s="1"/>
  <c r="U193" i="1" s="1"/>
  <c r="V194" i="1" s="1"/>
  <c r="W195" i="1" s="1"/>
  <c r="X196" i="1" s="1"/>
  <c r="Y197" i="1" s="1"/>
  <c r="Z198" i="1" s="1"/>
  <c r="AB179" i="1"/>
  <c r="AC179" i="1"/>
  <c r="AI174" i="8" l="1"/>
  <c r="AJ174" i="8" s="1"/>
  <c r="M175" i="8"/>
  <c r="N176" i="8" s="1"/>
  <c r="O177" i="8" s="1"/>
  <c r="P178" i="8" s="1"/>
  <c r="Q179" i="8" s="1"/>
  <c r="R180" i="8" s="1"/>
  <c r="S181" i="8" s="1"/>
  <c r="T182" i="8" s="1"/>
  <c r="U183" i="8" s="1"/>
  <c r="V184" i="8" s="1"/>
  <c r="W185" i="8" s="1"/>
  <c r="X186" i="8" s="1"/>
  <c r="Y187" i="8" s="1"/>
  <c r="Z188" i="8" s="1"/>
  <c r="AA189" i="8" s="1"/>
  <c r="AB190" i="8" s="1"/>
  <c r="AC191" i="8" s="1"/>
  <c r="AD192" i="8" s="1"/>
  <c r="AE193" i="8" s="1"/>
  <c r="AH174" i="8"/>
  <c r="AF174" i="8"/>
  <c r="L175" i="8" s="1"/>
  <c r="AG174" i="8"/>
  <c r="AA188" i="9"/>
  <c r="G189" i="9" s="1"/>
  <c r="H189" i="9"/>
  <c r="I190" i="9" s="1"/>
  <c r="J191" i="9" s="1"/>
  <c r="K192" i="9" s="1"/>
  <c r="L193" i="9" s="1"/>
  <c r="M194" i="9" s="1"/>
  <c r="N195" i="9" s="1"/>
  <c r="O196" i="9" s="1"/>
  <c r="P197" i="9" s="1"/>
  <c r="Q198" i="9" s="1"/>
  <c r="R199" i="9" s="1"/>
  <c r="S200" i="9" s="1"/>
  <c r="T201" i="9" s="1"/>
  <c r="U202" i="9" s="1"/>
  <c r="V203" i="9" s="1"/>
  <c r="W204" i="9" s="1"/>
  <c r="X205" i="9" s="1"/>
  <c r="Y206" i="9" s="1"/>
  <c r="Z207" i="9" s="1"/>
  <c r="AC188" i="9"/>
  <c r="AB188" i="9"/>
  <c r="AD188" i="9"/>
  <c r="AD180" i="1"/>
  <c r="AA180" i="1"/>
  <c r="G181" i="1" s="1"/>
  <c r="H181" i="1"/>
  <c r="I182" i="1" s="1"/>
  <c r="J183" i="1" s="1"/>
  <c r="K184" i="1" s="1"/>
  <c r="L185" i="1" s="1"/>
  <c r="M186" i="1" s="1"/>
  <c r="N187" i="1" s="1"/>
  <c r="O188" i="1" s="1"/>
  <c r="P189" i="1" s="1"/>
  <c r="Q190" i="1" s="1"/>
  <c r="R191" i="1" s="1"/>
  <c r="S192" i="1" s="1"/>
  <c r="T193" i="1" s="1"/>
  <c r="U194" i="1" s="1"/>
  <c r="V195" i="1" s="1"/>
  <c r="W196" i="1" s="1"/>
  <c r="X197" i="1" s="1"/>
  <c r="Y198" i="1" s="1"/>
  <c r="Z199" i="1" s="1"/>
  <c r="AB180" i="1"/>
  <c r="AC180" i="1"/>
  <c r="AG175" i="8" l="1"/>
  <c r="AI175" i="8"/>
  <c r="AJ175" i="8" s="1"/>
  <c r="AH175" i="8"/>
  <c r="M176" i="8"/>
  <c r="N177" i="8" s="1"/>
  <c r="O178" i="8" s="1"/>
  <c r="P179" i="8" s="1"/>
  <c r="Q180" i="8" s="1"/>
  <c r="R181" i="8" s="1"/>
  <c r="S182" i="8" s="1"/>
  <c r="T183" i="8" s="1"/>
  <c r="U184" i="8" s="1"/>
  <c r="V185" i="8" s="1"/>
  <c r="W186" i="8" s="1"/>
  <c r="X187" i="8" s="1"/>
  <c r="Y188" i="8" s="1"/>
  <c r="Z189" i="8" s="1"/>
  <c r="AA190" i="8" s="1"/>
  <c r="AB191" i="8" s="1"/>
  <c r="AC192" i="8" s="1"/>
  <c r="AD193" i="8" s="1"/>
  <c r="AE194" i="8" s="1"/>
  <c r="AF175" i="8"/>
  <c r="L176" i="8" s="1"/>
  <c r="H190" i="9"/>
  <c r="I191" i="9" s="1"/>
  <c r="J192" i="9" s="1"/>
  <c r="K193" i="9" s="1"/>
  <c r="L194" i="9" s="1"/>
  <c r="M195" i="9" s="1"/>
  <c r="N196" i="9" s="1"/>
  <c r="O197" i="9" s="1"/>
  <c r="P198" i="9" s="1"/>
  <c r="Q199" i="9" s="1"/>
  <c r="R200" i="9" s="1"/>
  <c r="S201" i="9" s="1"/>
  <c r="T202" i="9" s="1"/>
  <c r="U203" i="9" s="1"/>
  <c r="V204" i="9" s="1"/>
  <c r="W205" i="9" s="1"/>
  <c r="X206" i="9" s="1"/>
  <c r="Y207" i="9" s="1"/>
  <c r="Z208" i="9" s="1"/>
  <c r="AB189" i="9"/>
  <c r="AA189" i="9"/>
  <c r="G190" i="9" s="1"/>
  <c r="AD189" i="9"/>
  <c r="AC189" i="9"/>
  <c r="AD181" i="1"/>
  <c r="AA181" i="1"/>
  <c r="G182" i="1" s="1"/>
  <c r="H182" i="1"/>
  <c r="I183" i="1" s="1"/>
  <c r="J184" i="1" s="1"/>
  <c r="K185" i="1" s="1"/>
  <c r="L186" i="1" s="1"/>
  <c r="M187" i="1" s="1"/>
  <c r="N188" i="1" s="1"/>
  <c r="O189" i="1" s="1"/>
  <c r="P190" i="1" s="1"/>
  <c r="Q191" i="1" s="1"/>
  <c r="R192" i="1" s="1"/>
  <c r="S193" i="1" s="1"/>
  <c r="T194" i="1" s="1"/>
  <c r="U195" i="1" s="1"/>
  <c r="V196" i="1" s="1"/>
  <c r="W197" i="1" s="1"/>
  <c r="X198" i="1" s="1"/>
  <c r="Y199" i="1" s="1"/>
  <c r="Z200" i="1" s="1"/>
  <c r="AC181" i="1"/>
  <c r="AB181" i="1"/>
  <c r="AI176" i="8" l="1"/>
  <c r="AJ176" i="8" s="1"/>
  <c r="AH176" i="8"/>
  <c r="AG176" i="8"/>
  <c r="AF176" i="8"/>
  <c r="L177" i="8" s="1"/>
  <c r="M177" i="8"/>
  <c r="N178" i="8" s="1"/>
  <c r="O179" i="8" s="1"/>
  <c r="P180" i="8" s="1"/>
  <c r="Q181" i="8" s="1"/>
  <c r="R182" i="8" s="1"/>
  <c r="S183" i="8" s="1"/>
  <c r="T184" i="8" s="1"/>
  <c r="U185" i="8" s="1"/>
  <c r="V186" i="8" s="1"/>
  <c r="W187" i="8" s="1"/>
  <c r="X188" i="8" s="1"/>
  <c r="Y189" i="8" s="1"/>
  <c r="Z190" i="8" s="1"/>
  <c r="AA191" i="8" s="1"/>
  <c r="AB192" i="8" s="1"/>
  <c r="AC193" i="8" s="1"/>
  <c r="AD194" i="8" s="1"/>
  <c r="AE195" i="8" s="1"/>
  <c r="H191" i="9"/>
  <c r="I192" i="9" s="1"/>
  <c r="J193" i="9" s="1"/>
  <c r="K194" i="9" s="1"/>
  <c r="L195" i="9" s="1"/>
  <c r="M196" i="9" s="1"/>
  <c r="N197" i="9" s="1"/>
  <c r="O198" i="9" s="1"/>
  <c r="P199" i="9" s="1"/>
  <c r="Q200" i="9" s="1"/>
  <c r="R201" i="9" s="1"/>
  <c r="S202" i="9" s="1"/>
  <c r="T203" i="9" s="1"/>
  <c r="U204" i="9" s="1"/>
  <c r="V205" i="9" s="1"/>
  <c r="W206" i="9" s="1"/>
  <c r="X207" i="9" s="1"/>
  <c r="Y208" i="9" s="1"/>
  <c r="Z209" i="9" s="1"/>
  <c r="AA190" i="9"/>
  <c r="AB190" i="9"/>
  <c r="AC190" i="9"/>
  <c r="AD190" i="9"/>
  <c r="AD182" i="1"/>
  <c r="AA182" i="1"/>
  <c r="G183" i="1" s="1"/>
  <c r="H183" i="1"/>
  <c r="I184" i="1" s="1"/>
  <c r="J185" i="1" s="1"/>
  <c r="K186" i="1" s="1"/>
  <c r="L187" i="1" s="1"/>
  <c r="M188" i="1" s="1"/>
  <c r="N189" i="1" s="1"/>
  <c r="O190" i="1" s="1"/>
  <c r="P191" i="1" s="1"/>
  <c r="Q192" i="1" s="1"/>
  <c r="R193" i="1" s="1"/>
  <c r="S194" i="1" s="1"/>
  <c r="T195" i="1" s="1"/>
  <c r="U196" i="1" s="1"/>
  <c r="V197" i="1" s="1"/>
  <c r="W198" i="1" s="1"/>
  <c r="X199" i="1" s="1"/>
  <c r="Y200" i="1" s="1"/>
  <c r="Z201" i="1" s="1"/>
  <c r="AB182" i="1"/>
  <c r="AC182" i="1"/>
  <c r="AG177" i="8" l="1"/>
  <c r="M178" i="8"/>
  <c r="N179" i="8" s="1"/>
  <c r="O180" i="8" s="1"/>
  <c r="P181" i="8" s="1"/>
  <c r="Q182" i="8" s="1"/>
  <c r="R183" i="8" s="1"/>
  <c r="S184" i="8" s="1"/>
  <c r="T185" i="8" s="1"/>
  <c r="U186" i="8" s="1"/>
  <c r="V187" i="8" s="1"/>
  <c r="W188" i="8" s="1"/>
  <c r="X189" i="8" s="1"/>
  <c r="Y190" i="8" s="1"/>
  <c r="Z191" i="8" s="1"/>
  <c r="AA192" i="8" s="1"/>
  <c r="AB193" i="8" s="1"/>
  <c r="AC194" i="8" s="1"/>
  <c r="AD195" i="8" s="1"/>
  <c r="AE196" i="8" s="1"/>
  <c r="AH177" i="8"/>
  <c r="AF177" i="8"/>
  <c r="L178" i="8" s="1"/>
  <c r="AI177" i="8"/>
  <c r="AJ177" i="8" s="1"/>
  <c r="G191" i="9"/>
  <c r="AD183" i="1"/>
  <c r="AA183" i="1"/>
  <c r="G184" i="1" s="1"/>
  <c r="H184" i="1"/>
  <c r="I185" i="1" s="1"/>
  <c r="J186" i="1" s="1"/>
  <c r="K187" i="1" s="1"/>
  <c r="L188" i="1" s="1"/>
  <c r="M189" i="1" s="1"/>
  <c r="N190" i="1" s="1"/>
  <c r="O191" i="1" s="1"/>
  <c r="P192" i="1" s="1"/>
  <c r="Q193" i="1" s="1"/>
  <c r="R194" i="1" s="1"/>
  <c r="S195" i="1" s="1"/>
  <c r="T196" i="1" s="1"/>
  <c r="U197" i="1" s="1"/>
  <c r="V198" i="1" s="1"/>
  <c r="W199" i="1" s="1"/>
  <c r="X200" i="1" s="1"/>
  <c r="Y201" i="1" s="1"/>
  <c r="Z202" i="1" s="1"/>
  <c r="AC183" i="1"/>
  <c r="AB183" i="1"/>
  <c r="M179" i="8" l="1"/>
  <c r="N180" i="8" s="1"/>
  <c r="O181" i="8" s="1"/>
  <c r="P182" i="8" s="1"/>
  <c r="Q183" i="8" s="1"/>
  <c r="R184" i="8" s="1"/>
  <c r="S185" i="8" s="1"/>
  <c r="T186" i="8" s="1"/>
  <c r="U187" i="8" s="1"/>
  <c r="V188" i="8" s="1"/>
  <c r="W189" i="8" s="1"/>
  <c r="X190" i="8" s="1"/>
  <c r="Y191" i="8" s="1"/>
  <c r="Z192" i="8" s="1"/>
  <c r="AA193" i="8" s="1"/>
  <c r="AB194" i="8" s="1"/>
  <c r="AC195" i="8" s="1"/>
  <c r="AD196" i="8" s="1"/>
  <c r="AE197" i="8" s="1"/>
  <c r="AH178" i="8"/>
  <c r="AI178" i="8"/>
  <c r="AJ178" i="8" s="1"/>
  <c r="AG178" i="8"/>
  <c r="AF178" i="8"/>
  <c r="L179" i="8" s="1"/>
  <c r="AA191" i="9"/>
  <c r="AC191" i="9"/>
  <c r="H192" i="9"/>
  <c r="I193" i="9" s="1"/>
  <c r="J194" i="9" s="1"/>
  <c r="K195" i="9" s="1"/>
  <c r="L196" i="9" s="1"/>
  <c r="M197" i="9" s="1"/>
  <c r="N198" i="9" s="1"/>
  <c r="O199" i="9" s="1"/>
  <c r="P200" i="9" s="1"/>
  <c r="Q201" i="9" s="1"/>
  <c r="R202" i="9" s="1"/>
  <c r="S203" i="9" s="1"/>
  <c r="T204" i="9" s="1"/>
  <c r="U205" i="9" s="1"/>
  <c r="V206" i="9" s="1"/>
  <c r="W207" i="9" s="1"/>
  <c r="X208" i="9" s="1"/>
  <c r="Y209" i="9" s="1"/>
  <c r="Z210" i="9" s="1"/>
  <c r="AB191" i="9"/>
  <c r="AD191" i="9"/>
  <c r="AD184" i="1"/>
  <c r="AA184" i="1"/>
  <c r="G185" i="1" s="1"/>
  <c r="H185" i="1"/>
  <c r="I186" i="1" s="1"/>
  <c r="J187" i="1" s="1"/>
  <c r="K188" i="1" s="1"/>
  <c r="L189" i="1" s="1"/>
  <c r="M190" i="1" s="1"/>
  <c r="N191" i="1" s="1"/>
  <c r="O192" i="1" s="1"/>
  <c r="P193" i="1" s="1"/>
  <c r="Q194" i="1" s="1"/>
  <c r="R195" i="1" s="1"/>
  <c r="S196" i="1" s="1"/>
  <c r="T197" i="1" s="1"/>
  <c r="U198" i="1" s="1"/>
  <c r="V199" i="1" s="1"/>
  <c r="W200" i="1" s="1"/>
  <c r="X201" i="1" s="1"/>
  <c r="Y202" i="1" s="1"/>
  <c r="Z203" i="1" s="1"/>
  <c r="AC184" i="1"/>
  <c r="AB184" i="1"/>
  <c r="M180" i="8" l="1"/>
  <c r="N181" i="8" s="1"/>
  <c r="O182" i="8" s="1"/>
  <c r="P183" i="8" s="1"/>
  <c r="Q184" i="8" s="1"/>
  <c r="R185" i="8" s="1"/>
  <c r="S186" i="8" s="1"/>
  <c r="T187" i="8" s="1"/>
  <c r="U188" i="8" s="1"/>
  <c r="V189" i="8" s="1"/>
  <c r="W190" i="8" s="1"/>
  <c r="X191" i="8" s="1"/>
  <c r="Y192" i="8" s="1"/>
  <c r="Z193" i="8" s="1"/>
  <c r="AA194" i="8" s="1"/>
  <c r="AB195" i="8" s="1"/>
  <c r="AC196" i="8" s="1"/>
  <c r="AD197" i="8" s="1"/>
  <c r="AE198" i="8" s="1"/>
  <c r="AF179" i="8"/>
  <c r="L180" i="8" s="1"/>
  <c r="AH179" i="8"/>
  <c r="AI179" i="8"/>
  <c r="AJ179" i="8" s="1"/>
  <c r="AG179" i="8"/>
  <c r="G192" i="9"/>
  <c r="AD185" i="1"/>
  <c r="AA185" i="1"/>
  <c r="G186" i="1" s="1"/>
  <c r="AC185" i="1"/>
  <c r="H186" i="1"/>
  <c r="I187" i="1" s="1"/>
  <c r="J188" i="1" s="1"/>
  <c r="K189" i="1" s="1"/>
  <c r="L190" i="1" s="1"/>
  <c r="M191" i="1" s="1"/>
  <c r="N192" i="1" s="1"/>
  <c r="O193" i="1" s="1"/>
  <c r="P194" i="1" s="1"/>
  <c r="Q195" i="1" s="1"/>
  <c r="R196" i="1" s="1"/>
  <c r="S197" i="1" s="1"/>
  <c r="T198" i="1" s="1"/>
  <c r="U199" i="1" s="1"/>
  <c r="V200" i="1" s="1"/>
  <c r="W201" i="1" s="1"/>
  <c r="X202" i="1" s="1"/>
  <c r="Y203" i="1" s="1"/>
  <c r="Z204" i="1" s="1"/>
  <c r="AB185" i="1"/>
  <c r="M181" i="8" l="1"/>
  <c r="N182" i="8" s="1"/>
  <c r="O183" i="8" s="1"/>
  <c r="P184" i="8" s="1"/>
  <c r="Q185" i="8" s="1"/>
  <c r="R186" i="8" s="1"/>
  <c r="S187" i="8" s="1"/>
  <c r="T188" i="8" s="1"/>
  <c r="U189" i="8" s="1"/>
  <c r="V190" i="8" s="1"/>
  <c r="W191" i="8" s="1"/>
  <c r="X192" i="8" s="1"/>
  <c r="Y193" i="8" s="1"/>
  <c r="Z194" i="8" s="1"/>
  <c r="AA195" i="8" s="1"/>
  <c r="AB196" i="8" s="1"/>
  <c r="AC197" i="8" s="1"/>
  <c r="AD198" i="8" s="1"/>
  <c r="AE199" i="8" s="1"/>
  <c r="AI180" i="8"/>
  <c r="AJ180" i="8" s="1"/>
  <c r="AG180" i="8"/>
  <c r="AH180" i="8"/>
  <c r="AF180" i="8"/>
  <c r="L181" i="8" s="1"/>
  <c r="AA192" i="9"/>
  <c r="G193" i="9" s="1"/>
  <c r="H193" i="9"/>
  <c r="I194" i="9" s="1"/>
  <c r="J195" i="9" s="1"/>
  <c r="K196" i="9" s="1"/>
  <c r="L197" i="9" s="1"/>
  <c r="M198" i="9" s="1"/>
  <c r="N199" i="9" s="1"/>
  <c r="O200" i="9" s="1"/>
  <c r="P201" i="9" s="1"/>
  <c r="Q202" i="9" s="1"/>
  <c r="R203" i="9" s="1"/>
  <c r="S204" i="9" s="1"/>
  <c r="T205" i="9" s="1"/>
  <c r="U206" i="9" s="1"/>
  <c r="V207" i="9" s="1"/>
  <c r="W208" i="9" s="1"/>
  <c r="X209" i="9" s="1"/>
  <c r="Y210" i="9" s="1"/>
  <c r="Z211" i="9" s="1"/>
  <c r="AC192" i="9"/>
  <c r="AB192" i="9"/>
  <c r="AD192" i="9"/>
  <c r="AD186" i="1"/>
  <c r="AA186" i="1"/>
  <c r="G187" i="1" s="1"/>
  <c r="H187" i="1"/>
  <c r="I188" i="1" s="1"/>
  <c r="J189" i="1" s="1"/>
  <c r="K190" i="1" s="1"/>
  <c r="L191" i="1" s="1"/>
  <c r="M192" i="1" s="1"/>
  <c r="N193" i="1" s="1"/>
  <c r="O194" i="1" s="1"/>
  <c r="P195" i="1" s="1"/>
  <c r="Q196" i="1" s="1"/>
  <c r="R197" i="1" s="1"/>
  <c r="S198" i="1" s="1"/>
  <c r="T199" i="1" s="1"/>
  <c r="U200" i="1" s="1"/>
  <c r="V201" i="1" s="1"/>
  <c r="W202" i="1" s="1"/>
  <c r="X203" i="1" s="1"/>
  <c r="Y204" i="1" s="1"/>
  <c r="Z205" i="1" s="1"/>
  <c r="AC186" i="1"/>
  <c r="AB186" i="1"/>
  <c r="AF181" i="8" l="1"/>
  <c r="L182" i="8" s="1"/>
  <c r="AG181" i="8"/>
  <c r="AH181" i="8"/>
  <c r="M182" i="8"/>
  <c r="N183" i="8" s="1"/>
  <c r="O184" i="8" s="1"/>
  <c r="P185" i="8" s="1"/>
  <c r="Q186" i="8" s="1"/>
  <c r="R187" i="8" s="1"/>
  <c r="S188" i="8" s="1"/>
  <c r="T189" i="8" s="1"/>
  <c r="U190" i="8" s="1"/>
  <c r="V191" i="8" s="1"/>
  <c r="W192" i="8" s="1"/>
  <c r="X193" i="8" s="1"/>
  <c r="Y194" i="8" s="1"/>
  <c r="Z195" i="8" s="1"/>
  <c r="AA196" i="8" s="1"/>
  <c r="AB197" i="8" s="1"/>
  <c r="AC198" i="8" s="1"/>
  <c r="AD199" i="8" s="1"/>
  <c r="AE200" i="8" s="1"/>
  <c r="AI181" i="8"/>
  <c r="AJ181" i="8" s="1"/>
  <c r="AC193" i="9"/>
  <c r="AA193" i="9"/>
  <c r="G194" i="9" s="1"/>
  <c r="AD193" i="9"/>
  <c r="H194" i="9"/>
  <c r="I195" i="9" s="1"/>
  <c r="J196" i="9" s="1"/>
  <c r="K197" i="9" s="1"/>
  <c r="L198" i="9" s="1"/>
  <c r="M199" i="9" s="1"/>
  <c r="N200" i="9" s="1"/>
  <c r="O201" i="9" s="1"/>
  <c r="P202" i="9" s="1"/>
  <c r="Q203" i="9" s="1"/>
  <c r="R204" i="9" s="1"/>
  <c r="S205" i="9" s="1"/>
  <c r="T206" i="9" s="1"/>
  <c r="U207" i="9" s="1"/>
  <c r="V208" i="9" s="1"/>
  <c r="W209" i="9" s="1"/>
  <c r="X210" i="9" s="1"/>
  <c r="Y211" i="9" s="1"/>
  <c r="AB193" i="9"/>
  <c r="AD187" i="1"/>
  <c r="AA187" i="1"/>
  <c r="G188" i="1" s="1"/>
  <c r="H188" i="1"/>
  <c r="I189" i="1" s="1"/>
  <c r="J190" i="1" s="1"/>
  <c r="K191" i="1" s="1"/>
  <c r="L192" i="1" s="1"/>
  <c r="M193" i="1" s="1"/>
  <c r="N194" i="1" s="1"/>
  <c r="O195" i="1" s="1"/>
  <c r="P196" i="1" s="1"/>
  <c r="Q197" i="1" s="1"/>
  <c r="R198" i="1" s="1"/>
  <c r="S199" i="1" s="1"/>
  <c r="T200" i="1" s="1"/>
  <c r="U201" i="1" s="1"/>
  <c r="V202" i="1" s="1"/>
  <c r="W203" i="1" s="1"/>
  <c r="X204" i="1" s="1"/>
  <c r="Y205" i="1" s="1"/>
  <c r="Z206" i="1" s="1"/>
  <c r="AC187" i="1"/>
  <c r="AB187" i="1"/>
  <c r="AG182" i="8" l="1"/>
  <c r="AI182" i="8"/>
  <c r="AJ182" i="8" s="1"/>
  <c r="M183" i="8"/>
  <c r="N184" i="8" s="1"/>
  <c r="O185" i="8" s="1"/>
  <c r="P186" i="8" s="1"/>
  <c r="Q187" i="8" s="1"/>
  <c r="R188" i="8" s="1"/>
  <c r="S189" i="8" s="1"/>
  <c r="T190" i="8" s="1"/>
  <c r="U191" i="8" s="1"/>
  <c r="V192" i="8" s="1"/>
  <c r="W193" i="8" s="1"/>
  <c r="X194" i="8" s="1"/>
  <c r="Y195" i="8" s="1"/>
  <c r="Z196" i="8" s="1"/>
  <c r="AA197" i="8" s="1"/>
  <c r="AB198" i="8" s="1"/>
  <c r="AC199" i="8" s="1"/>
  <c r="AD200" i="8" s="1"/>
  <c r="AE201" i="8" s="1"/>
  <c r="AH182" i="8"/>
  <c r="AF182" i="8"/>
  <c r="L183" i="8" s="1"/>
  <c r="AD194" i="9"/>
  <c r="H195" i="9"/>
  <c r="I196" i="9" s="1"/>
  <c r="J197" i="9" s="1"/>
  <c r="K198" i="9" s="1"/>
  <c r="L199" i="9" s="1"/>
  <c r="M200" i="9" s="1"/>
  <c r="N201" i="9" s="1"/>
  <c r="O202" i="9" s="1"/>
  <c r="P203" i="9" s="1"/>
  <c r="Q204" i="9" s="1"/>
  <c r="R205" i="9" s="1"/>
  <c r="S206" i="9" s="1"/>
  <c r="T207" i="9" s="1"/>
  <c r="U208" i="9" s="1"/>
  <c r="V209" i="9" s="1"/>
  <c r="W210" i="9" s="1"/>
  <c r="X211" i="9" s="1"/>
  <c r="AB194" i="9"/>
  <c r="AC194" i="9"/>
  <c r="AA194" i="9"/>
  <c r="AD188" i="1"/>
  <c r="AA188" i="1"/>
  <c r="G189" i="1" s="1"/>
  <c r="AC188" i="1"/>
  <c r="AB188" i="1"/>
  <c r="H189" i="1"/>
  <c r="I190" i="1" s="1"/>
  <c r="J191" i="1" s="1"/>
  <c r="K192" i="1" s="1"/>
  <c r="L193" i="1" s="1"/>
  <c r="M194" i="1" s="1"/>
  <c r="N195" i="1" s="1"/>
  <c r="O196" i="1" s="1"/>
  <c r="P197" i="1" s="1"/>
  <c r="Q198" i="1" s="1"/>
  <c r="R199" i="1" s="1"/>
  <c r="S200" i="1" s="1"/>
  <c r="T201" i="1" s="1"/>
  <c r="U202" i="1" s="1"/>
  <c r="V203" i="1" s="1"/>
  <c r="W204" i="1" s="1"/>
  <c r="X205" i="1" s="1"/>
  <c r="Y206" i="1" s="1"/>
  <c r="Z207" i="1" s="1"/>
  <c r="AH183" i="8" l="1"/>
  <c r="AG183" i="8"/>
  <c r="AI183" i="8"/>
  <c r="AJ183" i="8" s="1"/>
  <c r="M184" i="8"/>
  <c r="N185" i="8" s="1"/>
  <c r="O186" i="8" s="1"/>
  <c r="P187" i="8" s="1"/>
  <c r="Q188" i="8" s="1"/>
  <c r="R189" i="8" s="1"/>
  <c r="S190" i="8" s="1"/>
  <c r="T191" i="8" s="1"/>
  <c r="U192" i="8" s="1"/>
  <c r="V193" i="8" s="1"/>
  <c r="W194" i="8" s="1"/>
  <c r="X195" i="8" s="1"/>
  <c r="Y196" i="8" s="1"/>
  <c r="Z197" i="8" s="1"/>
  <c r="AA198" i="8" s="1"/>
  <c r="AB199" i="8" s="1"/>
  <c r="AC200" i="8" s="1"/>
  <c r="AD201" i="8" s="1"/>
  <c r="AE202" i="8" s="1"/>
  <c r="AF183" i="8"/>
  <c r="L184" i="8" s="1"/>
  <c r="G195" i="9"/>
  <c r="AD189" i="1"/>
  <c r="AA189" i="1"/>
  <c r="G190" i="1" s="1"/>
  <c r="H190" i="1"/>
  <c r="I191" i="1" s="1"/>
  <c r="J192" i="1" s="1"/>
  <c r="K193" i="1" s="1"/>
  <c r="L194" i="1" s="1"/>
  <c r="M195" i="1" s="1"/>
  <c r="N196" i="1" s="1"/>
  <c r="O197" i="1" s="1"/>
  <c r="P198" i="1" s="1"/>
  <c r="Q199" i="1" s="1"/>
  <c r="R200" i="1" s="1"/>
  <c r="S201" i="1" s="1"/>
  <c r="T202" i="1" s="1"/>
  <c r="U203" i="1" s="1"/>
  <c r="V204" i="1" s="1"/>
  <c r="W205" i="1" s="1"/>
  <c r="X206" i="1" s="1"/>
  <c r="Y207" i="1" s="1"/>
  <c r="Z208" i="1" s="1"/>
  <c r="AC189" i="1"/>
  <c r="AB189" i="1"/>
  <c r="M185" i="8" l="1"/>
  <c r="N186" i="8" s="1"/>
  <c r="O187" i="8" s="1"/>
  <c r="P188" i="8" s="1"/>
  <c r="Q189" i="8" s="1"/>
  <c r="R190" i="8" s="1"/>
  <c r="S191" i="8" s="1"/>
  <c r="T192" i="8" s="1"/>
  <c r="U193" i="8" s="1"/>
  <c r="V194" i="8" s="1"/>
  <c r="W195" i="8" s="1"/>
  <c r="X196" i="8" s="1"/>
  <c r="Y197" i="8" s="1"/>
  <c r="Z198" i="8" s="1"/>
  <c r="AA199" i="8" s="1"/>
  <c r="AB200" i="8" s="1"/>
  <c r="AC201" i="8" s="1"/>
  <c r="AD202" i="8" s="1"/>
  <c r="AE203" i="8" s="1"/>
  <c r="AG184" i="8"/>
  <c r="AH184" i="8"/>
  <c r="AF184" i="8"/>
  <c r="L185" i="8" s="1"/>
  <c r="AI184" i="8"/>
  <c r="AJ184" i="8" s="1"/>
  <c r="AC195" i="9"/>
  <c r="H196" i="9"/>
  <c r="I197" i="9" s="1"/>
  <c r="J198" i="9" s="1"/>
  <c r="K199" i="9" s="1"/>
  <c r="L200" i="9" s="1"/>
  <c r="M201" i="9" s="1"/>
  <c r="N202" i="9" s="1"/>
  <c r="O203" i="9" s="1"/>
  <c r="P204" i="9" s="1"/>
  <c r="Q205" i="9" s="1"/>
  <c r="R206" i="9" s="1"/>
  <c r="S207" i="9" s="1"/>
  <c r="T208" i="9" s="1"/>
  <c r="U209" i="9" s="1"/>
  <c r="V210" i="9" s="1"/>
  <c r="W211" i="9" s="1"/>
  <c r="AB195" i="9"/>
  <c r="AA195" i="9"/>
  <c r="G196" i="9" s="1"/>
  <c r="AD195" i="9"/>
  <c r="AD190" i="1"/>
  <c r="AA190" i="1"/>
  <c r="G191" i="1" s="1"/>
  <c r="H191" i="1"/>
  <c r="I192" i="1" s="1"/>
  <c r="J193" i="1" s="1"/>
  <c r="K194" i="1" s="1"/>
  <c r="L195" i="1" s="1"/>
  <c r="M196" i="1" s="1"/>
  <c r="N197" i="1" s="1"/>
  <c r="O198" i="1" s="1"/>
  <c r="P199" i="1" s="1"/>
  <c r="Q200" i="1" s="1"/>
  <c r="R201" i="1" s="1"/>
  <c r="S202" i="1" s="1"/>
  <c r="T203" i="1" s="1"/>
  <c r="U204" i="1" s="1"/>
  <c r="V205" i="1" s="1"/>
  <c r="W206" i="1" s="1"/>
  <c r="X207" i="1" s="1"/>
  <c r="Y208" i="1" s="1"/>
  <c r="Z209" i="1" s="1"/>
  <c r="AC190" i="1"/>
  <c r="AB190" i="1"/>
  <c r="AI185" i="8" l="1"/>
  <c r="AJ185" i="8" s="1"/>
  <c r="AG185" i="8"/>
  <c r="M186" i="8"/>
  <c r="N187" i="8" s="1"/>
  <c r="O188" i="8" s="1"/>
  <c r="P189" i="8" s="1"/>
  <c r="Q190" i="8" s="1"/>
  <c r="R191" i="8" s="1"/>
  <c r="S192" i="8" s="1"/>
  <c r="T193" i="8" s="1"/>
  <c r="U194" i="8" s="1"/>
  <c r="V195" i="8" s="1"/>
  <c r="W196" i="8" s="1"/>
  <c r="X197" i="8" s="1"/>
  <c r="Y198" i="8" s="1"/>
  <c r="Z199" i="8" s="1"/>
  <c r="AA200" i="8" s="1"/>
  <c r="AB201" i="8" s="1"/>
  <c r="AC202" i="8" s="1"/>
  <c r="AD203" i="8" s="1"/>
  <c r="AE204" i="8" s="1"/>
  <c r="AF185" i="8"/>
  <c r="L186" i="8" s="1"/>
  <c r="AH185" i="8"/>
  <c r="H197" i="9"/>
  <c r="I198" i="9" s="1"/>
  <c r="J199" i="9" s="1"/>
  <c r="K200" i="9" s="1"/>
  <c r="L201" i="9" s="1"/>
  <c r="M202" i="9" s="1"/>
  <c r="N203" i="9" s="1"/>
  <c r="O204" i="9" s="1"/>
  <c r="P205" i="9" s="1"/>
  <c r="Q206" i="9" s="1"/>
  <c r="R207" i="9" s="1"/>
  <c r="S208" i="9" s="1"/>
  <c r="T209" i="9" s="1"/>
  <c r="U210" i="9" s="1"/>
  <c r="V211" i="9" s="1"/>
  <c r="AC196" i="9"/>
  <c r="AA196" i="9"/>
  <c r="AB196" i="9"/>
  <c r="AD196" i="9"/>
  <c r="AD191" i="1"/>
  <c r="AA191" i="1"/>
  <c r="G192" i="1" s="1"/>
  <c r="H192" i="1"/>
  <c r="I193" i="1" s="1"/>
  <c r="J194" i="1" s="1"/>
  <c r="K195" i="1" s="1"/>
  <c r="L196" i="1" s="1"/>
  <c r="M197" i="1" s="1"/>
  <c r="N198" i="1" s="1"/>
  <c r="O199" i="1" s="1"/>
  <c r="P200" i="1" s="1"/>
  <c r="Q201" i="1" s="1"/>
  <c r="R202" i="1" s="1"/>
  <c r="S203" i="1" s="1"/>
  <c r="T204" i="1" s="1"/>
  <c r="U205" i="1" s="1"/>
  <c r="V206" i="1" s="1"/>
  <c r="W207" i="1" s="1"/>
  <c r="X208" i="1" s="1"/>
  <c r="Y209" i="1" s="1"/>
  <c r="Z210" i="1" s="1"/>
  <c r="AB191" i="1"/>
  <c r="AC191" i="1"/>
  <c r="M187" i="8" l="1"/>
  <c r="N188" i="8" s="1"/>
  <c r="O189" i="8" s="1"/>
  <c r="P190" i="8" s="1"/>
  <c r="Q191" i="8" s="1"/>
  <c r="R192" i="8" s="1"/>
  <c r="S193" i="8" s="1"/>
  <c r="T194" i="8" s="1"/>
  <c r="U195" i="8" s="1"/>
  <c r="V196" i="8" s="1"/>
  <c r="W197" i="8" s="1"/>
  <c r="X198" i="8" s="1"/>
  <c r="Y199" i="8" s="1"/>
  <c r="Z200" i="8" s="1"/>
  <c r="AA201" i="8" s="1"/>
  <c r="AB202" i="8" s="1"/>
  <c r="AC203" i="8" s="1"/>
  <c r="AD204" i="8" s="1"/>
  <c r="AE205" i="8" s="1"/>
  <c r="AG186" i="8"/>
  <c r="AI186" i="8"/>
  <c r="AJ186" i="8" s="1"/>
  <c r="AF186" i="8"/>
  <c r="L187" i="8" s="1"/>
  <c r="AH186" i="8"/>
  <c r="G197" i="9"/>
  <c r="AD192" i="1"/>
  <c r="AA192" i="1"/>
  <c r="G193" i="1" s="1"/>
  <c r="H193" i="1"/>
  <c r="I194" i="1" s="1"/>
  <c r="J195" i="1" s="1"/>
  <c r="K196" i="1" s="1"/>
  <c r="L197" i="1" s="1"/>
  <c r="M198" i="1" s="1"/>
  <c r="N199" i="1" s="1"/>
  <c r="O200" i="1" s="1"/>
  <c r="P201" i="1" s="1"/>
  <c r="Q202" i="1" s="1"/>
  <c r="R203" i="1" s="1"/>
  <c r="S204" i="1" s="1"/>
  <c r="T205" i="1" s="1"/>
  <c r="U206" i="1" s="1"/>
  <c r="V207" i="1" s="1"/>
  <c r="W208" i="1" s="1"/>
  <c r="X209" i="1" s="1"/>
  <c r="Y210" i="1" s="1"/>
  <c r="Z211" i="1" s="1"/>
  <c r="AC192" i="1"/>
  <c r="AB192" i="1"/>
  <c r="AH187" i="8" l="1"/>
  <c r="AF187" i="8"/>
  <c r="AG187" i="8"/>
  <c r="M188" i="8"/>
  <c r="N189" i="8" s="1"/>
  <c r="O190" i="8" s="1"/>
  <c r="P191" i="8" s="1"/>
  <c r="Q192" i="8" s="1"/>
  <c r="R193" i="8" s="1"/>
  <c r="S194" i="8" s="1"/>
  <c r="T195" i="8" s="1"/>
  <c r="U196" i="8" s="1"/>
  <c r="V197" i="8" s="1"/>
  <c r="W198" i="8" s="1"/>
  <c r="X199" i="8" s="1"/>
  <c r="Y200" i="8" s="1"/>
  <c r="Z201" i="8" s="1"/>
  <c r="AA202" i="8" s="1"/>
  <c r="AB203" i="8" s="1"/>
  <c r="AC204" i="8" s="1"/>
  <c r="AD205" i="8" s="1"/>
  <c r="AE206" i="8" s="1"/>
  <c r="AI187" i="8"/>
  <c r="AJ187" i="8" s="1"/>
  <c r="AB197" i="9"/>
  <c r="AA197" i="9"/>
  <c r="G198" i="9" s="1"/>
  <c r="AC197" i="9"/>
  <c r="H198" i="9"/>
  <c r="I199" i="9" s="1"/>
  <c r="J200" i="9" s="1"/>
  <c r="K201" i="9" s="1"/>
  <c r="L202" i="9" s="1"/>
  <c r="M203" i="9" s="1"/>
  <c r="N204" i="9" s="1"/>
  <c r="O205" i="9" s="1"/>
  <c r="P206" i="9" s="1"/>
  <c r="Q207" i="9" s="1"/>
  <c r="R208" i="9" s="1"/>
  <c r="S209" i="9" s="1"/>
  <c r="T210" i="9" s="1"/>
  <c r="U211" i="9" s="1"/>
  <c r="AD197" i="9"/>
  <c r="AD193" i="1"/>
  <c r="AA193" i="1"/>
  <c r="G194" i="1" s="1"/>
  <c r="H194" i="1"/>
  <c r="I195" i="1" s="1"/>
  <c r="J196" i="1" s="1"/>
  <c r="K197" i="1" s="1"/>
  <c r="L198" i="1" s="1"/>
  <c r="M199" i="1" s="1"/>
  <c r="N200" i="1" s="1"/>
  <c r="O201" i="1" s="1"/>
  <c r="P202" i="1" s="1"/>
  <c r="Q203" i="1" s="1"/>
  <c r="R204" i="1" s="1"/>
  <c r="S205" i="1" s="1"/>
  <c r="T206" i="1" s="1"/>
  <c r="U207" i="1" s="1"/>
  <c r="V208" i="1" s="1"/>
  <c r="W209" i="1" s="1"/>
  <c r="X210" i="1" s="1"/>
  <c r="Y211" i="1" s="1"/>
  <c r="AB193" i="1"/>
  <c r="AC193" i="1"/>
  <c r="L188" i="8" l="1"/>
  <c r="AD198" i="9"/>
  <c r="AA198" i="9"/>
  <c r="G199" i="9" s="1"/>
  <c r="AC198" i="9"/>
  <c r="AB198" i="9"/>
  <c r="H199" i="9"/>
  <c r="I200" i="9" s="1"/>
  <c r="J201" i="9" s="1"/>
  <c r="K202" i="9" s="1"/>
  <c r="L203" i="9" s="1"/>
  <c r="M204" i="9" s="1"/>
  <c r="N205" i="9" s="1"/>
  <c r="O206" i="9" s="1"/>
  <c r="P207" i="9" s="1"/>
  <c r="Q208" i="9" s="1"/>
  <c r="R209" i="9" s="1"/>
  <c r="S210" i="9" s="1"/>
  <c r="T211" i="9" s="1"/>
  <c r="AD194" i="1"/>
  <c r="AA194" i="1"/>
  <c r="G195" i="1" s="1"/>
  <c r="H195" i="1"/>
  <c r="I196" i="1" s="1"/>
  <c r="J197" i="1" s="1"/>
  <c r="K198" i="1" s="1"/>
  <c r="L199" i="1" s="1"/>
  <c r="M200" i="1" s="1"/>
  <c r="N201" i="1" s="1"/>
  <c r="O202" i="1" s="1"/>
  <c r="P203" i="1" s="1"/>
  <c r="Q204" i="1" s="1"/>
  <c r="R205" i="1" s="1"/>
  <c r="S206" i="1" s="1"/>
  <c r="T207" i="1" s="1"/>
  <c r="U208" i="1" s="1"/>
  <c r="V209" i="1" s="1"/>
  <c r="W210" i="1" s="1"/>
  <c r="X211" i="1" s="1"/>
  <c r="AB194" i="1"/>
  <c r="AC194" i="1"/>
  <c r="AI188" i="8" l="1"/>
  <c r="AJ188" i="8" s="1"/>
  <c r="AH188" i="8"/>
  <c r="AG188" i="8"/>
  <c r="M189" i="8"/>
  <c r="N190" i="8" s="1"/>
  <c r="O191" i="8" s="1"/>
  <c r="P192" i="8" s="1"/>
  <c r="Q193" i="8" s="1"/>
  <c r="R194" i="8" s="1"/>
  <c r="S195" i="8" s="1"/>
  <c r="T196" i="8" s="1"/>
  <c r="U197" i="8" s="1"/>
  <c r="V198" i="8" s="1"/>
  <c r="W199" i="8" s="1"/>
  <c r="X200" i="8" s="1"/>
  <c r="Y201" i="8" s="1"/>
  <c r="Z202" i="8" s="1"/>
  <c r="AA203" i="8" s="1"/>
  <c r="AB204" i="8" s="1"/>
  <c r="AC205" i="8" s="1"/>
  <c r="AD206" i="8" s="1"/>
  <c r="AE207" i="8" s="1"/>
  <c r="AF188" i="8"/>
  <c r="L189" i="8" s="1"/>
  <c r="AC199" i="9"/>
  <c r="H200" i="9"/>
  <c r="I201" i="9" s="1"/>
  <c r="J202" i="9" s="1"/>
  <c r="K203" i="9" s="1"/>
  <c r="L204" i="9" s="1"/>
  <c r="M205" i="9" s="1"/>
  <c r="N206" i="9" s="1"/>
  <c r="O207" i="9" s="1"/>
  <c r="P208" i="9" s="1"/>
  <c r="Q209" i="9" s="1"/>
  <c r="R210" i="9" s="1"/>
  <c r="S211" i="9" s="1"/>
  <c r="AD199" i="9"/>
  <c r="AA199" i="9"/>
  <c r="AB199" i="9"/>
  <c r="AD195" i="1"/>
  <c r="AA195" i="1"/>
  <c r="G196" i="1" s="1"/>
  <c r="H196" i="1"/>
  <c r="I197" i="1" s="1"/>
  <c r="J198" i="1" s="1"/>
  <c r="K199" i="1" s="1"/>
  <c r="L200" i="1" s="1"/>
  <c r="M201" i="1" s="1"/>
  <c r="N202" i="1" s="1"/>
  <c r="O203" i="1" s="1"/>
  <c r="P204" i="1" s="1"/>
  <c r="Q205" i="1" s="1"/>
  <c r="R206" i="1" s="1"/>
  <c r="S207" i="1" s="1"/>
  <c r="T208" i="1" s="1"/>
  <c r="U209" i="1" s="1"/>
  <c r="V210" i="1" s="1"/>
  <c r="W211" i="1" s="1"/>
  <c r="AB195" i="1"/>
  <c r="AC195" i="1"/>
  <c r="AG189" i="8" l="1"/>
  <c r="AH189" i="8"/>
  <c r="M190" i="8"/>
  <c r="N191" i="8" s="1"/>
  <c r="O192" i="8" s="1"/>
  <c r="P193" i="8" s="1"/>
  <c r="Q194" i="8" s="1"/>
  <c r="R195" i="8" s="1"/>
  <c r="S196" i="8" s="1"/>
  <c r="T197" i="8" s="1"/>
  <c r="U198" i="8" s="1"/>
  <c r="V199" i="8" s="1"/>
  <c r="W200" i="8" s="1"/>
  <c r="X201" i="8" s="1"/>
  <c r="Y202" i="8" s="1"/>
  <c r="Z203" i="8" s="1"/>
  <c r="AA204" i="8" s="1"/>
  <c r="AB205" i="8" s="1"/>
  <c r="AC206" i="8" s="1"/>
  <c r="AD207" i="8" s="1"/>
  <c r="AE208" i="8" s="1"/>
  <c r="AF189" i="8"/>
  <c r="L190" i="8" s="1"/>
  <c r="AI189" i="8"/>
  <c r="AJ189" i="8" s="1"/>
  <c r="G200" i="9"/>
  <c r="AD196" i="1"/>
  <c r="AA196" i="1"/>
  <c r="G197" i="1" s="1"/>
  <c r="AB196" i="1"/>
  <c r="AC196" i="1"/>
  <c r="H197" i="1"/>
  <c r="I198" i="1" s="1"/>
  <c r="J199" i="1" s="1"/>
  <c r="K200" i="1" s="1"/>
  <c r="L201" i="1" s="1"/>
  <c r="M202" i="1" s="1"/>
  <c r="N203" i="1" s="1"/>
  <c r="O204" i="1" s="1"/>
  <c r="P205" i="1" s="1"/>
  <c r="Q206" i="1" s="1"/>
  <c r="R207" i="1" s="1"/>
  <c r="S208" i="1" s="1"/>
  <c r="T209" i="1" s="1"/>
  <c r="U210" i="1" s="1"/>
  <c r="V211" i="1" s="1"/>
  <c r="AG190" i="8" l="1"/>
  <c r="AI190" i="8"/>
  <c r="AJ190" i="8" s="1"/>
  <c r="AH190" i="8"/>
  <c r="M191" i="8"/>
  <c r="N192" i="8" s="1"/>
  <c r="O193" i="8" s="1"/>
  <c r="P194" i="8" s="1"/>
  <c r="Q195" i="8" s="1"/>
  <c r="R196" i="8" s="1"/>
  <c r="S197" i="8" s="1"/>
  <c r="T198" i="8" s="1"/>
  <c r="U199" i="8" s="1"/>
  <c r="V200" i="8" s="1"/>
  <c r="W201" i="8" s="1"/>
  <c r="X202" i="8" s="1"/>
  <c r="Y203" i="8" s="1"/>
  <c r="Z204" i="8" s="1"/>
  <c r="AA205" i="8" s="1"/>
  <c r="AB206" i="8" s="1"/>
  <c r="AC207" i="8" s="1"/>
  <c r="AD208" i="8" s="1"/>
  <c r="AE209" i="8" s="1"/>
  <c r="AF190" i="8"/>
  <c r="L191" i="8" s="1"/>
  <c r="AA200" i="9"/>
  <c r="G201" i="9" s="1"/>
  <c r="AB200" i="9"/>
  <c r="H201" i="9"/>
  <c r="I202" i="9" s="1"/>
  <c r="J203" i="9" s="1"/>
  <c r="K204" i="9" s="1"/>
  <c r="L205" i="9" s="1"/>
  <c r="M206" i="9" s="1"/>
  <c r="N207" i="9" s="1"/>
  <c r="O208" i="9" s="1"/>
  <c r="P209" i="9" s="1"/>
  <c r="Q210" i="9" s="1"/>
  <c r="R211" i="9" s="1"/>
  <c r="AC200" i="9"/>
  <c r="AD200" i="9"/>
  <c r="AD197" i="1"/>
  <c r="AA197" i="1"/>
  <c r="G198" i="1" s="1"/>
  <c r="H198" i="1"/>
  <c r="I199" i="1" s="1"/>
  <c r="J200" i="1" s="1"/>
  <c r="K201" i="1" s="1"/>
  <c r="L202" i="1" s="1"/>
  <c r="M203" i="1" s="1"/>
  <c r="N204" i="1" s="1"/>
  <c r="O205" i="1" s="1"/>
  <c r="P206" i="1" s="1"/>
  <c r="Q207" i="1" s="1"/>
  <c r="R208" i="1" s="1"/>
  <c r="S209" i="1" s="1"/>
  <c r="T210" i="1" s="1"/>
  <c r="U211" i="1" s="1"/>
  <c r="AC197" i="1"/>
  <c r="AB197" i="1"/>
  <c r="AF191" i="8" l="1"/>
  <c r="L192" i="8" s="1"/>
  <c r="AI191" i="8"/>
  <c r="AJ191" i="8" s="1"/>
  <c r="M192" i="8"/>
  <c r="N193" i="8" s="1"/>
  <c r="O194" i="8" s="1"/>
  <c r="P195" i="8" s="1"/>
  <c r="Q196" i="8" s="1"/>
  <c r="R197" i="8" s="1"/>
  <c r="S198" i="8" s="1"/>
  <c r="T199" i="8" s="1"/>
  <c r="U200" i="8" s="1"/>
  <c r="V201" i="8" s="1"/>
  <c r="W202" i="8" s="1"/>
  <c r="X203" i="8" s="1"/>
  <c r="Y204" i="8" s="1"/>
  <c r="Z205" i="8" s="1"/>
  <c r="AA206" i="8" s="1"/>
  <c r="AB207" i="8" s="1"/>
  <c r="AC208" i="8" s="1"/>
  <c r="AD209" i="8" s="1"/>
  <c r="AE210" i="8" s="1"/>
  <c r="AH191" i="8"/>
  <c r="AG191" i="8"/>
  <c r="AB201" i="9"/>
  <c r="AD201" i="9"/>
  <c r="AC201" i="9"/>
  <c r="AA201" i="9"/>
  <c r="G202" i="9" s="1"/>
  <c r="H202" i="9"/>
  <c r="I203" i="9" s="1"/>
  <c r="J204" i="9" s="1"/>
  <c r="K205" i="9" s="1"/>
  <c r="L206" i="9" s="1"/>
  <c r="M207" i="9" s="1"/>
  <c r="N208" i="9" s="1"/>
  <c r="O209" i="9" s="1"/>
  <c r="P210" i="9" s="1"/>
  <c r="Q211" i="9" s="1"/>
  <c r="AD198" i="1"/>
  <c r="AA198" i="1"/>
  <c r="G199" i="1" s="1"/>
  <c r="H199" i="1"/>
  <c r="I200" i="1" s="1"/>
  <c r="J201" i="1" s="1"/>
  <c r="K202" i="1" s="1"/>
  <c r="L203" i="1" s="1"/>
  <c r="M204" i="1" s="1"/>
  <c r="N205" i="1" s="1"/>
  <c r="O206" i="1" s="1"/>
  <c r="P207" i="1" s="1"/>
  <c r="Q208" i="1" s="1"/>
  <c r="R209" i="1" s="1"/>
  <c r="S210" i="1" s="1"/>
  <c r="T211" i="1" s="1"/>
  <c r="AC198" i="1"/>
  <c r="AB198" i="1"/>
  <c r="AI192" i="8" l="1"/>
  <c r="AJ192" i="8" s="1"/>
  <c r="AG192" i="8"/>
  <c r="AF192" i="8"/>
  <c r="L193" i="8" s="1"/>
  <c r="M193" i="8"/>
  <c r="N194" i="8" s="1"/>
  <c r="O195" i="8" s="1"/>
  <c r="P196" i="8" s="1"/>
  <c r="Q197" i="8" s="1"/>
  <c r="R198" i="8" s="1"/>
  <c r="S199" i="8" s="1"/>
  <c r="T200" i="8" s="1"/>
  <c r="U201" i="8" s="1"/>
  <c r="V202" i="8" s="1"/>
  <c r="W203" i="8" s="1"/>
  <c r="X204" i="8" s="1"/>
  <c r="Y205" i="8" s="1"/>
  <c r="Z206" i="8" s="1"/>
  <c r="AA207" i="8" s="1"/>
  <c r="AB208" i="8" s="1"/>
  <c r="AC209" i="8" s="1"/>
  <c r="AD210" i="8" s="1"/>
  <c r="AE211" i="8" s="1"/>
  <c r="AH192" i="8"/>
  <c r="AD202" i="9"/>
  <c r="AB202" i="9"/>
  <c r="H203" i="9"/>
  <c r="I204" i="9" s="1"/>
  <c r="J205" i="9" s="1"/>
  <c r="K206" i="9" s="1"/>
  <c r="L207" i="9" s="1"/>
  <c r="M208" i="9" s="1"/>
  <c r="N209" i="9" s="1"/>
  <c r="O210" i="9" s="1"/>
  <c r="P211" i="9" s="1"/>
  <c r="AC202" i="9"/>
  <c r="AA202" i="9"/>
  <c r="AD199" i="1"/>
  <c r="AA199" i="1"/>
  <c r="G200" i="1" s="1"/>
  <c r="H200" i="1"/>
  <c r="I201" i="1" s="1"/>
  <c r="J202" i="1" s="1"/>
  <c r="K203" i="1" s="1"/>
  <c r="L204" i="1" s="1"/>
  <c r="M205" i="1" s="1"/>
  <c r="N206" i="1" s="1"/>
  <c r="O207" i="1" s="1"/>
  <c r="P208" i="1" s="1"/>
  <c r="Q209" i="1" s="1"/>
  <c r="R210" i="1" s="1"/>
  <c r="S211" i="1" s="1"/>
  <c r="AB199" i="1"/>
  <c r="AC199" i="1"/>
  <c r="M194" i="8" l="1"/>
  <c r="N195" i="8" s="1"/>
  <c r="O196" i="8" s="1"/>
  <c r="P197" i="8" s="1"/>
  <c r="Q198" i="8" s="1"/>
  <c r="R199" i="8" s="1"/>
  <c r="S200" i="8" s="1"/>
  <c r="T201" i="8" s="1"/>
  <c r="U202" i="8" s="1"/>
  <c r="V203" i="8" s="1"/>
  <c r="W204" i="8" s="1"/>
  <c r="X205" i="8" s="1"/>
  <c r="Y206" i="8" s="1"/>
  <c r="Z207" i="8" s="1"/>
  <c r="AA208" i="8" s="1"/>
  <c r="AB209" i="8" s="1"/>
  <c r="AC210" i="8" s="1"/>
  <c r="AD211" i="8" s="1"/>
  <c r="AH193" i="8"/>
  <c r="AG193" i="8"/>
  <c r="AF193" i="8"/>
  <c r="L194" i="8" s="1"/>
  <c r="AI193" i="8"/>
  <c r="AJ193" i="8" s="1"/>
  <c r="G203" i="9"/>
  <c r="AD200" i="1"/>
  <c r="AA200" i="1"/>
  <c r="G201" i="1" s="1"/>
  <c r="AC200" i="1"/>
  <c r="H201" i="1"/>
  <c r="I202" i="1" s="1"/>
  <c r="J203" i="1" s="1"/>
  <c r="K204" i="1" s="1"/>
  <c r="L205" i="1" s="1"/>
  <c r="M206" i="1" s="1"/>
  <c r="N207" i="1" s="1"/>
  <c r="O208" i="1" s="1"/>
  <c r="P209" i="1" s="1"/>
  <c r="Q210" i="1" s="1"/>
  <c r="R211" i="1" s="1"/>
  <c r="AB200" i="1"/>
  <c r="M195" i="8" l="1"/>
  <c r="N196" i="8" s="1"/>
  <c r="O197" i="8" s="1"/>
  <c r="P198" i="8" s="1"/>
  <c r="Q199" i="8" s="1"/>
  <c r="R200" i="8" s="1"/>
  <c r="S201" i="8" s="1"/>
  <c r="T202" i="8" s="1"/>
  <c r="U203" i="8" s="1"/>
  <c r="V204" i="8" s="1"/>
  <c r="W205" i="8" s="1"/>
  <c r="X206" i="8" s="1"/>
  <c r="Y207" i="8" s="1"/>
  <c r="Z208" i="8" s="1"/>
  <c r="AA209" i="8" s="1"/>
  <c r="AB210" i="8" s="1"/>
  <c r="AC211" i="8" s="1"/>
  <c r="AG194" i="8"/>
  <c r="AF194" i="8"/>
  <c r="L195" i="8" s="1"/>
  <c r="AH194" i="8"/>
  <c r="AI194" i="8"/>
  <c r="AJ194" i="8" s="1"/>
  <c r="AC203" i="9"/>
  <c r="H204" i="9"/>
  <c r="I205" i="9" s="1"/>
  <c r="J206" i="9" s="1"/>
  <c r="K207" i="9" s="1"/>
  <c r="L208" i="9" s="1"/>
  <c r="M209" i="9" s="1"/>
  <c r="N210" i="9" s="1"/>
  <c r="O211" i="9" s="1"/>
  <c r="AA203" i="9"/>
  <c r="G204" i="9" s="1"/>
  <c r="AB203" i="9"/>
  <c r="AD203" i="9"/>
  <c r="AD201" i="1"/>
  <c r="AA201" i="1"/>
  <c r="G202" i="1" s="1"/>
  <c r="AC201" i="1"/>
  <c r="H202" i="1"/>
  <c r="I203" i="1" s="1"/>
  <c r="J204" i="1" s="1"/>
  <c r="K205" i="1" s="1"/>
  <c r="L206" i="1" s="1"/>
  <c r="M207" i="1" s="1"/>
  <c r="N208" i="1" s="1"/>
  <c r="O209" i="1" s="1"/>
  <c r="P210" i="1" s="1"/>
  <c r="Q211" i="1" s="1"/>
  <c r="AB201" i="1"/>
  <c r="AI195" i="8" l="1"/>
  <c r="AJ195" i="8" s="1"/>
  <c r="AH195" i="8"/>
  <c r="M196" i="8"/>
  <c r="N197" i="8" s="1"/>
  <c r="O198" i="8" s="1"/>
  <c r="P199" i="8" s="1"/>
  <c r="Q200" i="8" s="1"/>
  <c r="R201" i="8" s="1"/>
  <c r="S202" i="8" s="1"/>
  <c r="T203" i="8" s="1"/>
  <c r="U204" i="8" s="1"/>
  <c r="V205" i="8" s="1"/>
  <c r="W206" i="8" s="1"/>
  <c r="X207" i="8" s="1"/>
  <c r="Y208" i="8" s="1"/>
  <c r="Z209" i="8" s="1"/>
  <c r="AA210" i="8" s="1"/>
  <c r="AB211" i="8" s="1"/>
  <c r="AG195" i="8"/>
  <c r="AF195" i="8"/>
  <c r="L196" i="8" s="1"/>
  <c r="AD204" i="9"/>
  <c r="H205" i="9"/>
  <c r="I206" i="9" s="1"/>
  <c r="J207" i="9" s="1"/>
  <c r="K208" i="9" s="1"/>
  <c r="L209" i="9" s="1"/>
  <c r="M210" i="9" s="1"/>
  <c r="N211" i="9" s="1"/>
  <c r="AB204" i="9"/>
  <c r="AA204" i="9"/>
  <c r="G205" i="9" s="1"/>
  <c r="AC204" i="9"/>
  <c r="AD202" i="1"/>
  <c r="AA202" i="1"/>
  <c r="G203" i="1" s="1"/>
  <c r="H203" i="1"/>
  <c r="I204" i="1" s="1"/>
  <c r="J205" i="1" s="1"/>
  <c r="K206" i="1" s="1"/>
  <c r="L207" i="1" s="1"/>
  <c r="M208" i="1" s="1"/>
  <c r="N209" i="1" s="1"/>
  <c r="O210" i="1" s="1"/>
  <c r="P211" i="1" s="1"/>
  <c r="AC202" i="1"/>
  <c r="AB202" i="1"/>
  <c r="AF196" i="8" l="1"/>
  <c r="L197" i="8" s="1"/>
  <c r="AG196" i="8"/>
  <c r="M197" i="8"/>
  <c r="N198" i="8" s="1"/>
  <c r="O199" i="8" s="1"/>
  <c r="P200" i="8" s="1"/>
  <c r="Q201" i="8" s="1"/>
  <c r="R202" i="8" s="1"/>
  <c r="S203" i="8" s="1"/>
  <c r="T204" i="8" s="1"/>
  <c r="U205" i="8" s="1"/>
  <c r="V206" i="8" s="1"/>
  <c r="W207" i="8" s="1"/>
  <c r="X208" i="8" s="1"/>
  <c r="Y209" i="8" s="1"/>
  <c r="Z210" i="8" s="1"/>
  <c r="AA211" i="8" s="1"/>
  <c r="AH196" i="8"/>
  <c r="AI196" i="8"/>
  <c r="AJ196" i="8" s="1"/>
  <c r="AD205" i="9"/>
  <c r="AC205" i="9"/>
  <c r="H206" i="9"/>
  <c r="I207" i="9" s="1"/>
  <c r="J208" i="9" s="1"/>
  <c r="K209" i="9" s="1"/>
  <c r="L210" i="9" s="1"/>
  <c r="M211" i="9" s="1"/>
  <c r="AB205" i="9"/>
  <c r="AA205" i="9"/>
  <c r="G206" i="9" s="1"/>
  <c r="AD203" i="1"/>
  <c r="AA203" i="1"/>
  <c r="G204" i="1" s="1"/>
  <c r="H204" i="1"/>
  <c r="I205" i="1" s="1"/>
  <c r="J206" i="1" s="1"/>
  <c r="K207" i="1" s="1"/>
  <c r="L208" i="1" s="1"/>
  <c r="M209" i="1" s="1"/>
  <c r="N210" i="1" s="1"/>
  <c r="O211" i="1" s="1"/>
  <c r="AC203" i="1"/>
  <c r="AB203" i="1"/>
  <c r="AH197" i="8" l="1"/>
  <c r="AI197" i="8"/>
  <c r="AJ197" i="8" s="1"/>
  <c r="M198" i="8"/>
  <c r="N199" i="8" s="1"/>
  <c r="O200" i="8" s="1"/>
  <c r="P201" i="8" s="1"/>
  <c r="Q202" i="8" s="1"/>
  <c r="R203" i="8" s="1"/>
  <c r="S204" i="8" s="1"/>
  <c r="T205" i="8" s="1"/>
  <c r="U206" i="8" s="1"/>
  <c r="V207" i="8" s="1"/>
  <c r="W208" i="8" s="1"/>
  <c r="X209" i="8" s="1"/>
  <c r="Y210" i="8" s="1"/>
  <c r="Z211" i="8" s="1"/>
  <c r="AG197" i="8"/>
  <c r="AF197" i="8"/>
  <c r="L198" i="8" s="1"/>
  <c r="AC206" i="9"/>
  <c r="AB206" i="9"/>
  <c r="H207" i="9"/>
  <c r="I208" i="9" s="1"/>
  <c r="J209" i="9" s="1"/>
  <c r="K210" i="9" s="1"/>
  <c r="L211" i="9" s="1"/>
  <c r="AA206" i="9"/>
  <c r="G207" i="9" s="1"/>
  <c r="AD206" i="9"/>
  <c r="AD204" i="1"/>
  <c r="AA204" i="1"/>
  <c r="G205" i="1" s="1"/>
  <c r="AC204" i="1"/>
  <c r="H205" i="1"/>
  <c r="I206" i="1" s="1"/>
  <c r="J207" i="1" s="1"/>
  <c r="K208" i="1" s="1"/>
  <c r="L209" i="1" s="1"/>
  <c r="M210" i="1" s="1"/>
  <c r="N211" i="1" s="1"/>
  <c r="AB204" i="1"/>
  <c r="AI198" i="8" l="1"/>
  <c r="AJ198" i="8" s="1"/>
  <c r="M199" i="8"/>
  <c r="N200" i="8" s="1"/>
  <c r="O201" i="8" s="1"/>
  <c r="P202" i="8" s="1"/>
  <c r="Q203" i="8" s="1"/>
  <c r="R204" i="8" s="1"/>
  <c r="S205" i="8" s="1"/>
  <c r="T206" i="8" s="1"/>
  <c r="U207" i="8" s="1"/>
  <c r="V208" i="8" s="1"/>
  <c r="W209" i="8" s="1"/>
  <c r="X210" i="8" s="1"/>
  <c r="Y211" i="8" s="1"/>
  <c r="AH198" i="8"/>
  <c r="AF198" i="8"/>
  <c r="L199" i="8" s="1"/>
  <c r="AG198" i="8"/>
  <c r="AD207" i="9"/>
  <c r="AC207" i="9"/>
  <c r="H208" i="9"/>
  <c r="I209" i="9" s="1"/>
  <c r="J210" i="9" s="1"/>
  <c r="K211" i="9" s="1"/>
  <c r="AA207" i="9"/>
  <c r="AB207" i="9"/>
  <c r="AD205" i="1"/>
  <c r="AA205" i="1"/>
  <c r="G206" i="1" s="1"/>
  <c r="AC205" i="1"/>
  <c r="AB205" i="1"/>
  <c r="H206" i="1"/>
  <c r="I207" i="1" s="1"/>
  <c r="J208" i="1" s="1"/>
  <c r="K209" i="1" s="1"/>
  <c r="L210" i="1" s="1"/>
  <c r="M211" i="1" s="1"/>
  <c r="M200" i="8" l="1"/>
  <c r="N201" i="8" s="1"/>
  <c r="O202" i="8" s="1"/>
  <c r="P203" i="8" s="1"/>
  <c r="Q204" i="8" s="1"/>
  <c r="R205" i="8" s="1"/>
  <c r="S206" i="8" s="1"/>
  <c r="T207" i="8" s="1"/>
  <c r="U208" i="8" s="1"/>
  <c r="V209" i="8" s="1"/>
  <c r="W210" i="8" s="1"/>
  <c r="X211" i="8" s="1"/>
  <c r="AG199" i="8"/>
  <c r="AH199" i="8"/>
  <c r="AF199" i="8"/>
  <c r="L200" i="8" s="1"/>
  <c r="AI199" i="8"/>
  <c r="AJ199" i="8" s="1"/>
  <c r="G208" i="9"/>
  <c r="AD208" i="9" s="1"/>
  <c r="AD206" i="1"/>
  <c r="AA206" i="1"/>
  <c r="G207" i="1" s="1"/>
  <c r="H207" i="1"/>
  <c r="I208" i="1" s="1"/>
  <c r="J209" i="1" s="1"/>
  <c r="K210" i="1" s="1"/>
  <c r="L211" i="1" s="1"/>
  <c r="AC206" i="1"/>
  <c r="AB206" i="1"/>
  <c r="AI200" i="8" l="1"/>
  <c r="AJ200" i="8" s="1"/>
  <c r="AH200" i="8"/>
  <c r="AF200" i="8"/>
  <c r="L201" i="8" s="1"/>
  <c r="M201" i="8"/>
  <c r="N202" i="8" s="1"/>
  <c r="O203" i="8" s="1"/>
  <c r="P204" i="8" s="1"/>
  <c r="Q205" i="8" s="1"/>
  <c r="R206" i="8" s="1"/>
  <c r="S207" i="8" s="1"/>
  <c r="T208" i="8" s="1"/>
  <c r="U209" i="8" s="1"/>
  <c r="V210" i="8" s="1"/>
  <c r="W211" i="8" s="1"/>
  <c r="AG200" i="8"/>
  <c r="AA208" i="9"/>
  <c r="G209" i="9" s="1"/>
  <c r="H209" i="9"/>
  <c r="I210" i="9" s="1"/>
  <c r="J211" i="9" s="1"/>
  <c r="AC208" i="9"/>
  <c r="AB208" i="9"/>
  <c r="AD207" i="1"/>
  <c r="AA207" i="1"/>
  <c r="G208" i="1" s="1"/>
  <c r="H208" i="1"/>
  <c r="I209" i="1" s="1"/>
  <c r="J210" i="1" s="1"/>
  <c r="K211" i="1" s="1"/>
  <c r="AC207" i="1"/>
  <c r="AB207" i="1"/>
  <c r="AI201" i="8" l="1"/>
  <c r="AJ201" i="8" s="1"/>
  <c r="AG201" i="8"/>
  <c r="M202" i="8"/>
  <c r="N203" i="8" s="1"/>
  <c r="O204" i="8" s="1"/>
  <c r="P205" i="8" s="1"/>
  <c r="Q206" i="8" s="1"/>
  <c r="R207" i="8" s="1"/>
  <c r="S208" i="8" s="1"/>
  <c r="T209" i="8" s="1"/>
  <c r="U210" i="8" s="1"/>
  <c r="V211" i="8" s="1"/>
  <c r="AF201" i="8"/>
  <c r="L202" i="8" s="1"/>
  <c r="AH201" i="8"/>
  <c r="AA209" i="9"/>
  <c r="G210" i="9" s="1"/>
  <c r="AD209" i="9"/>
  <c r="AC209" i="9"/>
  <c r="H210" i="9"/>
  <c r="I211" i="9" s="1"/>
  <c r="AB209" i="9"/>
  <c r="AD208" i="1"/>
  <c r="AA208" i="1"/>
  <c r="G209" i="1" s="1"/>
  <c r="AB208" i="1"/>
  <c r="AC208" i="1"/>
  <c r="H209" i="1"/>
  <c r="I210" i="1" s="1"/>
  <c r="J211" i="1" s="1"/>
  <c r="M203" i="8" l="1"/>
  <c r="N204" i="8" s="1"/>
  <c r="O205" i="8" s="1"/>
  <c r="P206" i="8" s="1"/>
  <c r="Q207" i="8" s="1"/>
  <c r="R208" i="8" s="1"/>
  <c r="S209" i="8" s="1"/>
  <c r="T210" i="8" s="1"/>
  <c r="U211" i="8" s="1"/>
  <c r="AG202" i="8"/>
  <c r="AH202" i="8"/>
  <c r="AF202" i="8"/>
  <c r="L203" i="8" s="1"/>
  <c r="AI202" i="8"/>
  <c r="AJ202" i="8" s="1"/>
  <c r="AC210" i="9"/>
  <c r="AA210" i="9"/>
  <c r="AD210" i="9"/>
  <c r="H211" i="9"/>
  <c r="AB210" i="9"/>
  <c r="AD209" i="1"/>
  <c r="AA209" i="1"/>
  <c r="G210" i="1" s="1"/>
  <c r="H210" i="1"/>
  <c r="I211" i="1" s="1"/>
  <c r="AC209" i="1"/>
  <c r="AB209" i="1"/>
  <c r="AF203" i="8" l="1"/>
  <c r="L204" i="8" s="1"/>
  <c r="AI203" i="8"/>
  <c r="AJ203" i="8" s="1"/>
  <c r="M204" i="8"/>
  <c r="N205" i="8" s="1"/>
  <c r="O206" i="8" s="1"/>
  <c r="P207" i="8" s="1"/>
  <c r="Q208" i="8" s="1"/>
  <c r="R209" i="8" s="1"/>
  <c r="S210" i="8" s="1"/>
  <c r="T211" i="8" s="1"/>
  <c r="AG203" i="8"/>
  <c r="AH203" i="8"/>
  <c r="G211" i="9"/>
  <c r="AD210" i="1"/>
  <c r="AA210" i="1"/>
  <c r="G211" i="1" s="1"/>
  <c r="H211" i="1"/>
  <c r="AB210" i="1"/>
  <c r="AC210" i="1"/>
  <c r="AF204" i="8" l="1"/>
  <c r="L205" i="8" s="1"/>
  <c r="AH204" i="8"/>
  <c r="AI204" i="8"/>
  <c r="AJ204" i="8" s="1"/>
  <c r="AG204" i="8"/>
  <c r="M205" i="8"/>
  <c r="N206" i="8" s="1"/>
  <c r="O207" i="8" s="1"/>
  <c r="P208" i="8" s="1"/>
  <c r="Q209" i="8" s="1"/>
  <c r="R210" i="8" s="1"/>
  <c r="S211" i="8" s="1"/>
  <c r="AB211" i="9"/>
  <c r="AC211" i="9"/>
  <c r="AA211" i="9"/>
  <c r="AD211" i="9"/>
  <c r="AD211" i="1"/>
  <c r="AA211" i="1"/>
  <c r="AC211" i="1"/>
  <c r="AB211" i="1"/>
  <c r="AF205" i="8" l="1"/>
  <c r="L206" i="8" s="1"/>
  <c r="AG205" i="8"/>
  <c r="AI205" i="8"/>
  <c r="AJ205" i="8" s="1"/>
  <c r="M206" i="8"/>
  <c r="N207" i="8" s="1"/>
  <c r="O208" i="8" s="1"/>
  <c r="P209" i="8" s="1"/>
  <c r="Q210" i="8" s="1"/>
  <c r="R211" i="8" s="1"/>
  <c r="AH205" i="8"/>
  <c r="B28" i="9"/>
  <c r="B27" i="9"/>
  <c r="B27" i="1"/>
  <c r="B28" i="1"/>
  <c r="AI206" i="8" l="1"/>
  <c r="AJ206" i="8" s="1"/>
  <c r="AF206" i="8"/>
  <c r="L207" i="8" s="1"/>
  <c r="M207" i="8"/>
  <c r="N208" i="8" s="1"/>
  <c r="O209" i="8" s="1"/>
  <c r="P210" i="8" s="1"/>
  <c r="Q211" i="8" s="1"/>
  <c r="AG206" i="8"/>
  <c r="AH206" i="8"/>
  <c r="AH207" i="8" l="1"/>
  <c r="AI207" i="8"/>
  <c r="AJ207" i="8" s="1"/>
  <c r="M208" i="8"/>
  <c r="N209" i="8" s="1"/>
  <c r="O210" i="8" s="1"/>
  <c r="P211" i="8" s="1"/>
  <c r="AF207" i="8"/>
  <c r="L208" i="8" s="1"/>
  <c r="AG207" i="8"/>
  <c r="AI208" i="8" l="1"/>
  <c r="AJ208" i="8" s="1"/>
  <c r="M209" i="8"/>
  <c r="N210" i="8" s="1"/>
  <c r="O211" i="8" s="1"/>
  <c r="AF208" i="8"/>
  <c r="L209" i="8" s="1"/>
  <c r="AG208" i="8"/>
  <c r="AH208" i="8"/>
  <c r="M210" i="8" l="1"/>
  <c r="N211" i="8" s="1"/>
  <c r="AH209" i="8"/>
  <c r="AF209" i="8"/>
  <c r="L210" i="8" s="1"/>
  <c r="AG209" i="8"/>
  <c r="AI209" i="8"/>
  <c r="AJ209" i="8" s="1"/>
  <c r="AH210" i="8" l="1"/>
  <c r="M211" i="8"/>
  <c r="AG210" i="8"/>
  <c r="AF210" i="8"/>
  <c r="L211" i="8" s="1"/>
  <c r="AI210" i="8"/>
  <c r="AJ210" i="8" s="1"/>
  <c r="AH211" i="8" l="1"/>
  <c r="AG211" i="8"/>
  <c r="AI211" i="8"/>
  <c r="AJ211" i="8" s="1"/>
  <c r="AF211" i="8"/>
  <c r="B29" i="8" l="1"/>
  <c r="B28" i="8"/>
</calcChain>
</file>

<file path=xl/sharedStrings.xml><?xml version="1.0" encoding="utf-8"?>
<sst xmlns="http://schemas.openxmlformats.org/spreadsheetml/2006/main" count="281" uniqueCount="139">
  <si>
    <t>Ro</t>
  </si>
  <si>
    <t>CR</t>
  </si>
  <si>
    <t>t</t>
  </si>
  <si>
    <t>age</t>
  </si>
  <si>
    <t>vul</t>
  </si>
  <si>
    <t>wt</t>
  </si>
  <si>
    <t>mat</t>
  </si>
  <si>
    <t>Lo</t>
  </si>
  <si>
    <t>Su</t>
  </si>
  <si>
    <t>ahv</t>
  </si>
  <si>
    <t>ahm</t>
  </si>
  <si>
    <t>asl</t>
  </si>
  <si>
    <t>vbk</t>
  </si>
  <si>
    <t>mwt</t>
  </si>
  <si>
    <t>Ut</t>
  </si>
  <si>
    <t>reca</t>
  </si>
  <si>
    <t>recb</t>
  </si>
  <si>
    <t>yield</t>
  </si>
  <si>
    <t>Yield</t>
  </si>
  <si>
    <t>Utility</t>
  </si>
  <si>
    <t>Lf</t>
  </si>
  <si>
    <t>Nrand</t>
  </si>
  <si>
    <t>Rmult</t>
  </si>
  <si>
    <t>sdr</t>
  </si>
  <si>
    <t>Rinit</t>
  </si>
  <si>
    <t>BPRo</t>
  </si>
  <si>
    <t>SETTING PARAMETER VALUES BELOW WILL CAUSE THEM TO BE APPLIED TO ALL SHEETS</t>
  </si>
  <si>
    <t>Ut harvest rate</t>
  </si>
  <si>
    <t>Cullrate</t>
  </si>
  <si>
    <t>removal rate by EF</t>
  </si>
  <si>
    <t>mean weight</t>
  </si>
  <si>
    <t>age at 50% vulnerability to culliing</t>
  </si>
  <si>
    <t>age at 50% maturity</t>
  </si>
  <si>
    <t>inverse slope of age vulnerability, maturity ogives</t>
  </si>
  <si>
    <t>VonBertalanffy K value</t>
  </si>
  <si>
    <t>standard deviation of recruitment anomalies</t>
  </si>
  <si>
    <t>yrbetween</t>
  </si>
  <si>
    <t>tmodyr</t>
  </si>
  <si>
    <t>in this version, Rmult is set to zero every</t>
  </si>
  <si>
    <t>year except yrbetween</t>
  </si>
  <si>
    <t>so setting yrbetween=9 gives a "normal" beverton-holt recruitment</t>
  </si>
  <si>
    <t>just once every 9 years</t>
  </si>
  <si>
    <t>initR</t>
  </si>
  <si>
    <t>sage</t>
  </si>
  <si>
    <t>Madult</t>
  </si>
  <si>
    <t>Lpow</t>
  </si>
  <si>
    <t>daily</t>
  </si>
  <si>
    <t>annual</t>
  </si>
  <si>
    <t>even the lowest one here is quite high by lake SMB standards</t>
  </si>
  <si>
    <t>Lorenzen adult M</t>
  </si>
  <si>
    <t>fec</t>
  </si>
  <si>
    <t>Mo</t>
  </si>
  <si>
    <t>fry/spawner</t>
  </si>
  <si>
    <t xml:space="preserve"> Peterson Kwak 1999,Rafetto 1990, Lukas Orth</t>
  </si>
  <si>
    <t>pred ln(CR)</t>
  </si>
  <si>
    <t>pred CR</t>
  </si>
  <si>
    <t>epro</t>
  </si>
  <si>
    <t>unfished eggs/recruit</t>
  </si>
  <si>
    <t>unfished egg-recruit M</t>
  </si>
  <si>
    <t>Hilborn Walters prediction of lnCR</t>
  </si>
  <si>
    <t>Hilborn Walters pred CR</t>
  </si>
  <si>
    <t>derived Beverton-Holt parameters</t>
  </si>
  <si>
    <t>assumed CR for simulation</t>
  </si>
  <si>
    <t>Egg production</t>
  </si>
  <si>
    <t>mean eggs/spawner at w=winf</t>
  </si>
  <si>
    <t>Numbers at age over years (rows)</t>
  </si>
  <si>
    <t>normal deviate sequences</t>
  </si>
  <si>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</si>
  <si>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</si>
  <si>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</si>
  <si>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</si>
  <si>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</si>
  <si>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</si>
  <si>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</si>
  <si>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</si>
  <si>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</si>
  <si>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</si>
  <si>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</si>
  <si>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normseq</t>
  </si>
  <si>
    <t>normal deviate sequence 1-11</t>
  </si>
  <si>
    <t>initial recruitment (relative to Ro=1) of age 1 fish</t>
  </si>
  <si>
    <t>ssb</t>
  </si>
  <si>
    <t xml:space="preserve">given intrinsic growth, cull rate to </t>
  </si>
  <si>
    <t>stop population growth is near 0.5/yr</t>
  </si>
  <si>
    <t>ln(ssb)</t>
  </si>
  <si>
    <t>popr</t>
  </si>
  <si>
    <t>intrinsic growth rate years 1-30</t>
  </si>
  <si>
    <t>effect of CR and interval on population r</t>
  </si>
  <si>
    <t>cr</t>
  </si>
  <si>
    <t>interval</t>
  </si>
  <si>
    <t>CR=5</t>
  </si>
  <si>
    <t>max value</t>
  </si>
  <si>
    <t>CR=8</t>
  </si>
  <si>
    <t>CR=11</t>
  </si>
  <si>
    <t>CR=14</t>
  </si>
  <si>
    <t>h</t>
  </si>
  <si>
    <t>steepness</t>
  </si>
  <si>
    <t>implies Megg on order -ln(500/10000)=3.0</t>
  </si>
  <si>
    <t>fa</t>
  </si>
  <si>
    <t>Sa</t>
  </si>
  <si>
    <t>based on Utah reservoir growth data, vbk could be as high as 0.27</t>
  </si>
  <si>
    <t>ssn</t>
  </si>
  <si>
    <t>CR=10, I=1</t>
  </si>
  <si>
    <t>CR=10,I=3</t>
  </si>
  <si>
    <t>CR=6, I=1</t>
  </si>
  <si>
    <t>CR=6, I=3</t>
  </si>
  <si>
    <t>base recruitment rate (arbitrary units</t>
  </si>
  <si>
    <t>annual survival rate (exp(-M)) of older fish</t>
  </si>
  <si>
    <t>Lorenzen mortality power</t>
  </si>
  <si>
    <t>years between strong cohorts</t>
  </si>
  <si>
    <t>Parameter</t>
  </si>
  <si>
    <t>value</t>
  </si>
  <si>
    <t>definition</t>
  </si>
  <si>
    <t>a in R=aE/(1+bE)</t>
  </si>
  <si>
    <t>b in R=aE/(1+bE)</t>
  </si>
  <si>
    <t>derived Beverton-Holt stock-recruitment parameters</t>
  </si>
  <si>
    <t>derived Beverton-Holt stock recruitment parameters</t>
  </si>
  <si>
    <t>a in R=aE*exp(-bE)</t>
  </si>
  <si>
    <t>b in R=aE*exp(-bE)</t>
  </si>
  <si>
    <t>rec/egg</t>
  </si>
  <si>
    <t>recruits/egg unfished pop</t>
  </si>
  <si>
    <t>smax</t>
  </si>
  <si>
    <t>max recruits/egg low pop</t>
  </si>
  <si>
    <t>effect of CR and interval on population lambda=exp(r )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</si>
  <si>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</si>
  <si>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</si>
  <si>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</si>
  <si>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</si>
  <si>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</si>
  <si>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</si>
  <si>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</si>
  <si>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</si>
  <si>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</si>
  <si>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</si>
  <si>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year</t>
  </si>
  <si>
    <t>glenadd</t>
  </si>
  <si>
    <t>annual recruits added from established population in Glen canyon</t>
  </si>
  <si>
    <t>Age</t>
  </si>
  <si>
    <t>Breton et al report daily k values between .00116 and .00486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</si>
</sst>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11" fontId="0" fillId="2" borderId="0" xfId="0" applyNumberForma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'invasion BH'!$AD$11</c:f>
              <c:strCache>
                <c:ptCount val="1"/>
                <c:pt idx="0">
                  <c:v>ssn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BH'!$AD$12:$AD$211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2.0093331505965607E-3</c:v>
                </c:pt>
                <c:pt idx="3">
                  <c:v>1.6070929415090678E-3</c:v>
                </c:pt>
                <c:pt idx="4">
                  <c:v>1.3691900543600858E-3</c:v>
                </c:pt>
                <c:pt idx="5">
                  <c:v>3.1634114059660825E-3</c:v>
                </c:pt>
                <c:pt idx="6">
                  <c:v>2.3796156106271559E-3</c:v>
                </c:pt>
                <c:pt idx="7">
                  <c:v>2.173838836993658E-3</c:v>
                </c:pt>
                <c:pt idx="8">
                  <c:v>4.7252003845935043E-3</c:v>
                </c:pt>
                <c:pt idx="9">
                  <c:v>3.6229760464614466E-3</c:v>
                </c:pt>
                <c:pt idx="10">
                  <c:v>3.2577154024610875E-3</c:v>
                </c:pt>
                <c:pt idx="11">
                  <c:v>4.725495667567651E-3</c:v>
                </c:pt>
                <c:pt idx="12">
                  <c:v>3.6484827837388024E-3</c:v>
                </c:pt>
                <c:pt idx="13">
                  <c:v>3.0783523430286098E-3</c:v>
                </c:pt>
                <c:pt idx="14">
                  <c:v>5.5502511618934032E-3</c:v>
                </c:pt>
                <c:pt idx="15">
                  <c:v>4.2002610108436396E-3</c:v>
                </c:pt>
                <c:pt idx="16">
                  <c:v>3.7114817182440215E-3</c:v>
                </c:pt>
                <c:pt idx="17">
                  <c:v>9.2215513051818031E-3</c:v>
                </c:pt>
                <c:pt idx="18">
                  <c:v>7.011566706048575E-3</c:v>
                </c:pt>
                <c:pt idx="19">
                  <c:v>6.4259486541456915E-3</c:v>
                </c:pt>
                <c:pt idx="20">
                  <c:v>8.5265988280181469E-3</c:v>
                </c:pt>
                <c:pt idx="21">
                  <c:v>6.6428108009114369E-3</c:v>
                </c:pt>
                <c:pt idx="22">
                  <c:v>5.4849999974067943E-3</c:v>
                </c:pt>
                <c:pt idx="23">
                  <c:v>1.2455677427755647E-2</c:v>
                </c:pt>
                <c:pt idx="24">
                  <c:v>9.3594932980956193E-3</c:v>
                </c:pt>
                <c:pt idx="25">
                  <c:v>8.5482337779261217E-3</c:v>
                </c:pt>
                <c:pt idx="26">
                  <c:v>1.7134818481408503E-2</c:v>
                </c:pt>
                <c:pt idx="27">
                  <c:v>1.3167163316869233E-2</c:v>
                </c:pt>
                <c:pt idx="28">
                  <c:v>1.1710734891461162E-2</c:v>
                </c:pt>
                <c:pt idx="29">
                  <c:v>3.337128392304739E-2</c:v>
                </c:pt>
                <c:pt idx="30">
                  <c:v>2.5314095725871327E-2</c:v>
                </c:pt>
                <c:pt idx="31">
                  <c:v>2.3519902416420733E-2</c:v>
                </c:pt>
                <c:pt idx="32">
                  <c:v>3.024847374955399E-2</c:v>
                </c:pt>
                <c:pt idx="33">
                  <c:v>2.3686655240664062E-2</c:v>
                </c:pt>
                <c:pt idx="34">
                  <c:v>1.9379940932176522E-2</c:v>
                </c:pt>
                <c:pt idx="35">
                  <c:v>3.0781319093499016E-2</c:v>
                </c:pt>
                <c:pt idx="36">
                  <c:v>2.3123493112322403E-2</c:v>
                </c:pt>
                <c:pt idx="37">
                  <c:v>2.010482291910827E-2</c:v>
                </c:pt>
                <c:pt idx="38">
                  <c:v>4.2696666353025457E-2</c:v>
                </c:pt>
                <c:pt idx="39">
                  <c:v>3.2491569153885104E-2</c:v>
                </c:pt>
                <c:pt idx="40">
                  <c:v>2.9266890110734602E-2</c:v>
                </c:pt>
                <c:pt idx="41">
                  <c:v>4.8320187167678573E-2</c:v>
                </c:pt>
                <c:pt idx="42">
                  <c:v>3.7202692375500175E-2</c:v>
                </c:pt>
                <c:pt idx="43">
                  <c:v>3.2150239488503971E-2</c:v>
                </c:pt>
                <c:pt idx="44">
                  <c:v>6.9176995169690766E-2</c:v>
                </c:pt>
                <c:pt idx="45">
                  <c:v>5.2473071805536897E-2</c:v>
                </c:pt>
                <c:pt idx="46">
                  <c:v>4.7389584487799417E-2</c:v>
                </c:pt>
                <c:pt idx="47">
                  <c:v>7.3525889005500084E-2</c:v>
                </c:pt>
                <c:pt idx="48">
                  <c:v>5.6766684280674169E-2</c:v>
                </c:pt>
                <c:pt idx="49">
                  <c:v>4.8489892259851973E-2</c:v>
                </c:pt>
                <c:pt idx="50">
                  <c:v>0.10568984737060617</c:v>
                </c:pt>
                <c:pt idx="51">
                  <c:v>7.997563217555459E-2</c:v>
                </c:pt>
                <c:pt idx="52">
                  <c:v>7.2431222344484292E-2</c:v>
                </c:pt>
                <c:pt idx="53">
                  <c:v>9.7828242282454292E-2</c:v>
                </c:pt>
                <c:pt idx="54">
                  <c:v>7.59730505174257E-2</c:v>
                </c:pt>
                <c:pt idx="55">
                  <c:v>6.3076668355666748E-2</c:v>
                </c:pt>
                <c:pt idx="56">
                  <c:v>0.12775755463895025</c:v>
                </c:pt>
                <c:pt idx="57">
                  <c:v>9.620259319258645E-2</c:v>
                </c:pt>
                <c:pt idx="58">
                  <c:v>8.6585606569374293E-2</c:v>
                </c:pt>
                <c:pt idx="59">
                  <c:v>0.11835839774695771</c:v>
                </c:pt>
                <c:pt idx="60">
                  <c:v>9.1785407676465716E-2</c:v>
                </c:pt>
                <c:pt idx="61">
                  <c:v>7.6466678418518549E-2</c:v>
                </c:pt>
                <c:pt idx="62">
                  <c:v>0.21349353508797494</c:v>
                </c:pt>
                <c:pt idx="63">
                  <c:v>0.16049678031481543</c:v>
                </c:pt>
                <c:pt idx="64">
                  <c:v>0.14962221944998075</c:v>
                </c:pt>
                <c:pt idx="65">
                  <c:v>0.21352103194763009</c:v>
                </c:pt>
                <c:pt idx="66">
                  <c:v>0.16673847874394651</c:v>
                </c:pt>
                <c:pt idx="67">
                  <c:v>0.13952277687558476</c:v>
                </c:pt>
                <c:pt idx="68">
                  <c:v>0.19171726453569293</c:v>
                </c:pt>
                <c:pt idx="69">
                  <c:v>0.14514046208081552</c:v>
                </c:pt>
                <c:pt idx="70">
                  <c:v>0.12240288274100457</c:v>
                </c:pt>
                <c:pt idx="71">
                  <c:v>0.17234631513316936</c:v>
                </c:pt>
                <c:pt idx="72">
                  <c:v>0.1312136609310916</c:v>
                </c:pt>
                <c:pt idx="73">
                  <c:v>0.11102383256362185</c:v>
                </c:pt>
                <c:pt idx="74">
                  <c:v>0.17363543292238556</c:v>
                </c:pt>
                <c:pt idx="75">
                  <c:v>0.13198357162880756</c:v>
                </c:pt>
                <c:pt idx="76">
                  <c:v>0.11388753471922541</c:v>
                </c:pt>
                <c:pt idx="77">
                  <c:v>0.16099847420592392</c:v>
                </c:pt>
                <c:pt idx="78">
                  <c:v>0.12326098901932483</c:v>
                </c:pt>
                <c:pt idx="79">
                  <c:v>0.10405349382892379</c:v>
                </c:pt>
                <c:pt idx="80">
                  <c:v>0.19140377201433689</c:v>
                </c:pt>
                <c:pt idx="81">
                  <c:v>0.14496032121195024</c:v>
                </c:pt>
                <c:pt idx="82">
                  <c:v>0.12846746409772278</c:v>
                </c:pt>
                <c:pt idx="83">
                  <c:v>0.17691131746892896</c:v>
                </c:pt>
                <c:pt idx="84">
                  <c:v>0.13653305001449217</c:v>
                </c:pt>
                <c:pt idx="85">
                  <c:v>0.1141882722223081</c:v>
                </c:pt>
                <c:pt idx="86">
                  <c:v>0.17453729948396485</c:v>
                </c:pt>
                <c:pt idx="87">
                  <c:v>0.13212422477620367</c:v>
                </c:pt>
                <c:pt idx="88">
                  <c:v>0.11373866673989574</c:v>
                </c:pt>
                <c:pt idx="89">
                  <c:v>0.15646578308609463</c:v>
                </c:pt>
                <c:pt idx="90">
                  <c:v>0.11984973811592139</c:v>
                </c:pt>
                <c:pt idx="91">
                  <c:v>0.10063123972381746</c:v>
                </c:pt>
                <c:pt idx="92">
                  <c:v>0.12303091819101576</c:v>
                </c:pt>
                <c:pt idx="93">
                  <c:v>9.3668289377232553E-2</c:v>
                </c:pt>
                <c:pt idx="94">
                  <c:v>7.6936228000311663E-2</c:v>
                </c:pt>
                <c:pt idx="95">
                  <c:v>0.17951087188036172</c:v>
                </c:pt>
                <c:pt idx="96">
                  <c:v>0.13500194047055755</c:v>
                </c:pt>
                <c:pt idx="97">
                  <c:v>0.12371613430263044</c:v>
                </c:pt>
                <c:pt idx="98">
                  <c:v>0.14716603168706599</c:v>
                </c:pt>
                <c:pt idx="99">
                  <c:v>0.11537713837766554</c:v>
                </c:pt>
                <c:pt idx="100">
                  <c:v>9.2813030507905764E-2</c:v>
                </c:pt>
                <c:pt idx="101">
                  <c:v>0.18909724782065357</c:v>
                </c:pt>
                <c:pt idx="102">
                  <c:v>0.14139386003196569</c:v>
                </c:pt>
                <c:pt idx="103">
                  <c:v>0.12783658691151639</c:v>
                </c:pt>
                <c:pt idx="104">
                  <c:v>0.17067433869432175</c:v>
                </c:pt>
                <c:pt idx="105">
                  <c:v>0.13274270056375481</c:v>
                </c:pt>
                <c:pt idx="106">
                  <c:v>0.10994397815614848</c:v>
                </c:pt>
                <c:pt idx="107">
                  <c:v>0.17504295659737676</c:v>
                </c:pt>
                <c:pt idx="108">
                  <c:v>0.13201147730345311</c:v>
                </c:pt>
                <c:pt idx="109">
                  <c:v>0.11463378223288145</c:v>
                </c:pt>
                <c:pt idx="110">
                  <c:v>0.16519831842324892</c:v>
                </c:pt>
                <c:pt idx="111">
                  <c:v>0.12672739481167847</c:v>
                </c:pt>
                <c:pt idx="112">
                  <c:v>0.1072743684049267</c:v>
                </c:pt>
                <c:pt idx="113">
                  <c:v>0.16940222273279726</c:v>
                </c:pt>
                <c:pt idx="114">
                  <c:v>0.12864723892573288</c:v>
                </c:pt>
                <c:pt idx="115">
                  <c:v>0.11120224836940781</c:v>
                </c:pt>
                <c:pt idx="116">
                  <c:v>0.14838626253096973</c:v>
                </c:pt>
                <c:pt idx="117">
                  <c:v>0.11383257656643277</c:v>
                </c:pt>
                <c:pt idx="118">
                  <c:v>9.4911123450665255E-2</c:v>
                </c:pt>
                <c:pt idx="119">
                  <c:v>0.14453891451339129</c:v>
                </c:pt>
                <c:pt idx="120">
                  <c:v>0.10941639180514415</c:v>
                </c:pt>
                <c:pt idx="121">
                  <c:v>9.4163700017807217E-2</c:v>
                </c:pt>
                <c:pt idx="122">
                  <c:v>0.15530808159532072</c:v>
                </c:pt>
                <c:pt idx="123">
                  <c:v>0.1184671063408618</c:v>
                </c:pt>
                <c:pt idx="124">
                  <c:v>0.10293076661936308</c:v>
                </c:pt>
                <c:pt idx="125">
                  <c:v>0.12927233186224282</c:v>
                </c:pt>
                <c:pt idx="126">
                  <c:v>9.9425031707836453E-2</c:v>
                </c:pt>
                <c:pt idx="127">
                  <c:v>8.1721758483287249E-2</c:v>
                </c:pt>
                <c:pt idx="128">
                  <c:v>0.12723603651412613</c:v>
                </c:pt>
                <c:pt idx="129">
                  <c:v>9.5916672756454352E-2</c:v>
                </c:pt>
                <c:pt idx="130">
                  <c:v>8.3041947399742549E-2</c:v>
                </c:pt>
                <c:pt idx="131">
                  <c:v>0.14005066105251179</c:v>
                </c:pt>
                <c:pt idx="132">
                  <c:v>0.10696475733266815</c:v>
                </c:pt>
                <c:pt idx="133">
                  <c:v>9.3209129679421507E-2</c:v>
                </c:pt>
                <c:pt idx="134">
                  <c:v>0.10004066810487899</c:v>
                </c:pt>
                <c:pt idx="135">
                  <c:v>7.738275795993263E-2</c:v>
                </c:pt>
                <c:pt idx="136">
                  <c:v>6.1066972390850273E-2</c:v>
                </c:pt>
                <c:pt idx="137">
                  <c:v>7.0488769973341886E-2</c:v>
                </c:pt>
                <c:pt idx="138">
                  <c:v>5.2510452094267156E-2</c:v>
                </c:pt>
                <c:pt idx="139">
                  <c:v>4.3019653964741097E-2</c:v>
                </c:pt>
                <c:pt idx="140">
                  <c:v>6.3905584498107376E-2</c:v>
                </c:pt>
                <c:pt idx="141">
                  <c:v>4.8351836500764134E-2</c:v>
                </c:pt>
                <c:pt idx="142">
                  <c:v>4.1513779687567233E-2</c:v>
                </c:pt>
                <c:pt idx="143">
                  <c:v>6.5196512848851224E-2</c:v>
                </c:pt>
                <c:pt idx="144">
                  <c:v>4.9768916112126478E-2</c:v>
                </c:pt>
                <c:pt idx="145">
                  <c:v>4.2897612067814332E-2</c:v>
                </c:pt>
                <c:pt idx="146">
                  <c:v>6.0290946381619907E-2</c:v>
                </c:pt>
                <c:pt idx="147">
                  <c:v>4.6131024070618379E-2</c:v>
                </c:pt>
                <c:pt idx="148">
                  <c:v>3.890747328192181E-2</c:v>
                </c:pt>
                <c:pt idx="149">
                  <c:v>5.7913274747080905E-2</c:v>
                </c:pt>
                <c:pt idx="150">
                  <c:v>4.3997099419726508E-2</c:v>
                </c:pt>
                <c:pt idx="151">
                  <c:v>3.764138133188602E-2</c:v>
                </c:pt>
                <c:pt idx="152">
                  <c:v>7.0030144880200193E-2</c:v>
                </c:pt>
                <c:pt idx="153">
                  <c:v>5.321106811166814E-2</c:v>
                </c:pt>
                <c:pt idx="154">
                  <c:v>4.7156623921491156E-2</c:v>
                </c:pt>
                <c:pt idx="155">
                  <c:v>5.8041868477583206E-2</c:v>
                </c:pt>
                <c:pt idx="156">
                  <c:v>4.494686387976151E-2</c:v>
                </c:pt>
                <c:pt idx="157">
                  <c:v>3.6652272665291377E-2</c:v>
                </c:pt>
                <c:pt idx="158">
                  <c:v>8.5224117984861833E-2</c:v>
                </c:pt>
                <c:pt idx="159">
                  <c:v>6.3927626238867483E-2</c:v>
                </c:pt>
                <c:pt idx="160">
                  <c:v>5.8614702339117211E-2</c:v>
                </c:pt>
                <c:pt idx="161">
                  <c:v>0.11438178895187422</c:v>
                </c:pt>
                <c:pt idx="162">
                  <c:v>8.8039218397207131E-2</c:v>
                </c:pt>
                <c:pt idx="163">
                  <c:v>7.7969971858382656E-2</c:v>
                </c:pt>
                <c:pt idx="164">
                  <c:v>0.11011566752569403</c:v>
                </c:pt>
                <c:pt idx="165">
                  <c:v>8.4735750909888372E-2</c:v>
                </c:pt>
                <c:pt idx="166">
                  <c:v>7.125940382121479E-2</c:v>
                </c:pt>
                <c:pt idx="167">
                  <c:v>0.11419289388523618</c:v>
                </c:pt>
                <c:pt idx="168">
                  <c:v>8.6524014113166667E-2</c:v>
                </c:pt>
                <c:pt idx="169">
                  <c:v>7.5041446970117123E-2</c:v>
                </c:pt>
                <c:pt idx="170">
                  <c:v>0.10365628003181676</c:v>
                </c:pt>
                <c:pt idx="171">
                  <c:v>7.9535683959557513E-2</c:v>
                </c:pt>
                <c:pt idx="172">
                  <c:v>6.6765225577608736E-2</c:v>
                </c:pt>
                <c:pt idx="173">
                  <c:v>8.9186758135267677E-2</c:v>
                </c:pt>
                <c:pt idx="174">
                  <c:v>6.7769728983461924E-2</c:v>
                </c:pt>
                <c:pt idx="175">
                  <c:v>5.6781317242397288E-2</c:v>
                </c:pt>
                <c:pt idx="176">
                  <c:v>8.0410004960862438E-2</c:v>
                </c:pt>
                <c:pt idx="177">
                  <c:v>6.1085665301748228E-2</c:v>
                </c:pt>
                <c:pt idx="178">
                  <c:v>5.1806292235071452E-2</c:v>
                </c:pt>
                <c:pt idx="179">
                  <c:v>9.7360847188396299E-2</c:v>
                </c:pt>
                <c:pt idx="180">
                  <c:v>7.3840192803751578E-2</c:v>
                </c:pt>
                <c:pt idx="181">
                  <c:v>6.5604155238780451E-2</c:v>
                </c:pt>
                <c:pt idx="182">
                  <c:v>0.1197163853209354</c:v>
                </c:pt>
                <c:pt idx="183">
                  <c:v>9.1696353386422694E-2</c:v>
                </c:pt>
                <c:pt idx="184">
                  <c:v>8.0679603213233766E-2</c:v>
                </c:pt>
                <c:pt idx="185">
                  <c:v>0.10188729205396393</c:v>
                </c:pt>
                <c:pt idx="186">
                  <c:v>7.8583396516975088E-2</c:v>
                </c:pt>
                <c:pt idx="187">
                  <c:v>6.4546156319658904E-2</c:v>
                </c:pt>
                <c:pt idx="188">
                  <c:v>0.10348039456805748</c:v>
                </c:pt>
                <c:pt idx="189">
                  <c:v>7.7944440991138328E-2</c:v>
                </c:pt>
                <c:pt idx="190">
                  <c:v>6.7828418684637182E-2</c:v>
                </c:pt>
                <c:pt idx="191">
                  <c:v>0.10112633058341586</c:v>
                </c:pt>
                <c:pt idx="192">
                  <c:v>7.7561277449389107E-2</c:v>
                </c:pt>
                <c:pt idx="193">
                  <c:v>6.6073272034263913E-2</c:v>
                </c:pt>
                <c:pt idx="194">
                  <c:v>0.12819366649613104</c:v>
                </c:pt>
                <c:pt idx="195">
                  <c:v>9.7175058009237342E-2</c:v>
                </c:pt>
                <c:pt idx="196">
                  <c:v>8.6694436596462157E-2</c:v>
                </c:pt>
                <c:pt idx="197">
                  <c:v>0.10494453649807227</c:v>
                </c:pt>
                <c:pt idx="198">
                  <c:v>8.149665961722681E-2</c:v>
                </c:pt>
                <c:pt idx="199">
                  <c:v>6.6115576934769812E-2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2-4D95-8AE5-274B9AFA1860}"/>
            </c:ext>
          </c:extLst>
        </c:ser>
        <c:ser>
          <c:idx val="1"/>
          <c:order val="1"/>
          <c:tx>
            <c:strRef>
              <c:f>'invasion BH'!$E$11</c:f>
              <c:strCache>
                <c:ptCount val="1"/>
                <c:pt idx="0">
                  <c:v>Ut harvest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BH'!$E$12:$E$211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82-4D95-8AE5-274B9AFA1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93967"/>
        <c:axId val="1010385855"/>
      </c:scatterChart>
      <c:scatterChart>
        <c:scatterStyle val="lineMarker"/>
        <c:varyColors val="0"/>
        <c:ser>
          <c:idx val="2"/>
          <c:order val="2"/>
          <c:tx>
            <c:strRef>
              <c:f>'invasion BH'!$G$11</c:f>
              <c:strCache>
                <c:ptCount val="1"/>
                <c:pt idx="0">
                  <c:v>N1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BH'!$G$12:$G$211</c:f>
              <c:numCache>
                <c:formatCode>General</c:formatCode>
                <c:ptCount val="200"/>
                <c:pt idx="0">
                  <c:v>0.01</c:v>
                </c:pt>
                <c:pt idx="1">
                  <c:v>0</c:v>
                </c:pt>
                <c:pt idx="2">
                  <c:v>9.49126432032542E-3</c:v>
                </c:pt>
                <c:pt idx="3">
                  <c:v>0</c:v>
                </c:pt>
                <c:pt idx="4">
                  <c:v>0</c:v>
                </c:pt>
                <c:pt idx="5">
                  <c:v>2.6961941856812062E-2</c:v>
                </c:pt>
                <c:pt idx="6">
                  <c:v>0</c:v>
                </c:pt>
                <c:pt idx="7">
                  <c:v>0</c:v>
                </c:pt>
                <c:pt idx="8">
                  <c:v>3.6972765372389367E-2</c:v>
                </c:pt>
                <c:pt idx="9">
                  <c:v>0</c:v>
                </c:pt>
                <c:pt idx="10">
                  <c:v>0</c:v>
                </c:pt>
                <c:pt idx="11">
                  <c:v>2.4976037654521267E-2</c:v>
                </c:pt>
                <c:pt idx="12">
                  <c:v>0</c:v>
                </c:pt>
                <c:pt idx="13">
                  <c:v>0</c:v>
                </c:pt>
                <c:pt idx="14">
                  <c:v>3.9744637245832791E-2</c:v>
                </c:pt>
                <c:pt idx="15">
                  <c:v>0</c:v>
                </c:pt>
                <c:pt idx="16">
                  <c:v>0</c:v>
                </c:pt>
                <c:pt idx="17">
                  <c:v>7.948483169620435E-2</c:v>
                </c:pt>
                <c:pt idx="18">
                  <c:v>0</c:v>
                </c:pt>
                <c:pt idx="19">
                  <c:v>0</c:v>
                </c:pt>
                <c:pt idx="20">
                  <c:v>3.7578821123269157E-2</c:v>
                </c:pt>
                <c:pt idx="21">
                  <c:v>0</c:v>
                </c:pt>
                <c:pt idx="22">
                  <c:v>0</c:v>
                </c:pt>
                <c:pt idx="23">
                  <c:v>0.10591677740741171</c:v>
                </c:pt>
                <c:pt idx="24">
                  <c:v>0</c:v>
                </c:pt>
                <c:pt idx="25">
                  <c:v>0</c:v>
                </c:pt>
                <c:pt idx="26">
                  <c:v>0.12632340806060796</c:v>
                </c:pt>
                <c:pt idx="27">
                  <c:v>0</c:v>
                </c:pt>
                <c:pt idx="28">
                  <c:v>0</c:v>
                </c:pt>
                <c:pt idx="29">
                  <c:v>0.30697300954512829</c:v>
                </c:pt>
                <c:pt idx="30">
                  <c:v>0</c:v>
                </c:pt>
                <c:pt idx="31">
                  <c:v>0</c:v>
                </c:pt>
                <c:pt idx="32">
                  <c:v>0.12199025696882611</c:v>
                </c:pt>
                <c:pt idx="33">
                  <c:v>0</c:v>
                </c:pt>
                <c:pt idx="34">
                  <c:v>0</c:v>
                </c:pt>
                <c:pt idx="35">
                  <c:v>0.20186825679425185</c:v>
                </c:pt>
                <c:pt idx="36">
                  <c:v>0</c:v>
                </c:pt>
                <c:pt idx="37">
                  <c:v>0</c:v>
                </c:pt>
                <c:pt idx="38">
                  <c:v>0.3374093465663463</c:v>
                </c:pt>
                <c:pt idx="39">
                  <c:v>0</c:v>
                </c:pt>
                <c:pt idx="40">
                  <c:v>0</c:v>
                </c:pt>
                <c:pt idx="41">
                  <c:v>0.30065736458261033</c:v>
                </c:pt>
                <c:pt idx="42">
                  <c:v>0</c:v>
                </c:pt>
                <c:pt idx="43">
                  <c:v>0</c:v>
                </c:pt>
                <c:pt idx="44">
                  <c:v>0.55546006662269631</c:v>
                </c:pt>
                <c:pt idx="45">
                  <c:v>0</c:v>
                </c:pt>
                <c:pt idx="46">
                  <c:v>0</c:v>
                </c:pt>
                <c:pt idx="47">
                  <c:v>0.4231788925926917</c:v>
                </c:pt>
                <c:pt idx="48">
                  <c:v>0</c:v>
                </c:pt>
                <c:pt idx="49">
                  <c:v>0</c:v>
                </c:pt>
                <c:pt idx="50">
                  <c:v>0.86121372185805489</c:v>
                </c:pt>
                <c:pt idx="51">
                  <c:v>0</c:v>
                </c:pt>
                <c:pt idx="52">
                  <c:v>0</c:v>
                </c:pt>
                <c:pt idx="53">
                  <c:v>0.4527277243830059</c:v>
                </c:pt>
                <c:pt idx="54">
                  <c:v>0</c:v>
                </c:pt>
                <c:pt idx="55">
                  <c:v>0</c:v>
                </c:pt>
                <c:pt idx="56">
                  <c:v>1.010028505250995</c:v>
                </c:pt>
                <c:pt idx="57">
                  <c:v>0</c:v>
                </c:pt>
                <c:pt idx="58">
                  <c:v>0</c:v>
                </c:pt>
                <c:pt idx="59">
                  <c:v>0.56334428934511649</c:v>
                </c:pt>
                <c:pt idx="60">
                  <c:v>0</c:v>
                </c:pt>
                <c:pt idx="61">
                  <c:v>0</c:v>
                </c:pt>
                <c:pt idx="62">
                  <c:v>1.9942965972200526</c:v>
                </c:pt>
                <c:pt idx="63">
                  <c:v>0</c:v>
                </c:pt>
                <c:pt idx="64">
                  <c:v>0</c:v>
                </c:pt>
                <c:pt idx="65">
                  <c:v>1.0462275442015241</c:v>
                </c:pt>
                <c:pt idx="66">
                  <c:v>0</c:v>
                </c:pt>
                <c:pt idx="67">
                  <c:v>0</c:v>
                </c:pt>
                <c:pt idx="68">
                  <c:v>1.0280042875917628</c:v>
                </c:pt>
                <c:pt idx="69">
                  <c:v>0</c:v>
                </c:pt>
                <c:pt idx="70">
                  <c:v>0</c:v>
                </c:pt>
                <c:pt idx="71">
                  <c:v>0.93648756605646855</c:v>
                </c:pt>
                <c:pt idx="72">
                  <c:v>0</c:v>
                </c:pt>
                <c:pt idx="73">
                  <c:v>0</c:v>
                </c:pt>
                <c:pt idx="74">
                  <c:v>1.0759788917300754</c:v>
                </c:pt>
                <c:pt idx="75">
                  <c:v>0</c:v>
                </c:pt>
                <c:pt idx="76">
                  <c:v>0</c:v>
                </c:pt>
                <c:pt idx="77">
                  <c:v>0.85694908454671059</c:v>
                </c:pt>
                <c:pt idx="78">
                  <c:v>0</c:v>
                </c:pt>
                <c:pt idx="79">
                  <c:v>0</c:v>
                </c:pt>
                <c:pt idx="80">
                  <c:v>1.3903219059968539</c:v>
                </c:pt>
                <c:pt idx="81">
                  <c:v>0</c:v>
                </c:pt>
                <c:pt idx="82">
                  <c:v>0</c:v>
                </c:pt>
                <c:pt idx="83">
                  <c:v>0.87253464870757158</c:v>
                </c:pt>
                <c:pt idx="84">
                  <c:v>0</c:v>
                </c:pt>
                <c:pt idx="85">
                  <c:v>0</c:v>
                </c:pt>
                <c:pt idx="86">
                  <c:v>1.0703696263219038</c:v>
                </c:pt>
                <c:pt idx="87">
                  <c:v>0</c:v>
                </c:pt>
                <c:pt idx="88">
                  <c:v>0</c:v>
                </c:pt>
                <c:pt idx="89">
                  <c:v>0.80000325402088646</c:v>
                </c:pt>
                <c:pt idx="90">
                  <c:v>0</c:v>
                </c:pt>
                <c:pt idx="91">
                  <c:v>0</c:v>
                </c:pt>
                <c:pt idx="92">
                  <c:v>0.53148001959990943</c:v>
                </c:pt>
                <c:pt idx="93">
                  <c:v>0</c:v>
                </c:pt>
                <c:pt idx="94">
                  <c:v>0</c:v>
                </c:pt>
                <c:pt idx="95">
                  <c:v>1.5474580801893454</c:v>
                </c:pt>
                <c:pt idx="96">
                  <c:v>0</c:v>
                </c:pt>
                <c:pt idx="97">
                  <c:v>0</c:v>
                </c:pt>
                <c:pt idx="98">
                  <c:v>0.49580100086416468</c:v>
                </c:pt>
                <c:pt idx="99">
                  <c:v>0</c:v>
                </c:pt>
                <c:pt idx="100">
                  <c:v>0</c:v>
                </c:pt>
                <c:pt idx="101">
                  <c:v>1.5319270032764434</c:v>
                </c:pt>
                <c:pt idx="102">
                  <c:v>0</c:v>
                </c:pt>
                <c:pt idx="103">
                  <c:v>0</c:v>
                </c:pt>
                <c:pt idx="104">
                  <c:v>0.77048694627241354</c:v>
                </c:pt>
                <c:pt idx="105">
                  <c:v>0</c:v>
                </c:pt>
                <c:pt idx="106">
                  <c:v>0</c:v>
                </c:pt>
                <c:pt idx="107">
                  <c:v>1.1354495375747822</c:v>
                </c:pt>
                <c:pt idx="108">
                  <c:v>0</c:v>
                </c:pt>
                <c:pt idx="109">
                  <c:v>0</c:v>
                </c:pt>
                <c:pt idx="110">
                  <c:v>0.89487811039396614</c:v>
                </c:pt>
                <c:pt idx="111">
                  <c:v>0</c:v>
                </c:pt>
                <c:pt idx="112">
                  <c:v>0</c:v>
                </c:pt>
                <c:pt idx="113">
                  <c:v>1.0630888299916039</c:v>
                </c:pt>
                <c:pt idx="114">
                  <c:v>0</c:v>
                </c:pt>
                <c:pt idx="115">
                  <c:v>0</c:v>
                </c:pt>
                <c:pt idx="116">
                  <c:v>0.71848724425621791</c:v>
                </c:pt>
                <c:pt idx="117">
                  <c:v>0</c:v>
                </c:pt>
                <c:pt idx="118">
                  <c:v>0</c:v>
                </c:pt>
                <c:pt idx="119">
                  <c:v>0.88370406075112795</c:v>
                </c:pt>
                <c:pt idx="120">
                  <c:v>0</c:v>
                </c:pt>
                <c:pt idx="121">
                  <c:v>0</c:v>
                </c:pt>
                <c:pt idx="122">
                  <c:v>1.0022677589116911</c:v>
                </c:pt>
                <c:pt idx="123">
                  <c:v>0</c:v>
                </c:pt>
                <c:pt idx="124">
                  <c:v>0</c:v>
                </c:pt>
                <c:pt idx="125">
                  <c:v>0.55504976143015305</c:v>
                </c:pt>
                <c:pt idx="126">
                  <c:v>0</c:v>
                </c:pt>
                <c:pt idx="127">
                  <c:v>0</c:v>
                </c:pt>
                <c:pt idx="128">
                  <c:v>0.80938159131634424</c:v>
                </c:pt>
                <c:pt idx="129">
                  <c:v>0</c:v>
                </c:pt>
                <c:pt idx="130">
                  <c:v>0</c:v>
                </c:pt>
                <c:pt idx="131">
                  <c:v>0.91902924313991818</c:v>
                </c:pt>
                <c:pt idx="132">
                  <c:v>0</c:v>
                </c:pt>
                <c:pt idx="133">
                  <c:v>0</c:v>
                </c:pt>
                <c:pt idx="134">
                  <c:v>0.27609369121605831</c:v>
                </c:pt>
                <c:pt idx="135">
                  <c:v>0</c:v>
                </c:pt>
                <c:pt idx="136">
                  <c:v>0</c:v>
                </c:pt>
                <c:pt idx="137">
                  <c:v>0.30617711772251893</c:v>
                </c:pt>
                <c:pt idx="138">
                  <c:v>0</c:v>
                </c:pt>
                <c:pt idx="139">
                  <c:v>0</c:v>
                </c:pt>
                <c:pt idx="140">
                  <c:v>0.38268863750580001</c:v>
                </c:pt>
                <c:pt idx="141">
                  <c:v>0</c:v>
                </c:pt>
                <c:pt idx="142">
                  <c:v>0</c:v>
                </c:pt>
                <c:pt idx="143">
                  <c:v>0.39949289246515396</c:v>
                </c:pt>
                <c:pt idx="144">
                  <c:v>0</c:v>
                </c:pt>
                <c:pt idx="145">
                  <c:v>0</c:v>
                </c:pt>
                <c:pt idx="146">
                  <c:v>0.31909159820605287</c:v>
                </c:pt>
                <c:pt idx="147">
                  <c:v>0</c:v>
                </c:pt>
                <c:pt idx="148">
                  <c:v>0</c:v>
                </c:pt>
                <c:pt idx="149">
                  <c:v>0.34010434658821098</c:v>
                </c:pt>
                <c:pt idx="150">
                  <c:v>0</c:v>
                </c:pt>
                <c:pt idx="151">
                  <c:v>0</c:v>
                </c:pt>
                <c:pt idx="152">
                  <c:v>0.50783599719186345</c:v>
                </c:pt>
                <c:pt idx="153">
                  <c:v>0</c:v>
                </c:pt>
                <c:pt idx="154">
                  <c:v>0</c:v>
                </c:pt>
                <c:pt idx="155">
                  <c:v>0.2297962079595042</c:v>
                </c:pt>
                <c:pt idx="156">
                  <c:v>0</c:v>
                </c:pt>
                <c:pt idx="157">
                  <c:v>0</c:v>
                </c:pt>
                <c:pt idx="158">
                  <c:v>0.73777462677750849</c:v>
                </c:pt>
                <c:pt idx="159">
                  <c:v>0</c:v>
                </c:pt>
                <c:pt idx="160">
                  <c:v>0</c:v>
                </c:pt>
                <c:pt idx="161">
                  <c:v>0.82292627300500698</c:v>
                </c:pt>
                <c:pt idx="162">
                  <c:v>0</c:v>
                </c:pt>
                <c:pt idx="163">
                  <c:v>0</c:v>
                </c:pt>
                <c:pt idx="164">
                  <c:v>0.56975293522204662</c:v>
                </c:pt>
                <c:pt idx="165">
                  <c:v>0</c:v>
                </c:pt>
                <c:pt idx="166">
                  <c:v>0</c:v>
                </c:pt>
                <c:pt idx="167">
                  <c:v>0.73319572477743622</c:v>
                </c:pt>
                <c:pt idx="168">
                  <c:v>0</c:v>
                </c:pt>
                <c:pt idx="169">
                  <c:v>0</c:v>
                </c:pt>
                <c:pt idx="170">
                  <c:v>0.5285331317210773</c:v>
                </c:pt>
                <c:pt idx="171">
                  <c:v>0</c:v>
                </c:pt>
                <c:pt idx="172">
                  <c:v>0</c:v>
                </c:pt>
                <c:pt idx="173">
                  <c:v>0.45278375904641477</c:v>
                </c:pt>
                <c:pt idx="174">
                  <c:v>0</c:v>
                </c:pt>
                <c:pt idx="175">
                  <c:v>0</c:v>
                </c:pt>
                <c:pt idx="176">
                  <c:v>0.44455231373058357</c:v>
                </c:pt>
                <c:pt idx="177">
                  <c:v>0</c:v>
                </c:pt>
                <c:pt idx="178">
                  <c:v>0</c:v>
                </c:pt>
                <c:pt idx="179">
                  <c:v>0.71599741976972608</c:v>
                </c:pt>
                <c:pt idx="180">
                  <c:v>0</c:v>
                </c:pt>
                <c:pt idx="181">
                  <c:v>0</c:v>
                </c:pt>
                <c:pt idx="182">
                  <c:v>0.83157047537505291</c:v>
                </c:pt>
                <c:pt idx="183">
                  <c:v>0</c:v>
                </c:pt>
                <c:pt idx="184">
                  <c:v>0</c:v>
                </c:pt>
                <c:pt idx="185">
                  <c:v>0.43425208694929707</c:v>
                </c:pt>
                <c:pt idx="186">
                  <c:v>0</c:v>
                </c:pt>
                <c:pt idx="187">
                  <c:v>0</c:v>
                </c:pt>
                <c:pt idx="188">
                  <c:v>0.67963525465425567</c:v>
                </c:pt>
                <c:pt idx="189">
                  <c:v>0</c:v>
                </c:pt>
                <c:pt idx="190">
                  <c:v>0</c:v>
                </c:pt>
                <c:pt idx="191">
                  <c:v>0.5724818401612195</c:v>
                </c:pt>
                <c:pt idx="192">
                  <c:v>0</c:v>
                </c:pt>
                <c:pt idx="193">
                  <c:v>0</c:v>
                </c:pt>
                <c:pt idx="194">
                  <c:v>0.96529875677525556</c:v>
                </c:pt>
                <c:pt idx="195">
                  <c:v>0</c:v>
                </c:pt>
                <c:pt idx="196">
                  <c:v>0</c:v>
                </c:pt>
                <c:pt idx="197">
                  <c:v>0.39355477221441165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AA-4E2D-B36A-A6D49FC25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557536"/>
        <c:axId val="554575840"/>
      </c:scatterChart>
      <c:valAx>
        <c:axId val="149819396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85855"/>
        <c:crosses val="autoZero"/>
        <c:crossBetween val="midCat"/>
      </c:valAx>
      <c:valAx>
        <c:axId val="10103858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stock numbers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93967"/>
        <c:crosses val="autoZero"/>
        <c:crossBetween val="midCat"/>
      </c:valAx>
      <c:valAx>
        <c:axId val="5545758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recruits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557536"/>
        <c:crosses val="max"/>
        <c:crossBetween val="midCat"/>
      </c:valAx>
      <c:valAx>
        <c:axId val="554557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4575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Unfished cohort biomass vs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1227034120735"/>
          <c:y val="0.29208333333333336"/>
          <c:w val="0.81232174103237098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'invasion BH'!$F$9</c:f>
              <c:strCache>
                <c:ptCount val="1"/>
                <c:pt idx="0">
                  <c:v>BPRo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'invasion BH'!$G$1:$Z$1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'invasion BH'!$G$9:$Z$9</c:f>
              <c:numCache>
                <c:formatCode>General</c:formatCode>
                <c:ptCount val="20"/>
                <c:pt idx="0">
                  <c:v>1.0823077182670957E-2</c:v>
                </c:pt>
                <c:pt idx="1">
                  <c:v>1.8918391314629603E-2</c:v>
                </c:pt>
                <c:pt idx="2">
                  <c:v>2.246215234256474E-2</c:v>
                </c:pt>
                <c:pt idx="3">
                  <c:v>2.2308780695967527E-2</c:v>
                </c:pt>
                <c:pt idx="4">
                  <c:v>2.0069893786456478E-2</c:v>
                </c:pt>
                <c:pt idx="5">
                  <c:v>1.6985626388390462E-2</c:v>
                </c:pt>
                <c:pt idx="6">
                  <c:v>1.3806423188995018E-2</c:v>
                </c:pt>
                <c:pt idx="7">
                  <c:v>1.0913368713064229E-2</c:v>
                </c:pt>
                <c:pt idx="8">
                  <c:v>8.4565640613074484E-3</c:v>
                </c:pt>
                <c:pt idx="9">
                  <c:v>6.4584704648360629E-3</c:v>
                </c:pt>
                <c:pt idx="10">
                  <c:v>4.8797706213664247E-3</c:v>
                </c:pt>
                <c:pt idx="11">
                  <c:v>3.6573921377151646E-3</c:v>
                </c:pt>
                <c:pt idx="12">
                  <c:v>2.7245721288356468E-3</c:v>
                </c:pt>
                <c:pt idx="13">
                  <c:v>2.0202763352138446E-3</c:v>
                </c:pt>
                <c:pt idx="14">
                  <c:v>1.4927308335025988E-3</c:v>
                </c:pt>
                <c:pt idx="15">
                  <c:v>1.0999362971322948E-3</c:v>
                </c:pt>
                <c:pt idx="16">
                  <c:v>8.0879873247087226E-4</c:v>
                </c:pt>
                <c:pt idx="17">
                  <c:v>5.937559487636737E-4</c:v>
                </c:pt>
                <c:pt idx="18">
                  <c:v>4.3534096152343681E-4</c:v>
                </c:pt>
                <c:pt idx="19">
                  <c:v>1.1734710272047167E-3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65-49D7-9FAA-8F900ABAD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5"/>
        <c:axId val="2025178079"/>
      </c:scatterChart>
      <c:valAx>
        <c:axId val="12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Cohort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178079"/>
        <c:crosses val="autoZero"/>
        <c:crossBetween val="midCat"/>
      </c:valAx>
      <c:valAx>
        <c:axId val="202517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Biomass per recruit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(a)</a:t>
            </a:r>
          </a:p>
        </c:rich>
      </c:tx>
      <c:layout>
        <c:manualLayout>
          <c:xMode val="edge"/>
          <c:yMode val="edge"/>
          <c:x val="7.5763791558140822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37299014093827"/>
          <c:y val="0.1526162875473899"/>
          <c:w val="0.80319792913586341"/>
          <c:h val="0.64181284631087787"/>
        </c:manualLayout>
      </c:layout>
      <c:scatterChart>
        <c:scatterStyle val="lineMarker"/>
        <c:varyColors val="0"/>
        <c:ser>
          <c:idx val="1"/>
          <c:order val="0"/>
          <c:tx>
            <c:strRef>
              <c:f>'invasion BH'!$AV$11</c:f>
              <c:strCache>
                <c:ptCount val="1"/>
                <c:pt idx="0">
                  <c:v>CR=10, I=1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BH'!$AV$12:$AV$211</c:f>
              <c:numCache>
                <c:formatCode>General</c:formatCode>
                <c:ptCount val="200"/>
                <c:pt idx="0">
                  <c:v>4.0579527959692567E-3</c:v>
                </c:pt>
                <c:pt idx="1">
                  <c:v>1.0119474741956158E-2</c:v>
                </c:pt>
                <c:pt idx="2">
                  <c:v>9.329730300700341E-3</c:v>
                </c:pt>
                <c:pt idx="3">
                  <c:v>1.9397520613990062E-2</c:v>
                </c:pt>
                <c:pt idx="4">
                  <c:v>2.4702340467532741E-2</c:v>
                </c:pt>
                <c:pt idx="5">
                  <c:v>3.9870134830783256E-2</c:v>
                </c:pt>
                <c:pt idx="6">
                  <c:v>4.2270993846673398E-2</c:v>
                </c:pt>
                <c:pt idx="7">
                  <c:v>7.4603032751883638E-2</c:v>
                </c:pt>
                <c:pt idx="8">
                  <c:v>0.11324987858583832</c:v>
                </c:pt>
                <c:pt idx="9">
                  <c:v>0.11165019866787321</c:v>
                </c:pt>
                <c:pt idx="10">
                  <c:v>0.18558786089363152</c:v>
                </c:pt>
                <c:pt idx="11">
                  <c:v>0.16864925377807335</c:v>
                </c:pt>
                <c:pt idx="12">
                  <c:v>0.38006106613191404</c:v>
                </c:pt>
                <c:pt idx="13">
                  <c:v>0.39371138890057761</c:v>
                </c:pt>
                <c:pt idx="14">
                  <c:v>0.38425929264026659</c:v>
                </c:pt>
                <c:pt idx="15">
                  <c:v>0.36665925503675845</c:v>
                </c:pt>
                <c:pt idx="16">
                  <c:v>0.36006229026267272</c:v>
                </c:pt>
                <c:pt idx="17">
                  <c:v>0.42693860063745087</c:v>
                </c:pt>
                <c:pt idx="18">
                  <c:v>0.39784071323348874</c:v>
                </c:pt>
                <c:pt idx="19">
                  <c:v>0.63733217270467712</c:v>
                </c:pt>
                <c:pt idx="20">
                  <c:v>0.52669072665502525</c:v>
                </c:pt>
                <c:pt idx="21">
                  <c:v>0.54179799836348241</c:v>
                </c:pt>
                <c:pt idx="22">
                  <c:v>0.50608500373962528</c:v>
                </c:pt>
                <c:pt idx="23">
                  <c:v>0.49812302441299999</c:v>
                </c:pt>
                <c:pt idx="24">
                  <c:v>0.43837611290251205</c:v>
                </c:pt>
                <c:pt idx="25">
                  <c:v>0.37267800051337474</c:v>
                </c:pt>
                <c:pt idx="26">
                  <c:v>0.39922207341173543</c:v>
                </c:pt>
                <c:pt idx="27">
                  <c:v>0.49425751793518191</c:v>
                </c:pt>
                <c:pt idx="28">
                  <c:v>0.45267000145186082</c:v>
                </c:pt>
                <c:pt idx="29">
                  <c:v>0.69155476126914939</c:v>
                </c:pt>
                <c:pt idx="30">
                  <c:v>0.80373013215506117</c:v>
                </c:pt>
                <c:pt idx="31">
                  <c:v>0.77988559902030419</c:v>
                </c:pt>
                <c:pt idx="32">
                  <c:v>0.69915542055909763</c:v>
                </c:pt>
                <c:pt idx="33">
                  <c:v>0.72662934060549178</c:v>
                </c:pt>
                <c:pt idx="34">
                  <c:v>0.6596742013202227</c:v>
                </c:pt>
                <c:pt idx="35">
                  <c:v>0.55792603184607892</c:v>
                </c:pt>
                <c:pt idx="36">
                  <c:v>0.51896036885697117</c:v>
                </c:pt>
                <c:pt idx="37">
                  <c:v>0.4410933765113772</c:v>
                </c:pt>
                <c:pt idx="38">
                  <c:v>0.46759363618184102</c:v>
                </c:pt>
                <c:pt idx="39">
                  <c:v>0.4321257209221222</c:v>
                </c:pt>
                <c:pt idx="40">
                  <c:v>0.37207547898564314</c:v>
                </c:pt>
                <c:pt idx="41">
                  <c:v>0.37570814894772164</c:v>
                </c:pt>
                <c:pt idx="42">
                  <c:v>0.45577588300674948</c:v>
                </c:pt>
                <c:pt idx="43">
                  <c:v>0.5024007211854048</c:v>
                </c:pt>
                <c:pt idx="44">
                  <c:v>0.58237981960640262</c:v>
                </c:pt>
                <c:pt idx="45">
                  <c:v>0.58960008849947776</c:v>
                </c:pt>
                <c:pt idx="46">
                  <c:v>0.67150508982772572</c:v>
                </c:pt>
                <c:pt idx="47">
                  <c:v>0.62469147751431731</c:v>
                </c:pt>
                <c:pt idx="48">
                  <c:v>0.57132695153045576</c:v>
                </c:pt>
                <c:pt idx="49">
                  <c:v>0.50392723184801391</c:v>
                </c:pt>
                <c:pt idx="50">
                  <c:v>0.6347869757770872</c:v>
                </c:pt>
                <c:pt idx="51">
                  <c:v>0.58958836418437055</c:v>
                </c:pt>
                <c:pt idx="52">
                  <c:v>0.50395036649613301</c:v>
                </c:pt>
                <c:pt idx="53">
                  <c:v>0.48039170449625712</c:v>
                </c:pt>
                <c:pt idx="54">
                  <c:v>0.54560036105033693</c:v>
                </c:pt>
                <c:pt idx="55">
                  <c:v>0.44330576592955989</c:v>
                </c:pt>
                <c:pt idx="56">
                  <c:v>0.58238585157507949</c:v>
                </c:pt>
                <c:pt idx="57">
                  <c:v>0.47973934842370691</c:v>
                </c:pt>
                <c:pt idx="58">
                  <c:v>0.69200892327461472</c:v>
                </c:pt>
                <c:pt idx="59">
                  <c:v>0.61362228615187187</c:v>
                </c:pt>
                <c:pt idx="60">
                  <c:v>0.83657054181057267</c:v>
                </c:pt>
                <c:pt idx="61">
                  <c:v>0.85573650239159083</c:v>
                </c:pt>
                <c:pt idx="62">
                  <c:v>1.4373704998114281</c:v>
                </c:pt>
                <c:pt idx="63">
                  <c:v>1.1857390467858713</c:v>
                </c:pt>
                <c:pt idx="64">
                  <c:v>1.2264479563176425</c:v>
                </c:pt>
                <c:pt idx="65">
                  <c:v>1.1967363310707888</c:v>
                </c:pt>
                <c:pt idx="66">
                  <c:v>1.000910330447184</c:v>
                </c:pt>
                <c:pt idx="67">
                  <c:v>0.8185357809810202</c:v>
                </c:pt>
                <c:pt idx="68">
                  <c:v>0.76257522675613965</c:v>
                </c:pt>
                <c:pt idx="69">
                  <c:v>0.65646020956315088</c:v>
                </c:pt>
                <c:pt idx="70">
                  <c:v>0.55656869731048575</c:v>
                </c:pt>
                <c:pt idx="71">
                  <c:v>0.5528075017103441</c:v>
                </c:pt>
                <c:pt idx="72">
                  <c:v>0.49248414809570795</c:v>
                </c:pt>
                <c:pt idx="73">
                  <c:v>0.48248127791704765</c:v>
                </c:pt>
                <c:pt idx="74">
                  <c:v>0.53860996684819884</c:v>
                </c:pt>
                <c:pt idx="75">
                  <c:v>0.5305771024496202</c:v>
                </c:pt>
                <c:pt idx="76">
                  <c:v>0.46456818734208122</c:v>
                </c:pt>
                <c:pt idx="77">
                  <c:v>0.49019805372951558</c:v>
                </c:pt>
                <c:pt idx="78">
                  <c:v>0.48476925214133842</c:v>
                </c:pt>
                <c:pt idx="79">
                  <c:v>0.46480195906262217</c:v>
                </c:pt>
                <c:pt idx="80">
                  <c:v>0.64311377267459302</c:v>
                </c:pt>
                <c:pt idx="81">
                  <c:v>0.55816227637410165</c:v>
                </c:pt>
                <c:pt idx="82">
                  <c:v>0.53275488763607215</c:v>
                </c:pt>
                <c:pt idx="83">
                  <c:v>0.55057778535793067</c:v>
                </c:pt>
                <c:pt idx="84">
                  <c:v>0.47812804048287838</c:v>
                </c:pt>
                <c:pt idx="85">
                  <c:v>0.42989189467060268</c:v>
                </c:pt>
                <c:pt idx="86">
                  <c:v>0.48761091267828588</c:v>
                </c:pt>
                <c:pt idx="87">
                  <c:v>0.56652949598249702</c:v>
                </c:pt>
                <c:pt idx="88">
                  <c:v>0.55427610320755416</c:v>
                </c:pt>
                <c:pt idx="89">
                  <c:v>0.55793274441799823</c:v>
                </c:pt>
                <c:pt idx="90">
                  <c:v>0.52077588491622184</c:v>
                </c:pt>
                <c:pt idx="91">
                  <c:v>0.60792361917741444</c:v>
                </c:pt>
                <c:pt idx="92">
                  <c:v>0.51709019808730594</c:v>
                </c:pt>
                <c:pt idx="93">
                  <c:v>0.64455978423543014</c:v>
                </c:pt>
                <c:pt idx="94">
                  <c:v>0.94770877728717562</c:v>
                </c:pt>
                <c:pt idx="95">
                  <c:v>1.1476498445731593</c:v>
                </c:pt>
                <c:pt idx="96">
                  <c:v>1.1031136694904864</c:v>
                </c:pt>
                <c:pt idx="97">
                  <c:v>1.0072136567739913</c:v>
                </c:pt>
                <c:pt idx="98">
                  <c:v>0.89446217080067747</c:v>
                </c:pt>
                <c:pt idx="99">
                  <c:v>0.92795150711423391</c:v>
                </c:pt>
                <c:pt idx="100">
                  <c:v>0.85508619957438314</c:v>
                </c:pt>
                <c:pt idx="101">
                  <c:v>1.0138871982180713</c:v>
                </c:pt>
                <c:pt idx="102">
                  <c:v>0.8700934729437183</c:v>
                </c:pt>
                <c:pt idx="103">
                  <c:v>0.87444044228700901</c:v>
                </c:pt>
                <c:pt idx="104">
                  <c:v>0.80485161277096751</c:v>
                </c:pt>
                <c:pt idx="105">
                  <c:v>0.7345632152359477</c:v>
                </c:pt>
                <c:pt idx="106">
                  <c:v>0.67013119466258186</c:v>
                </c:pt>
                <c:pt idx="107">
                  <c:v>0.70017992754121305</c:v>
                </c:pt>
                <c:pt idx="108">
                  <c:v>0.83927764063331378</c:v>
                </c:pt>
                <c:pt idx="109">
                  <c:v>0.75589055113050563</c:v>
                </c:pt>
                <c:pt idx="110">
                  <c:v>0.75952487164463556</c:v>
                </c:pt>
                <c:pt idx="111">
                  <c:v>0.68091020013870351</c:v>
                </c:pt>
                <c:pt idx="112">
                  <c:v>0.73396462993692735</c:v>
                </c:pt>
                <c:pt idx="113">
                  <c:v>0.73047687792146898</c:v>
                </c:pt>
                <c:pt idx="114">
                  <c:v>0.60624111932047753</c:v>
                </c:pt>
                <c:pt idx="115">
                  <c:v>0.67284204508226175</c:v>
                </c:pt>
                <c:pt idx="116">
                  <c:v>0.60644854608969012</c:v>
                </c:pt>
                <c:pt idx="117">
                  <c:v>0.71224672485573004</c:v>
                </c:pt>
                <c:pt idx="118">
                  <c:v>0.57660863250605954</c:v>
                </c:pt>
                <c:pt idx="119">
                  <c:v>0.60217387690825164</c:v>
                </c:pt>
                <c:pt idx="120">
                  <c:v>0.5859144446466571</c:v>
                </c:pt>
                <c:pt idx="121">
                  <c:v>0.73643031359026845</c:v>
                </c:pt>
                <c:pt idx="122">
                  <c:v>0.7397388741567279</c:v>
                </c:pt>
                <c:pt idx="123">
                  <c:v>0.75212608714176066</c:v>
                </c:pt>
                <c:pt idx="124">
                  <c:v>0.7367870125115118</c:v>
                </c:pt>
                <c:pt idx="125">
                  <c:v>0.65727650011939309</c:v>
                </c:pt>
                <c:pt idx="126">
                  <c:v>0.58649439692935301</c:v>
                </c:pt>
                <c:pt idx="127">
                  <c:v>0.5466107022134461</c:v>
                </c:pt>
                <c:pt idx="128">
                  <c:v>0.52725795562273892</c:v>
                </c:pt>
                <c:pt idx="129">
                  <c:v>0.52461652396337888</c:v>
                </c:pt>
                <c:pt idx="130">
                  <c:v>0.46285031446223673</c:v>
                </c:pt>
                <c:pt idx="131">
                  <c:v>0.53046897984245811</c:v>
                </c:pt>
                <c:pt idx="132">
                  <c:v>0.58832763841161229</c:v>
                </c:pt>
                <c:pt idx="133">
                  <c:v>0.52569962266704595</c:v>
                </c:pt>
                <c:pt idx="134">
                  <c:v>0.45876833110178994</c:v>
                </c:pt>
                <c:pt idx="135">
                  <c:v>0.47167579543147203</c:v>
                </c:pt>
                <c:pt idx="136">
                  <c:v>0.38773614136119638</c:v>
                </c:pt>
                <c:pt idx="137">
                  <c:v>0.32349777706356836</c:v>
                </c:pt>
                <c:pt idx="138">
                  <c:v>0.32385602832186261</c:v>
                </c:pt>
                <c:pt idx="139">
                  <c:v>0.28042981702374647</c:v>
                </c:pt>
                <c:pt idx="140">
                  <c:v>0.26021699820788474</c:v>
                </c:pt>
                <c:pt idx="141">
                  <c:v>0.33872412798970175</c:v>
                </c:pt>
                <c:pt idx="142">
                  <c:v>0.382011581942649</c:v>
                </c:pt>
                <c:pt idx="143">
                  <c:v>0.36711728040141689</c:v>
                </c:pt>
                <c:pt idx="144">
                  <c:v>0.34261804438437454</c:v>
                </c:pt>
                <c:pt idx="145">
                  <c:v>0.66442141638951235</c:v>
                </c:pt>
                <c:pt idx="146">
                  <c:v>0.54715981650126044</c:v>
                </c:pt>
                <c:pt idx="147">
                  <c:v>0.5751981661858302</c:v>
                </c:pt>
                <c:pt idx="148">
                  <c:v>0.52859434800521632</c:v>
                </c:pt>
                <c:pt idx="149">
                  <c:v>0.4761757295076664</c:v>
                </c:pt>
                <c:pt idx="150">
                  <c:v>0.51055977552130849</c:v>
                </c:pt>
                <c:pt idx="151">
                  <c:v>0.5046197696920639</c:v>
                </c:pt>
                <c:pt idx="152">
                  <c:v>0.50802105644271323</c:v>
                </c:pt>
                <c:pt idx="153">
                  <c:v>0.43775905067142823</c:v>
                </c:pt>
                <c:pt idx="154">
                  <c:v>0.38944755977369322</c:v>
                </c:pt>
                <c:pt idx="155">
                  <c:v>0.33109284118464682</c:v>
                </c:pt>
                <c:pt idx="156">
                  <c:v>0.2994270736656785</c:v>
                </c:pt>
                <c:pt idx="157">
                  <c:v>0.31641154822305206</c:v>
                </c:pt>
                <c:pt idx="158">
                  <c:v>0.43090589731172352</c:v>
                </c:pt>
                <c:pt idx="159">
                  <c:v>0.43323255918328785</c:v>
                </c:pt>
                <c:pt idx="160">
                  <c:v>0.55118237073048792</c:v>
                </c:pt>
                <c:pt idx="161">
                  <c:v>0.67140382988010072</c:v>
                </c:pt>
                <c:pt idx="162">
                  <c:v>0.64096206311142023</c:v>
                </c:pt>
                <c:pt idx="163">
                  <c:v>0.60816577588052889</c:v>
                </c:pt>
                <c:pt idx="164">
                  <c:v>0.57844313166105643</c:v>
                </c:pt>
                <c:pt idx="165">
                  <c:v>0.59356797923950866</c:v>
                </c:pt>
                <c:pt idx="166">
                  <c:v>0.61649221011077437</c:v>
                </c:pt>
                <c:pt idx="167">
                  <c:v>0.5984577834268241</c:v>
                </c:pt>
                <c:pt idx="168">
                  <c:v>0.67580393632515279</c:v>
                </c:pt>
                <c:pt idx="169">
                  <c:v>0.57613122269262318</c:v>
                </c:pt>
                <c:pt idx="170">
                  <c:v>0.54185607552940895</c:v>
                </c:pt>
                <c:pt idx="171">
                  <c:v>0.59610653706463956</c:v>
                </c:pt>
                <c:pt idx="172">
                  <c:v>0.48739813137931759</c:v>
                </c:pt>
                <c:pt idx="173">
                  <c:v>0.4404353942169757</c:v>
                </c:pt>
                <c:pt idx="174">
                  <c:v>0.57905083897839582</c:v>
                </c:pt>
                <c:pt idx="175">
                  <c:v>0.56818105538540853</c:v>
                </c:pt>
                <c:pt idx="176">
                  <c:v>0.51723334058141579</c:v>
                </c:pt>
                <c:pt idx="177">
                  <c:v>0.52116269594129117</c:v>
                </c:pt>
                <c:pt idx="178">
                  <c:v>0.45553916278336265</c:v>
                </c:pt>
                <c:pt idx="179">
                  <c:v>0.49840051959768777</c:v>
                </c:pt>
                <c:pt idx="180">
                  <c:v>0.43078595751864379</c:v>
                </c:pt>
                <c:pt idx="181">
                  <c:v>0.4874648158880836</c:v>
                </c:pt>
                <c:pt idx="182">
                  <c:v>0.55880060987763025</c:v>
                </c:pt>
                <c:pt idx="183">
                  <c:v>0.5389314313028255</c:v>
                </c:pt>
                <c:pt idx="184">
                  <c:v>0.62580028693211676</c:v>
                </c:pt>
                <c:pt idx="185">
                  <c:v>0.55110979675042226</c:v>
                </c:pt>
                <c:pt idx="186">
                  <c:v>0.49857931480602102</c:v>
                </c:pt>
                <c:pt idx="187">
                  <c:v>0.45124411131150749</c:v>
                </c:pt>
                <c:pt idx="188">
                  <c:v>0.44361042185863148</c:v>
                </c:pt>
                <c:pt idx="189">
                  <c:v>0.35632564094150754</c:v>
                </c:pt>
                <c:pt idx="190">
                  <c:v>0.3148752699939899</c:v>
                </c:pt>
                <c:pt idx="191">
                  <c:v>0.31863608318472636</c:v>
                </c:pt>
                <c:pt idx="192">
                  <c:v>0.28671555495848966</c:v>
                </c:pt>
                <c:pt idx="193">
                  <c:v>0.36930615352462454</c:v>
                </c:pt>
                <c:pt idx="194">
                  <c:v>0.4813597609496898</c:v>
                </c:pt>
                <c:pt idx="195">
                  <c:v>0.51750577836014244</c:v>
                </c:pt>
                <c:pt idx="196">
                  <c:v>0.59238903068279225</c:v>
                </c:pt>
                <c:pt idx="197">
                  <c:v>0.53055713354769463</c:v>
                </c:pt>
                <c:pt idx="198">
                  <c:v>0.5818438058585812</c:v>
                </c:pt>
                <c:pt idx="199">
                  <c:v>0.65164690442842632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9C-4214-ACE9-7388992B97E9}"/>
            </c:ext>
          </c:extLst>
        </c:ser>
        <c:ser>
          <c:idx val="2"/>
          <c:order val="1"/>
          <c:tx>
            <c:strRef>
              <c:f>'invasion BH'!$AW$11</c:f>
              <c:strCache>
                <c:ptCount val="1"/>
                <c:pt idx="0">
                  <c:v>CR=10,I=3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BH'!$AW$12:$AW$211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1.8257789326547637E-3</c:v>
                </c:pt>
                <c:pt idx="3">
                  <c:v>1.4700050601620883E-3</c:v>
                </c:pt>
                <c:pt idx="4">
                  <c:v>1.2294952980104858E-3</c:v>
                </c:pt>
                <c:pt idx="5">
                  <c:v>4.5193521423484879E-3</c:v>
                </c:pt>
                <c:pt idx="6">
                  <c:v>3.382346307559582E-3</c:v>
                </c:pt>
                <c:pt idx="7">
                  <c:v>3.226016762497418E-3</c:v>
                </c:pt>
                <c:pt idx="8">
                  <c:v>9.7841930427545656E-3</c:v>
                </c:pt>
                <c:pt idx="9">
                  <c:v>7.4846037301737074E-3</c:v>
                </c:pt>
                <c:pt idx="10">
                  <c:v>6.9590474803674978E-3</c:v>
                </c:pt>
                <c:pt idx="11">
                  <c:v>9.1253991913624079E-3</c:v>
                </c:pt>
                <c:pt idx="12">
                  <c:v>7.1336392214093108E-3</c:v>
                </c:pt>
                <c:pt idx="13">
                  <c:v>5.8628720289314422E-3</c:v>
                </c:pt>
                <c:pt idx="14">
                  <c:v>1.1409140007198068E-2</c:v>
                </c:pt>
                <c:pt idx="15">
                  <c:v>8.5705221129967583E-3</c:v>
                </c:pt>
                <c:pt idx="16">
                  <c:v>7.6816458485612412E-3</c:v>
                </c:pt>
                <c:pt idx="17">
                  <c:v>3.1295932771465758E-2</c:v>
                </c:pt>
                <c:pt idx="18">
                  <c:v>2.366757766153756E-2</c:v>
                </c:pt>
                <c:pt idx="19">
                  <c:v>2.2608431551975335E-2</c:v>
                </c:pt>
                <c:pt idx="20">
                  <c:v>2.5515832686395463E-2</c:v>
                </c:pt>
                <c:pt idx="21">
                  <c:v>2.0279401691401772E-2</c:v>
                </c:pt>
                <c:pt idx="22">
                  <c:v>1.5987333399571389E-2</c:v>
                </c:pt>
                <c:pt idx="23">
                  <c:v>4.5999839543824736E-2</c:v>
                </c:pt>
                <c:pt idx="24">
                  <c:v>3.4251259855782049E-2</c:v>
                </c:pt>
                <c:pt idx="25">
                  <c:v>3.2173508779381542E-2</c:v>
                </c:pt>
                <c:pt idx="26">
                  <c:v>7.0900008469110307E-2</c:v>
                </c:pt>
                <c:pt idx="27">
                  <c:v>5.4614135469271484E-2</c:v>
                </c:pt>
                <c:pt idx="28">
                  <c:v>4.9066977061204206E-2</c:v>
                </c:pt>
                <c:pt idx="29">
                  <c:v>0.21464551354363554</c:v>
                </c:pt>
                <c:pt idx="30">
                  <c:v>0.16206510596074017</c:v>
                </c:pt>
                <c:pt idx="31">
                  <c:v>0.15552969550715287</c:v>
                </c:pt>
                <c:pt idx="32">
                  <c:v>0.15800324522602388</c:v>
                </c:pt>
                <c:pt idx="33">
                  <c:v>0.12662179260414061</c:v>
                </c:pt>
                <c:pt idx="34">
                  <c:v>9.6720617152162139E-2</c:v>
                </c:pt>
                <c:pt idx="35">
                  <c:v>0.1032372078501604</c:v>
                </c:pt>
                <c:pt idx="36">
                  <c:v>7.5387556914207218E-2</c:v>
                </c:pt>
                <c:pt idx="37">
                  <c:v>6.0955665503922264E-2</c:v>
                </c:pt>
                <c:pt idx="38">
                  <c:v>0.13773063405951716</c:v>
                </c:pt>
                <c:pt idx="39">
                  <c:v>0.1036694774913778</c:v>
                </c:pt>
                <c:pt idx="40">
                  <c:v>9.4739668216575493E-2</c:v>
                </c:pt>
                <c:pt idx="41">
                  <c:v>0.13469143763476779</c:v>
                </c:pt>
                <c:pt idx="42">
                  <c:v>0.10471441979752462</c:v>
                </c:pt>
                <c:pt idx="43">
                  <c:v>8.7805061721410449E-2</c:v>
                </c:pt>
                <c:pt idx="44">
                  <c:v>0.20446274555736843</c:v>
                </c:pt>
                <c:pt idx="45">
                  <c:v>0.15404880434013041</c:v>
                </c:pt>
                <c:pt idx="46">
                  <c:v>0.14089086432584841</c:v>
                </c:pt>
                <c:pt idx="47">
                  <c:v>0.18340730412660927</c:v>
                </c:pt>
                <c:pt idx="48">
                  <c:v>0.14308237007950331</c:v>
                </c:pt>
                <c:pt idx="49">
                  <c:v>0.11765234089066452</c:v>
                </c:pt>
                <c:pt idx="50">
                  <c:v>0.29072180777354578</c:v>
                </c:pt>
                <c:pt idx="51">
                  <c:v>0.21818662997706273</c:v>
                </c:pt>
                <c:pt idx="52">
                  <c:v>0.20122053075703056</c:v>
                </c:pt>
                <c:pt idx="53">
                  <c:v>0.22347831552108177</c:v>
                </c:pt>
                <c:pt idx="54">
                  <c:v>0.17615935328653759</c:v>
                </c:pt>
                <c:pt idx="55">
                  <c:v>0.13899425027888343</c:v>
                </c:pt>
                <c:pt idx="56">
                  <c:v>0.30081714326542958</c:v>
                </c:pt>
                <c:pt idx="57">
                  <c:v>0.22397722140343651</c:v>
                </c:pt>
                <c:pt idx="58">
                  <c:v>0.20445892917276193</c:v>
                </c:pt>
                <c:pt idx="59">
                  <c:v>0.23662000251052268</c:v>
                </c:pt>
                <c:pt idx="60">
                  <c:v>0.18578347823957425</c:v>
                </c:pt>
                <c:pt idx="61">
                  <c:v>0.14844964661594098</c:v>
                </c:pt>
                <c:pt idx="62">
                  <c:v>0.75155392668182641</c:v>
                </c:pt>
                <c:pt idx="63">
                  <c:v>0.56123726063329127</c:v>
                </c:pt>
                <c:pt idx="64">
                  <c:v>0.54613400988027172</c:v>
                </c:pt>
                <c:pt idx="65">
                  <c:v>0.65567485892644872</c:v>
                </c:pt>
                <c:pt idx="66">
                  <c:v>0.52256995694644603</c:v>
                </c:pt>
                <c:pt idx="67">
                  <c:v>0.4176629085194451</c:v>
                </c:pt>
                <c:pt idx="68">
                  <c:v>0.44791135646955266</c:v>
                </c:pt>
                <c:pt idx="69">
                  <c:v>0.33345444391546797</c:v>
                </c:pt>
                <c:pt idx="70">
                  <c:v>0.26742544378716132</c:v>
                </c:pt>
                <c:pt idx="71">
                  <c:v>0.31809858744186625</c:v>
                </c:pt>
                <c:pt idx="72">
                  <c:v>0.23969942425804064</c:v>
                </c:pt>
                <c:pt idx="73">
                  <c:v>0.19704378873674305</c:v>
                </c:pt>
                <c:pt idx="74">
                  <c:v>0.30301285467353095</c:v>
                </c:pt>
                <c:pt idx="75">
                  <c:v>0.22907640372994206</c:v>
                </c:pt>
                <c:pt idx="76">
                  <c:v>0.19788968649364966</c:v>
                </c:pt>
                <c:pt idx="77">
                  <c:v>0.25874108337814727</c:v>
                </c:pt>
                <c:pt idx="78">
                  <c:v>0.19872913093347855</c:v>
                </c:pt>
                <c:pt idx="79">
                  <c:v>0.16501163962383122</c:v>
                </c:pt>
                <c:pt idx="80">
                  <c:v>0.37672811347814333</c:v>
                </c:pt>
                <c:pt idx="81">
                  <c:v>0.28370418574458572</c:v>
                </c:pt>
                <c:pt idx="82">
                  <c:v>0.25911168762276188</c:v>
                </c:pt>
                <c:pt idx="83">
                  <c:v>0.322878910370058</c:v>
                </c:pt>
                <c:pt idx="84">
                  <c:v>0.25230882023531181</c:v>
                </c:pt>
                <c:pt idx="85">
                  <c:v>0.2054065668367594</c:v>
                </c:pt>
                <c:pt idx="86">
                  <c:v>0.30148762557085773</c:v>
                </c:pt>
                <c:pt idx="87">
                  <c:v>0.22636585952397451</c:v>
                </c:pt>
                <c:pt idx="88">
                  <c:v>0.19421452345596529</c:v>
                </c:pt>
                <c:pt idx="89">
                  <c:v>0.2425478174496602</c:v>
                </c:pt>
                <c:pt idx="90">
                  <c:v>0.18628201151546447</c:v>
                </c:pt>
                <c:pt idx="91">
                  <c:v>0.15317283388498701</c:v>
                </c:pt>
                <c:pt idx="92">
                  <c:v>0.1590181237017235</c:v>
                </c:pt>
                <c:pt idx="93">
                  <c:v>0.12049561243207525</c:v>
                </c:pt>
                <c:pt idx="94">
                  <c:v>9.5231825384560057E-2</c:v>
                </c:pt>
                <c:pt idx="95">
                  <c:v>0.3997626163216515</c:v>
                </c:pt>
                <c:pt idx="96">
                  <c:v>0.29869280190614705</c:v>
                </c:pt>
                <c:pt idx="97">
                  <c:v>0.28792355030545352</c:v>
                </c:pt>
                <c:pt idx="98">
                  <c:v>0.29807883008833591</c:v>
                </c:pt>
                <c:pt idx="99">
                  <c:v>0.23928876635084015</c:v>
                </c:pt>
                <c:pt idx="100">
                  <c:v>0.18375302622031273</c:v>
                </c:pt>
                <c:pt idx="101">
                  <c:v>0.44351953070612937</c:v>
                </c:pt>
                <c:pt idx="102">
                  <c:v>0.32827886002306406</c:v>
                </c:pt>
                <c:pt idx="103">
                  <c:v>0.30420980229534311</c:v>
                </c:pt>
                <c:pt idx="104">
                  <c:v>0.3508631931822942</c:v>
                </c:pt>
                <c:pt idx="105">
                  <c:v>0.27692994063998855</c:v>
                </c:pt>
                <c:pt idx="106">
                  <c:v>0.22054997396425249</c:v>
                </c:pt>
                <c:pt idx="107">
                  <c:v>0.33140062748077864</c:v>
                </c:pt>
                <c:pt idx="108">
                  <c:v>0.24702830697472114</c:v>
                </c:pt>
                <c:pt idx="109">
                  <c:v>0.21361496374783448</c:v>
                </c:pt>
                <c:pt idx="110">
                  <c:v>0.2829915994168809</c:v>
                </c:pt>
                <c:pt idx="111">
                  <c:v>0.21767500476453083</c:v>
                </c:pt>
                <c:pt idx="112">
                  <c:v>0.18114309333615888</c:v>
                </c:pt>
                <c:pt idx="113">
                  <c:v>0.28950818380944771</c:v>
                </c:pt>
                <c:pt idx="114">
                  <c:v>0.21887163023718287</c:v>
                </c:pt>
                <c:pt idx="115">
                  <c:v>0.19005033789798909</c:v>
                </c:pt>
                <c:pt idx="116">
                  <c:v>0.22639411079238178</c:v>
                </c:pt>
                <c:pt idx="117">
                  <c:v>0.17458670815171398</c:v>
                </c:pt>
                <c:pt idx="118">
                  <c:v>0.14169053863873277</c:v>
                </c:pt>
                <c:pt idx="119">
                  <c:v>0.21312699583842803</c:v>
                </c:pt>
                <c:pt idx="120">
                  <c:v>0.16014108734148541</c:v>
                </c:pt>
                <c:pt idx="121">
                  <c:v>0.13806676087364517</c:v>
                </c:pt>
                <c:pt idx="122">
                  <c:v>0.25081374223281233</c:v>
                </c:pt>
                <c:pt idx="123">
                  <c:v>0.19116089536115707</c:v>
                </c:pt>
                <c:pt idx="124">
                  <c:v>0.16863499738116342</c:v>
                </c:pt>
                <c:pt idx="125">
                  <c:v>0.18526043040947152</c:v>
                </c:pt>
                <c:pt idx="126">
                  <c:v>0.14380796705665583</c:v>
                </c:pt>
                <c:pt idx="127">
                  <c:v>0.11398450074475483</c:v>
                </c:pt>
                <c:pt idx="128">
                  <c:v>0.17751953395528836</c:v>
                </c:pt>
                <c:pt idx="129">
                  <c:v>0.13242625795525459</c:v>
                </c:pt>
                <c:pt idx="130">
                  <c:v>0.11528135525356915</c:v>
                </c:pt>
                <c:pt idx="131">
                  <c:v>0.21957689697796196</c:v>
                </c:pt>
                <c:pt idx="132">
                  <c:v>0.16761470642264226</c:v>
                </c:pt>
                <c:pt idx="133">
                  <c:v>0.14872745268032142</c:v>
                </c:pt>
                <c:pt idx="134">
                  <c:v>0.13876930271899385</c:v>
                </c:pt>
                <c:pt idx="135">
                  <c:v>0.10865118003346932</c:v>
                </c:pt>
                <c:pt idx="136">
                  <c:v>8.1859056642835951E-2</c:v>
                </c:pt>
                <c:pt idx="137">
                  <c:v>7.427017602757742E-2</c:v>
                </c:pt>
                <c:pt idx="138">
                  <c:v>5.3941582099723717E-2</c:v>
                </c:pt>
                <c:pt idx="139">
                  <c:v>4.171175594128463E-2</c:v>
                </c:pt>
                <c:pt idx="140">
                  <c:v>5.9276736475487493E-2</c:v>
                </c:pt>
                <c:pt idx="141">
                  <c:v>4.4315555879596208E-2</c:v>
                </c:pt>
                <c:pt idx="142">
                  <c:v>3.8065503543369517E-2</c:v>
                </c:pt>
                <c:pt idx="143">
                  <c:v>6.3848325843734718E-2</c:v>
                </c:pt>
                <c:pt idx="144">
                  <c:v>4.8751882161345871E-2</c:v>
                </c:pt>
                <c:pt idx="145">
                  <c:v>4.250195938966865E-2</c:v>
                </c:pt>
                <c:pt idx="146">
                  <c:v>5.6571898870368384E-2</c:v>
                </c:pt>
                <c:pt idx="147">
                  <c:v>4.348288333820384E-2</c:v>
                </c:pt>
                <c:pt idx="148">
                  <c:v>3.6201438245820908E-2</c:v>
                </c:pt>
                <c:pt idx="149">
                  <c:v>5.3390340502857465E-2</c:v>
                </c:pt>
                <c:pt idx="150">
                  <c:v>4.041014769107612E-2</c:v>
                </c:pt>
                <c:pt idx="151">
                  <c:v>3.4580067018847152E-2</c:v>
                </c:pt>
                <c:pt idx="152">
                  <c:v>8.3895166200372837E-2</c:v>
                </c:pt>
                <c:pt idx="153">
                  <c:v>6.3511601815407479E-2</c:v>
                </c:pt>
                <c:pt idx="154">
                  <c:v>5.8221832308140348E-2</c:v>
                </c:pt>
                <c:pt idx="155">
                  <c:v>6.2811425829016068E-2</c:v>
                </c:pt>
                <c:pt idx="156">
                  <c:v>4.9438146802777971E-2</c:v>
                </c:pt>
                <c:pt idx="157">
                  <c:v>3.8734771414597489E-2</c:v>
                </c:pt>
                <c:pt idx="158">
                  <c:v>0.14917463480589627</c:v>
                </c:pt>
                <c:pt idx="159">
                  <c:v>0.11114166135111779</c:v>
                </c:pt>
                <c:pt idx="160">
                  <c:v>0.10668011333653744</c:v>
                </c:pt>
                <c:pt idx="161">
                  <c:v>0.25005601522763188</c:v>
                </c:pt>
                <c:pt idx="162">
                  <c:v>0.19284470439839685</c:v>
                </c:pt>
                <c:pt idx="163">
                  <c:v>0.1743048424999849</c:v>
                </c:pt>
                <c:pt idx="164">
                  <c:v>0.21163482585979893</c:v>
                </c:pt>
                <c:pt idx="165">
                  <c:v>0.16455506029427927</c:v>
                </c:pt>
                <c:pt idx="166">
                  <c:v>0.13334240540796438</c:v>
                </c:pt>
                <c:pt idx="167">
                  <c:v>0.19720628714677513</c:v>
                </c:pt>
                <c:pt idx="168">
                  <c:v>0.14794337252376805</c:v>
                </c:pt>
                <c:pt idx="169">
                  <c:v>0.12716842162475533</c:v>
                </c:pt>
                <c:pt idx="170">
                  <c:v>0.15389559794931437</c:v>
                </c:pt>
                <c:pt idx="171">
                  <c:v>0.11837879323214417</c:v>
                </c:pt>
                <c:pt idx="172">
                  <c:v>9.6583851289477593E-2</c:v>
                </c:pt>
                <c:pt idx="173">
                  <c:v>0.11106369425384499</c:v>
                </c:pt>
                <c:pt idx="174">
                  <c:v>8.379779469378297E-2</c:v>
                </c:pt>
                <c:pt idx="175">
                  <c:v>6.816549487725776E-2</c:v>
                </c:pt>
                <c:pt idx="176">
                  <c:v>8.890051008846106E-2</c:v>
                </c:pt>
                <c:pt idx="177">
                  <c:v>6.7119556268167291E-2</c:v>
                </c:pt>
                <c:pt idx="178">
                  <c:v>5.6229022180790095E-2</c:v>
                </c:pt>
                <c:pt idx="179">
                  <c:v>0.13885307220501256</c:v>
                </c:pt>
                <c:pt idx="180">
                  <c:v>0.10478414151045672</c:v>
                </c:pt>
                <c:pt idx="181">
                  <c:v>9.6435716581228362E-2</c:v>
                </c:pt>
                <c:pt idx="182">
                  <c:v>0.2095742352471951</c:v>
                </c:pt>
                <c:pt idx="183">
                  <c:v>0.16085131855817336</c:v>
                </c:pt>
                <c:pt idx="184">
                  <c:v>0.14455483760680476</c:v>
                </c:pt>
                <c:pt idx="185">
                  <c:v>0.15660450826210476</c:v>
                </c:pt>
                <c:pt idx="186">
                  <c:v>0.12221353936429002</c:v>
                </c:pt>
                <c:pt idx="187">
                  <c:v>9.6180228249639621E-2</c:v>
                </c:pt>
                <c:pt idx="188">
                  <c:v>0.1496239380429478</c:v>
                </c:pt>
                <c:pt idx="189">
                  <c:v>0.11131755866972723</c:v>
                </c:pt>
                <c:pt idx="190">
                  <c:v>9.6986228783414077E-2</c:v>
                </c:pt>
                <c:pt idx="191">
                  <c:v>0.13850728068421192</c:v>
                </c:pt>
                <c:pt idx="192">
                  <c:v>0.10654360540445482</c:v>
                </c:pt>
                <c:pt idx="193">
                  <c:v>8.9970543175708614E-2</c:v>
                </c:pt>
                <c:pt idx="194">
                  <c:v>0.22897040458997539</c:v>
                </c:pt>
                <c:pt idx="195">
                  <c:v>0.17270467371570203</c:v>
                </c:pt>
                <c:pt idx="196">
                  <c:v>0.15936114138206617</c:v>
                </c:pt>
                <c:pt idx="197">
                  <c:v>0.16639292702829761</c:v>
                </c:pt>
                <c:pt idx="198">
                  <c:v>0.13153080965577643</c:v>
                </c:pt>
                <c:pt idx="199">
                  <c:v>0.10196291481665046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9C-4214-ACE9-7388992B97E9}"/>
            </c:ext>
          </c:extLst>
        </c:ser>
        <c:ser>
          <c:idx val="3"/>
          <c:order val="2"/>
          <c:tx>
            <c:strRef>
              <c:f>'invasion BH'!$AX$11</c:f>
              <c:strCache>
                <c:ptCount val="1"/>
                <c:pt idx="0">
                  <c:v>CR=6, I=1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BH'!$AX$12:$AX$211</c:f>
              <c:numCache>
                <c:formatCode>General</c:formatCode>
                <c:ptCount val="200"/>
                <c:pt idx="0">
                  <c:v>4.0579527959692567E-3</c:v>
                </c:pt>
                <c:pt idx="1">
                  <c:v>7.5473213291038389E-3</c:v>
                </c:pt>
                <c:pt idx="2">
                  <c:v>6.823438548726345E-3</c:v>
                </c:pt>
                <c:pt idx="3">
                  <c:v>1.238609238735428E-2</c:v>
                </c:pt>
                <c:pt idx="4">
                  <c:v>1.4773219780545908E-2</c:v>
                </c:pt>
                <c:pt idx="5">
                  <c:v>2.1785023343320643E-2</c:v>
                </c:pt>
                <c:pt idx="6">
                  <c:v>2.2412082755516191E-2</c:v>
                </c:pt>
                <c:pt idx="7">
                  <c:v>3.6948289394223365E-2</c:v>
                </c:pt>
                <c:pt idx="8">
                  <c:v>5.472373731980465E-2</c:v>
                </c:pt>
                <c:pt idx="9">
                  <c:v>5.3838847016398281E-2</c:v>
                </c:pt>
                <c:pt idx="10">
                  <c:v>9.2269608686978963E-2</c:v>
                </c:pt>
                <c:pt idx="11">
                  <c:v>8.4611530104594254E-2</c:v>
                </c:pt>
                <c:pt idx="12">
                  <c:v>0.21590894223114082</c:v>
                </c:pt>
                <c:pt idx="13">
                  <c:v>0.23233057873005369</c:v>
                </c:pt>
                <c:pt idx="14">
                  <c:v>0.2330165970480679</c:v>
                </c:pt>
                <c:pt idx="15">
                  <c:v>0.22892707625185918</c:v>
                </c:pt>
                <c:pt idx="16">
                  <c:v>0.23906705288765712</c:v>
                </c:pt>
                <c:pt idx="17">
                  <c:v>0.31699331166733491</c:v>
                </c:pt>
                <c:pt idx="18">
                  <c:v>0.30816152385633705</c:v>
                </c:pt>
                <c:pt idx="19">
                  <c:v>0.53912114163617031</c:v>
                </c:pt>
                <c:pt idx="20">
                  <c:v>0.44945775904858309</c:v>
                </c:pt>
                <c:pt idx="21">
                  <c:v>0.47426197835446277</c:v>
                </c:pt>
                <c:pt idx="22">
                  <c:v>0.45036109887230336</c:v>
                </c:pt>
                <c:pt idx="23">
                  <c:v>0.45415069365158756</c:v>
                </c:pt>
                <c:pt idx="24">
                  <c:v>0.40535092800061134</c:v>
                </c:pt>
                <c:pt idx="25">
                  <c:v>0.34836664495164538</c:v>
                </c:pt>
                <c:pt idx="26">
                  <c:v>0.38101425247671034</c:v>
                </c:pt>
                <c:pt idx="27">
                  <c:v>0.47968723951925474</c:v>
                </c:pt>
                <c:pt idx="28">
                  <c:v>0.44145700941040045</c:v>
                </c:pt>
                <c:pt idx="29">
                  <c:v>0.68055287573714662</c:v>
                </c:pt>
                <c:pt idx="30">
                  <c:v>0.79489384584726341</c:v>
                </c:pt>
                <c:pt idx="31">
                  <c:v>0.77356702355051132</c:v>
                </c:pt>
                <c:pt idx="32">
                  <c:v>0.6944033659635841</c:v>
                </c:pt>
                <c:pt idx="33">
                  <c:v>0.72675848269363152</c:v>
                </c:pt>
                <c:pt idx="34">
                  <c:v>0.6628481802624856</c:v>
                </c:pt>
                <c:pt idx="35">
                  <c:v>0.56246009378286754</c:v>
                </c:pt>
                <c:pt idx="36">
                  <c:v>0.52576547487676917</c:v>
                </c:pt>
                <c:pt idx="37">
                  <c:v>0.44802621154812639</c:v>
                </c:pt>
                <c:pt idx="38">
                  <c:v>0.47644468203626356</c:v>
                </c:pt>
                <c:pt idx="39">
                  <c:v>0.44064885677195065</c:v>
                </c:pt>
                <c:pt idx="40">
                  <c:v>0.37953539782532658</c:v>
                </c:pt>
                <c:pt idx="41">
                  <c:v>0.38276339799705872</c:v>
                </c:pt>
                <c:pt idx="42">
                  <c:v>0.46278306666655744</c:v>
                </c:pt>
                <c:pt idx="43">
                  <c:v>0.50870850502070097</c:v>
                </c:pt>
                <c:pt idx="44">
                  <c:v>0.58813072267704525</c:v>
                </c:pt>
                <c:pt idx="45">
                  <c:v>0.5948746799706699</c:v>
                </c:pt>
                <c:pt idx="46">
                  <c:v>0.67772149802672887</c:v>
                </c:pt>
                <c:pt idx="47">
                  <c:v>0.63084408972093931</c:v>
                </c:pt>
                <c:pt idx="48">
                  <c:v>0.57752913137741113</c:v>
                </c:pt>
                <c:pt idx="49">
                  <c:v>0.51002390356438998</c:v>
                </c:pt>
                <c:pt idx="50">
                  <c:v>0.64572393761722191</c:v>
                </c:pt>
                <c:pt idx="51">
                  <c:v>0.60058496439771003</c:v>
                </c:pt>
                <c:pt idx="52">
                  <c:v>0.51382589080343344</c:v>
                </c:pt>
                <c:pt idx="53">
                  <c:v>0.4902522224987903</c:v>
                </c:pt>
                <c:pt idx="54">
                  <c:v>0.55718621400009116</c:v>
                </c:pt>
                <c:pt idx="55">
                  <c:v>0.45276096715875003</c:v>
                </c:pt>
                <c:pt idx="56">
                  <c:v>0.5942822166860825</c:v>
                </c:pt>
                <c:pt idx="57">
                  <c:v>0.48950241596916327</c:v>
                </c:pt>
                <c:pt idx="58">
                  <c:v>0.7048870234942084</c:v>
                </c:pt>
                <c:pt idx="59">
                  <c:v>0.62497075355811749</c:v>
                </c:pt>
                <c:pt idx="60">
                  <c:v>0.85248121793596843</c:v>
                </c:pt>
                <c:pt idx="61">
                  <c:v>0.87278762787075836</c:v>
                </c:pt>
                <c:pt idx="62">
                  <c:v>1.4723426042109566</c:v>
                </c:pt>
                <c:pt idx="63">
                  <c:v>1.2147126353210571</c:v>
                </c:pt>
                <c:pt idx="64">
                  <c:v>1.2596924192149164</c:v>
                </c:pt>
                <c:pt idx="65">
                  <c:v>1.232671112537477</c:v>
                </c:pt>
                <c:pt idx="66">
                  <c:v>1.0322782935775325</c:v>
                </c:pt>
                <c:pt idx="67">
                  <c:v>0.84556693512369008</c:v>
                </c:pt>
                <c:pt idx="68">
                  <c:v>0.79070533274053778</c:v>
                </c:pt>
                <c:pt idx="69">
                  <c:v>0.68199499416384624</c:v>
                </c:pt>
                <c:pt idx="70">
                  <c:v>0.57895942658418775</c:v>
                </c:pt>
                <c:pt idx="71">
                  <c:v>0.57540439574172775</c:v>
                </c:pt>
                <c:pt idx="72">
                  <c:v>0.51251274050042972</c:v>
                </c:pt>
                <c:pt idx="73">
                  <c:v>0.50131390721292157</c:v>
                </c:pt>
                <c:pt idx="74">
                  <c:v>0.55774132157273737</c:v>
                </c:pt>
                <c:pt idx="75">
                  <c:v>0.54809967201126597</c:v>
                </c:pt>
                <c:pt idx="76">
                  <c:v>0.47934288051611373</c:v>
                </c:pt>
                <c:pt idx="77">
                  <c:v>0.50430721742777551</c:v>
                </c:pt>
                <c:pt idx="78">
                  <c:v>0.49771012175591478</c:v>
                </c:pt>
                <c:pt idx="79">
                  <c:v>0.4763880958594981</c:v>
                </c:pt>
                <c:pt idx="80">
                  <c:v>0.65680515569599396</c:v>
                </c:pt>
                <c:pt idx="81">
                  <c:v>0.56967781955265717</c:v>
                </c:pt>
                <c:pt idx="82">
                  <c:v>0.54330368536677232</c:v>
                </c:pt>
                <c:pt idx="83">
                  <c:v>0.56128263989552785</c:v>
                </c:pt>
                <c:pt idx="84">
                  <c:v>0.48742402319063177</c:v>
                </c:pt>
                <c:pt idx="85">
                  <c:v>0.43833990752546487</c:v>
                </c:pt>
                <c:pt idx="86">
                  <c:v>0.49721929717574898</c:v>
                </c:pt>
                <c:pt idx="87">
                  <c:v>0.57711854734794898</c:v>
                </c:pt>
                <c:pt idx="88">
                  <c:v>0.56421228930888778</c:v>
                </c:pt>
                <c:pt idx="89">
                  <c:v>0.56755639292151894</c:v>
                </c:pt>
                <c:pt idx="90">
                  <c:v>0.5296427061067488</c:v>
                </c:pt>
                <c:pt idx="91">
                  <c:v>0.61865543740740958</c:v>
                </c:pt>
                <c:pt idx="92">
                  <c:v>0.5262647431507218</c:v>
                </c:pt>
                <c:pt idx="93">
                  <c:v>0.65675255348094874</c:v>
                </c:pt>
                <c:pt idx="94">
                  <c:v>0.96656548278550547</c:v>
                </c:pt>
                <c:pt idx="95">
                  <c:v>1.1717448845712666</c:v>
                </c:pt>
                <c:pt idx="96">
                  <c:v>1.1272519519592969</c:v>
                </c:pt>
                <c:pt idx="97">
                  <c:v>1.0297564601270381</c:v>
                </c:pt>
                <c:pt idx="98">
                  <c:v>0.91547361251878012</c:v>
                </c:pt>
                <c:pt idx="99">
                  <c:v>0.9551164088826305</c:v>
                </c:pt>
                <c:pt idx="100">
                  <c:v>0.88312561838292281</c:v>
                </c:pt>
                <c:pt idx="101">
                  <c:v>1.0521016845757865</c:v>
                </c:pt>
                <c:pt idx="102">
                  <c:v>0.90401666112844248</c:v>
                </c:pt>
                <c:pt idx="103">
                  <c:v>0.90983378686020533</c:v>
                </c:pt>
                <c:pt idx="104">
                  <c:v>0.83810070275704951</c:v>
                </c:pt>
                <c:pt idx="105">
                  <c:v>0.76531382734643894</c:v>
                </c:pt>
                <c:pt idx="106">
                  <c:v>0.69837942301601619</c:v>
                </c:pt>
                <c:pt idx="107">
                  <c:v>0.72960205975460191</c:v>
                </c:pt>
                <c:pt idx="108">
                  <c:v>0.87361635627003476</c:v>
                </c:pt>
                <c:pt idx="109">
                  <c:v>0.78648694947433806</c:v>
                </c:pt>
                <c:pt idx="110">
                  <c:v>0.78965935523868058</c:v>
                </c:pt>
                <c:pt idx="111">
                  <c:v>0.70768752109615363</c:v>
                </c:pt>
                <c:pt idx="112">
                  <c:v>0.76248369973421515</c:v>
                </c:pt>
                <c:pt idx="113">
                  <c:v>0.75862292573064871</c:v>
                </c:pt>
                <c:pt idx="114">
                  <c:v>0.62950511104781381</c:v>
                </c:pt>
                <c:pt idx="115">
                  <c:v>0.69809510227466431</c:v>
                </c:pt>
                <c:pt idx="116">
                  <c:v>0.62897053223329125</c:v>
                </c:pt>
                <c:pt idx="117">
                  <c:v>0.73773057646218565</c:v>
                </c:pt>
                <c:pt idx="118">
                  <c:v>0.59713936497587849</c:v>
                </c:pt>
                <c:pt idx="119">
                  <c:v>0.62292276117304168</c:v>
                </c:pt>
                <c:pt idx="120">
                  <c:v>0.60562172425303462</c:v>
                </c:pt>
                <c:pt idx="121">
                  <c:v>0.76007301737764876</c:v>
                </c:pt>
                <c:pt idx="122">
                  <c:v>0.76287388131790002</c:v>
                </c:pt>
                <c:pt idx="123">
                  <c:v>0.77518633624875977</c:v>
                </c:pt>
                <c:pt idx="124">
                  <c:v>0.75926287528359815</c:v>
                </c:pt>
                <c:pt idx="125">
                  <c:v>0.67735636912589658</c:v>
                </c:pt>
                <c:pt idx="126">
                  <c:v>0.60460320387489219</c:v>
                </c:pt>
                <c:pt idx="127">
                  <c:v>0.56384629804638098</c:v>
                </c:pt>
                <c:pt idx="128">
                  <c:v>0.54406984588159923</c:v>
                </c:pt>
                <c:pt idx="129">
                  <c:v>0.54112389729975063</c:v>
                </c:pt>
                <c:pt idx="130">
                  <c:v>0.47724338397271604</c:v>
                </c:pt>
                <c:pt idx="131">
                  <c:v>0.545629668541188</c:v>
                </c:pt>
                <c:pt idx="132">
                  <c:v>0.60375016302916917</c:v>
                </c:pt>
                <c:pt idx="133">
                  <c:v>0.53899941672595553</c:v>
                </c:pt>
                <c:pt idx="134">
                  <c:v>0.47001792179525309</c:v>
                </c:pt>
                <c:pt idx="135">
                  <c:v>0.48265302892834377</c:v>
                </c:pt>
                <c:pt idx="136">
                  <c:v>0.3965996044301443</c:v>
                </c:pt>
                <c:pt idx="137">
                  <c:v>0.33072608236583362</c:v>
                </c:pt>
                <c:pt idx="138">
                  <c:v>0.33037735500391657</c:v>
                </c:pt>
                <c:pt idx="139">
                  <c:v>0.28560952666792006</c:v>
                </c:pt>
                <c:pt idx="140">
                  <c:v>0.26420346299344016</c:v>
                </c:pt>
                <c:pt idx="141">
                  <c:v>0.340684064218022</c:v>
                </c:pt>
                <c:pt idx="142">
                  <c:v>0.38175932975956389</c:v>
                </c:pt>
                <c:pt idx="143">
                  <c:v>0.36574990531805734</c:v>
                </c:pt>
                <c:pt idx="144">
                  <c:v>0.34061080454985138</c:v>
                </c:pt>
                <c:pt idx="145">
                  <c:v>0.65816704122938496</c:v>
                </c:pt>
                <c:pt idx="146">
                  <c:v>0.54195365179840638</c:v>
                </c:pt>
                <c:pt idx="147">
                  <c:v>0.57036868343409919</c:v>
                </c:pt>
                <c:pt idx="148">
                  <c:v>0.52460897468675161</c:v>
                </c:pt>
                <c:pt idx="149">
                  <c:v>0.47363841065505252</c:v>
                </c:pt>
                <c:pt idx="150">
                  <c:v>0.51122451825301185</c:v>
                </c:pt>
                <c:pt idx="151">
                  <c:v>0.5072639029553212</c:v>
                </c:pt>
                <c:pt idx="152">
                  <c:v>0.51209185002876134</c:v>
                </c:pt>
                <c:pt idx="153">
                  <c:v>0.44186910485074549</c:v>
                </c:pt>
                <c:pt idx="154">
                  <c:v>0.39352378767536339</c:v>
                </c:pt>
                <c:pt idx="155">
                  <c:v>0.33474032157978634</c:v>
                </c:pt>
                <c:pt idx="156">
                  <c:v>0.30274052049420369</c:v>
                </c:pt>
                <c:pt idx="157">
                  <c:v>0.31935102854146985</c:v>
                </c:pt>
                <c:pt idx="158">
                  <c:v>0.43252967785578722</c:v>
                </c:pt>
                <c:pt idx="159">
                  <c:v>0.4336388991294946</c:v>
                </c:pt>
                <c:pt idx="160">
                  <c:v>0.54944222398197451</c:v>
                </c:pt>
                <c:pt idx="161">
                  <c:v>0.66882411216138926</c:v>
                </c:pt>
                <c:pt idx="162">
                  <c:v>0.63882001539969269</c:v>
                </c:pt>
                <c:pt idx="163">
                  <c:v>0.60676112855964914</c:v>
                </c:pt>
                <c:pt idx="164">
                  <c:v>0.57861745996333358</c:v>
                </c:pt>
                <c:pt idx="165">
                  <c:v>0.59697069251387158</c:v>
                </c:pt>
                <c:pt idx="166">
                  <c:v>0.62316031272478722</c:v>
                </c:pt>
                <c:pt idx="167">
                  <c:v>0.60677708874045011</c:v>
                </c:pt>
                <c:pt idx="168">
                  <c:v>0.6873263435490724</c:v>
                </c:pt>
                <c:pt idx="169">
                  <c:v>0.58654406323702191</c:v>
                </c:pt>
                <c:pt idx="170">
                  <c:v>0.55236285234120497</c:v>
                </c:pt>
                <c:pt idx="171">
                  <c:v>0.60886286210577067</c:v>
                </c:pt>
                <c:pt idx="172">
                  <c:v>0.49801155015548798</c:v>
                </c:pt>
                <c:pt idx="173">
                  <c:v>0.45029624920566846</c:v>
                </c:pt>
                <c:pt idx="174">
                  <c:v>0.59193016805098342</c:v>
                </c:pt>
                <c:pt idx="175">
                  <c:v>0.58051322883253131</c:v>
                </c:pt>
                <c:pt idx="176">
                  <c:v>0.52827735574027557</c:v>
                </c:pt>
                <c:pt idx="177">
                  <c:v>0.531956504072994</c:v>
                </c:pt>
                <c:pt idx="178">
                  <c:v>0.46488064979771559</c:v>
                </c:pt>
                <c:pt idx="179">
                  <c:v>0.50852813155831234</c:v>
                </c:pt>
                <c:pt idx="180">
                  <c:v>0.43942046534099433</c:v>
                </c:pt>
                <c:pt idx="181">
                  <c:v>0.49665994423262677</c:v>
                </c:pt>
                <c:pt idx="182">
                  <c:v>0.56842848948140279</c:v>
                </c:pt>
                <c:pt idx="183">
                  <c:v>0.5477978185674528</c:v>
                </c:pt>
                <c:pt idx="184">
                  <c:v>0.63549406603012648</c:v>
                </c:pt>
                <c:pt idx="185">
                  <c:v>0.55956417275162307</c:v>
                </c:pt>
                <c:pt idx="186">
                  <c:v>0.50625520518890776</c:v>
                </c:pt>
                <c:pt idx="187">
                  <c:v>0.45842399350295243</c:v>
                </c:pt>
                <c:pt idx="188">
                  <c:v>0.45118720087037617</c:v>
                </c:pt>
                <c:pt idx="189">
                  <c:v>0.36250705408167028</c:v>
                </c:pt>
                <c:pt idx="190">
                  <c:v>0.32036527099590145</c:v>
                </c:pt>
                <c:pt idx="191">
                  <c:v>0.32362578958078464</c:v>
                </c:pt>
                <c:pt idx="192">
                  <c:v>0.29068410938551426</c:v>
                </c:pt>
                <c:pt idx="193">
                  <c:v>0.37175254478410918</c:v>
                </c:pt>
                <c:pt idx="194">
                  <c:v>0.48127435443473188</c:v>
                </c:pt>
                <c:pt idx="195">
                  <c:v>0.51582631236944487</c:v>
                </c:pt>
                <c:pt idx="196">
                  <c:v>0.58952866243302326</c:v>
                </c:pt>
                <c:pt idx="197">
                  <c:v>0.52779685974303225</c:v>
                </c:pt>
                <c:pt idx="198">
                  <c:v>0.58056900202255046</c:v>
                </c:pt>
                <c:pt idx="199">
                  <c:v>0.65341384156478854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9C-4214-ACE9-7388992B97E9}"/>
            </c:ext>
          </c:extLst>
        </c:ser>
        <c:ser>
          <c:idx val="4"/>
          <c:order val="3"/>
          <c:tx>
            <c:strRef>
              <c:f>'invasion BH'!$AY$11</c:f>
              <c:strCache>
                <c:ptCount val="1"/>
                <c:pt idx="0">
                  <c:v>CR=6, I=3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BH'!$AY$12:$AY$211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1.6156976283570957E-3</c:v>
                </c:pt>
                <c:pt idx="3">
                  <c:v>1.3131053645859861E-3</c:v>
                </c:pt>
                <c:pt idx="4">
                  <c:v>1.069611984259697E-3</c:v>
                </c:pt>
                <c:pt idx="5">
                  <c:v>2.8803328338083975E-3</c:v>
                </c:pt>
                <c:pt idx="6">
                  <c:v>2.1468454123787163E-3</c:v>
                </c:pt>
                <c:pt idx="7">
                  <c:v>2.0017910665806357E-3</c:v>
                </c:pt>
                <c:pt idx="8">
                  <c:v>4.8106122721587345E-3</c:v>
                </c:pt>
                <c:pt idx="9">
                  <c:v>3.6923329454985679E-3</c:v>
                </c:pt>
                <c:pt idx="10">
                  <c:v>3.3552700411322773E-3</c:v>
                </c:pt>
                <c:pt idx="11">
                  <c:v>3.96611030680122E-3</c:v>
                </c:pt>
                <c:pt idx="12">
                  <c:v>3.0939976705095257E-3</c:v>
                </c:pt>
                <c:pt idx="13">
                  <c:v>2.4882177143944824E-3</c:v>
                </c:pt>
                <c:pt idx="14">
                  <c:v>4.0472143622677353E-3</c:v>
                </c:pt>
                <c:pt idx="15">
                  <c:v>3.0282107507556997E-3</c:v>
                </c:pt>
                <c:pt idx="16">
                  <c:v>2.6496281340644087E-3</c:v>
                </c:pt>
                <c:pt idx="17">
                  <c:v>8.7991903276694143E-3</c:v>
                </c:pt>
                <c:pt idx="18">
                  <c:v>6.6573572977742671E-3</c:v>
                </c:pt>
                <c:pt idx="19">
                  <c:v>6.2742751769113304E-3</c:v>
                </c:pt>
                <c:pt idx="20">
                  <c:v>6.8152420110804014E-3</c:v>
                </c:pt>
                <c:pt idx="21">
                  <c:v>5.4077443462415067E-3</c:v>
                </c:pt>
                <c:pt idx="22">
                  <c:v>4.2265499054851179E-3</c:v>
                </c:pt>
                <c:pt idx="23">
                  <c:v>1.1039069767704484E-2</c:v>
                </c:pt>
                <c:pt idx="24">
                  <c:v>8.2067691077567992E-3</c:v>
                </c:pt>
                <c:pt idx="25">
                  <c:v>7.6485104745877362E-3</c:v>
                </c:pt>
                <c:pt idx="26">
                  <c:v>1.6202936591071918E-2</c:v>
                </c:pt>
                <c:pt idx="27">
                  <c:v>1.248259666167675E-2</c:v>
                </c:pt>
                <c:pt idx="28">
                  <c:v>1.1164021167602903E-2</c:v>
                </c:pt>
                <c:pt idx="29">
                  <c:v>5.3062803226374099E-2</c:v>
                </c:pt>
                <c:pt idx="30">
                  <c:v>4.0016060860272352E-2</c:v>
                </c:pt>
                <c:pt idx="31">
                  <c:v>3.8597840738175702E-2</c:v>
                </c:pt>
                <c:pt idx="32">
                  <c:v>4.144548444586358E-2</c:v>
                </c:pt>
                <c:pt idx="33">
                  <c:v>3.314686470756209E-2</c:v>
                </c:pt>
                <c:pt idx="34">
                  <c:v>2.5726106999492342E-2</c:v>
                </c:pt>
                <c:pt idx="35">
                  <c:v>3.3689734067847088E-2</c:v>
                </c:pt>
                <c:pt idx="36">
                  <c:v>2.484423261820658E-2</c:v>
                </c:pt>
                <c:pt idx="37">
                  <c:v>2.1011323959151045E-2</c:v>
                </c:pt>
                <c:pt idx="38">
                  <c:v>5.4011400882710475E-2</c:v>
                </c:pt>
                <c:pt idx="39">
                  <c:v>4.0858135295860576E-2</c:v>
                </c:pt>
                <c:pt idx="40">
                  <c:v>3.7709136131941642E-2</c:v>
                </c:pt>
                <c:pt idx="41">
                  <c:v>5.787831382810766E-2</c:v>
                </c:pt>
                <c:pt idx="42">
                  <c:v>4.4936018567432491E-2</c:v>
                </c:pt>
                <c:pt idx="43">
                  <c:v>3.820728459171973E-2</c:v>
                </c:pt>
                <c:pt idx="44">
                  <c:v>0.10392374179459399</c:v>
                </c:pt>
                <c:pt idx="45">
                  <c:v>7.8358234916788422E-2</c:v>
                </c:pt>
                <c:pt idx="46">
                  <c:v>7.2745606953529371E-2</c:v>
                </c:pt>
                <c:pt idx="47">
                  <c:v>0.10239620953233669</c:v>
                </c:pt>
                <c:pt idx="48">
                  <c:v>7.9902498201974537E-2</c:v>
                </c:pt>
                <c:pt idx="49">
                  <c:v>6.6704237555763726E-2</c:v>
                </c:pt>
                <c:pt idx="50">
                  <c:v>0.1927309906693157</c:v>
                </c:pt>
                <c:pt idx="51">
                  <c:v>0.14483628142109192</c:v>
                </c:pt>
                <c:pt idx="52">
                  <c:v>0.13542698419839175</c:v>
                </c:pt>
                <c:pt idx="53">
                  <c:v>0.15670724728632557</c:v>
                </c:pt>
                <c:pt idx="54">
                  <c:v>0.12372338672258294</c:v>
                </c:pt>
                <c:pt idx="55">
                  <c:v>9.8500638659615128E-2</c:v>
                </c:pt>
                <c:pt idx="56">
                  <c:v>0.23855032540942456</c:v>
                </c:pt>
                <c:pt idx="57">
                  <c:v>0.17792112794034831</c:v>
                </c:pt>
                <c:pt idx="58">
                  <c:v>0.16428147370612184</c:v>
                </c:pt>
                <c:pt idx="59">
                  <c:v>0.19459789835467303</c:v>
                </c:pt>
                <c:pt idx="60">
                  <c:v>0.15306753859799088</c:v>
                </c:pt>
                <c:pt idx="61">
                  <c:v>0.1228320744911266</c:v>
                </c:pt>
                <c:pt idx="62">
                  <c:v>0.66351470985992578</c:v>
                </c:pt>
                <c:pt idx="63">
                  <c:v>0.49561965203964048</c:v>
                </c:pt>
                <c:pt idx="64">
                  <c:v>0.48361729258895558</c:v>
                </c:pt>
                <c:pt idx="65">
                  <c:v>0.59426153276624061</c:v>
                </c:pt>
                <c:pt idx="66">
                  <c:v>0.47324938439426234</c:v>
                </c:pt>
                <c:pt idx="67">
                  <c:v>0.3803389134167533</c:v>
                </c:pt>
                <c:pt idx="68">
                  <c:v>0.42135422380443233</c:v>
                </c:pt>
                <c:pt idx="69">
                  <c:v>0.31440028757119626</c:v>
                </c:pt>
                <c:pt idx="70">
                  <c:v>0.25405150523409858</c:v>
                </c:pt>
                <c:pt idx="71">
                  <c:v>0.30768559440944093</c:v>
                </c:pt>
                <c:pt idx="72">
                  <c:v>0.23230079422117325</c:v>
                </c:pt>
                <c:pt idx="73">
                  <c:v>0.1915186996465657</c:v>
                </c:pt>
                <c:pt idx="74">
                  <c:v>0.29437567263513614</c:v>
                </c:pt>
                <c:pt idx="75">
                  <c:v>0.22265033252640282</c:v>
                </c:pt>
                <c:pt idx="76">
                  <c:v>0.19223905581457332</c:v>
                </c:pt>
                <c:pt idx="77">
                  <c:v>0.24977522984426961</c:v>
                </c:pt>
                <c:pt idx="78">
                  <c:v>0.19183075468582</c:v>
                </c:pt>
                <c:pt idx="79">
                  <c:v>0.15906938124066486</c:v>
                </c:pt>
                <c:pt idx="80">
                  <c:v>0.35868251631873133</c:v>
                </c:pt>
                <c:pt idx="81">
                  <c:v>0.27007936141503114</c:v>
                </c:pt>
                <c:pt idx="82">
                  <c:v>0.24634640046300121</c:v>
                </c:pt>
                <c:pt idx="83">
                  <c:v>0.30699220567715862</c:v>
                </c:pt>
                <c:pt idx="84">
                  <c:v>0.23981337790770149</c:v>
                </c:pt>
                <c:pt idx="85">
                  <c:v>0.19527442217158641</c:v>
                </c:pt>
                <c:pt idx="86">
                  <c:v>0.28834644882482974</c:v>
                </c:pt>
                <c:pt idx="87">
                  <c:v>0.21651417690003677</c:v>
                </c:pt>
                <c:pt idx="88">
                  <c:v>0.1859642676684006</c:v>
                </c:pt>
                <c:pt idx="89">
                  <c:v>0.23175233752114668</c:v>
                </c:pt>
                <c:pt idx="90">
                  <c:v>0.17805666200104228</c:v>
                </c:pt>
                <c:pt idx="91">
                  <c:v>0.14631232955644341</c:v>
                </c:pt>
                <c:pt idx="92">
                  <c:v>0.15123332246197041</c:v>
                </c:pt>
                <c:pt idx="93">
                  <c:v>0.11456759312267893</c:v>
                </c:pt>
                <c:pt idx="94">
                  <c:v>9.0445414175835945E-2</c:v>
                </c:pt>
                <c:pt idx="95">
                  <c:v>0.36490008077633557</c:v>
                </c:pt>
                <c:pt idx="96">
                  <c:v>0.27262144195628751</c:v>
                </c:pt>
                <c:pt idx="97">
                  <c:v>0.26220212280659688</c:v>
                </c:pt>
                <c:pt idx="98">
                  <c:v>0.27175242888912599</c:v>
                </c:pt>
                <c:pt idx="99">
                  <c:v>0.21799521319272641</c:v>
                </c:pt>
                <c:pt idx="100">
                  <c:v>0.16751760024254458</c:v>
                </c:pt>
                <c:pt idx="101">
                  <c:v>0.41769674950466523</c:v>
                </c:pt>
                <c:pt idx="102">
                  <c:v>0.30931116722506646</c:v>
                </c:pt>
                <c:pt idx="103">
                  <c:v>0.28753240921842377</c:v>
                </c:pt>
                <c:pt idx="104">
                  <c:v>0.33319512051413852</c:v>
                </c:pt>
                <c:pt idx="105">
                  <c:v>0.26313430471014893</c:v>
                </c:pt>
                <c:pt idx="106">
                  <c:v>0.20972690561129081</c:v>
                </c:pt>
                <c:pt idx="107">
                  <c:v>0.31878187259126217</c:v>
                </c:pt>
                <c:pt idx="108">
                  <c:v>0.23765961408030406</c:v>
                </c:pt>
                <c:pt idx="109">
                  <c:v>0.20590871867404978</c:v>
                </c:pt>
                <c:pt idx="110">
                  <c:v>0.2724260752429189</c:v>
                </c:pt>
                <c:pt idx="111">
                  <c:v>0.20965948091609274</c:v>
                </c:pt>
                <c:pt idx="112">
                  <c:v>0.17437148864240415</c:v>
                </c:pt>
                <c:pt idx="113">
                  <c:v>0.27717861605680338</c:v>
                </c:pt>
                <c:pt idx="114">
                  <c:v>0.20952068588750242</c:v>
                </c:pt>
                <c:pt idx="115">
                  <c:v>0.1817758938443173</c:v>
                </c:pt>
                <c:pt idx="116">
                  <c:v>0.21562626099327578</c:v>
                </c:pt>
                <c:pt idx="117">
                  <c:v>0.16626492282263144</c:v>
                </c:pt>
                <c:pt idx="118">
                  <c:v>0.13481366431845562</c:v>
                </c:pt>
                <c:pt idx="119">
                  <c:v>0.20089607872405935</c:v>
                </c:pt>
                <c:pt idx="120">
                  <c:v>0.15092497393752205</c:v>
                </c:pt>
                <c:pt idx="121">
                  <c:v>0.12991799343701518</c:v>
                </c:pt>
                <c:pt idx="122">
                  <c:v>0.2319746945834438</c:v>
                </c:pt>
                <c:pt idx="123">
                  <c:v>0.17681127332963925</c:v>
                </c:pt>
                <c:pt idx="124">
                  <c:v>0.15559275678847873</c:v>
                </c:pt>
                <c:pt idx="125">
                  <c:v>0.17035896368943804</c:v>
                </c:pt>
                <c:pt idx="126">
                  <c:v>0.13215249610896482</c:v>
                </c:pt>
                <c:pt idx="127">
                  <c:v>0.10469418811540168</c:v>
                </c:pt>
                <c:pt idx="128">
                  <c:v>0.16185599647916793</c:v>
                </c:pt>
                <c:pt idx="129">
                  <c:v>0.12073528363357348</c:v>
                </c:pt>
                <c:pt idx="130">
                  <c:v>0.1049790566961029</c:v>
                </c:pt>
                <c:pt idx="131">
                  <c:v>0.19580890854436317</c:v>
                </c:pt>
                <c:pt idx="132">
                  <c:v>0.14950696692170748</c:v>
                </c:pt>
                <c:pt idx="133">
                  <c:v>0.13227080882707676</c:v>
                </c:pt>
                <c:pt idx="134">
                  <c:v>0.12311034473381258</c:v>
                </c:pt>
                <c:pt idx="135">
                  <c:v>9.6292455802479596E-2</c:v>
                </c:pt>
                <c:pt idx="136">
                  <c:v>7.2528558820116204E-2</c:v>
                </c:pt>
                <c:pt idx="137">
                  <c:v>6.5582856920915714E-2</c:v>
                </c:pt>
                <c:pt idx="138">
                  <c:v>4.763287412920908E-2</c:v>
                </c:pt>
                <c:pt idx="139">
                  <c:v>3.6795674779850358E-2</c:v>
                </c:pt>
                <c:pt idx="140">
                  <c:v>4.9846476692480643E-2</c:v>
                </c:pt>
                <c:pt idx="141">
                  <c:v>3.7256421299798781E-2</c:v>
                </c:pt>
                <c:pt idx="142">
                  <c:v>3.1716184940199538E-2</c:v>
                </c:pt>
                <c:pt idx="143">
                  <c:v>4.9577744430914013E-2</c:v>
                </c:pt>
                <c:pt idx="144">
                  <c:v>3.7838826926269262E-2</c:v>
                </c:pt>
                <c:pt idx="145">
                  <c:v>3.2631023955575503E-2</c:v>
                </c:pt>
                <c:pt idx="146">
                  <c:v>4.1523570742425429E-2</c:v>
                </c:pt>
                <c:pt idx="147">
                  <c:v>3.1862552108394726E-2</c:v>
                </c:pt>
                <c:pt idx="148">
                  <c:v>2.6307911803030447E-2</c:v>
                </c:pt>
                <c:pt idx="149">
                  <c:v>3.6852244827006324E-2</c:v>
                </c:pt>
                <c:pt idx="150">
                  <c:v>2.7855828761632322E-2</c:v>
                </c:pt>
                <c:pt idx="151">
                  <c:v>2.3630753776835534E-2</c:v>
                </c:pt>
                <c:pt idx="152">
                  <c:v>5.3180560645676833E-2</c:v>
                </c:pt>
                <c:pt idx="153">
                  <c:v>4.0249069639269448E-2</c:v>
                </c:pt>
                <c:pt idx="154">
                  <c:v>3.661148426228112E-2</c:v>
                </c:pt>
                <c:pt idx="155">
                  <c:v>3.9047244614687129E-2</c:v>
                </c:pt>
                <c:pt idx="156">
                  <c:v>3.0678988691550099E-2</c:v>
                </c:pt>
                <c:pt idx="157">
                  <c:v>2.3989516919068712E-2</c:v>
                </c:pt>
                <c:pt idx="158">
                  <c:v>9.0092407662680743E-2</c:v>
                </c:pt>
                <c:pt idx="159">
                  <c:v>6.7110619255157683E-2</c:v>
                </c:pt>
                <c:pt idx="160">
                  <c:v>6.4323216953516851E-2</c:v>
                </c:pt>
                <c:pt idx="161">
                  <c:v>0.15626026151543784</c:v>
                </c:pt>
                <c:pt idx="162">
                  <c:v>0.12035391259757641</c:v>
                </c:pt>
                <c:pt idx="163">
                  <c:v>0.10926789228484163</c:v>
                </c:pt>
                <c:pt idx="164">
                  <c:v>0.14105106541854451</c:v>
                </c:pt>
                <c:pt idx="165">
                  <c:v>0.10956417909995669</c:v>
                </c:pt>
                <c:pt idx="166">
                  <c:v>9.0031565697992116E-2</c:v>
                </c:pt>
                <c:pt idx="167">
                  <c:v>0.14549424311998849</c:v>
                </c:pt>
                <c:pt idx="168">
                  <c:v>0.10949745963948417</c:v>
                </c:pt>
                <c:pt idx="169">
                  <c:v>9.5409730778926505E-2</c:v>
                </c:pt>
                <c:pt idx="170">
                  <c:v>0.11879631408071883</c:v>
                </c:pt>
                <c:pt idx="171">
                  <c:v>9.1623672300066045E-2</c:v>
                </c:pt>
                <c:pt idx="172">
                  <c:v>7.5102045175182583E-2</c:v>
                </c:pt>
                <c:pt idx="173">
                  <c:v>8.7611318233450197E-2</c:v>
                </c:pt>
                <c:pt idx="174">
                  <c:v>6.6164369851714172E-2</c:v>
                </c:pt>
                <c:pt idx="175">
                  <c:v>5.3964959265284738E-2</c:v>
                </c:pt>
                <c:pt idx="176">
                  <c:v>6.9904741864807565E-2</c:v>
                </c:pt>
                <c:pt idx="177">
                  <c:v>5.2813634411809814E-2</c:v>
                </c:pt>
                <c:pt idx="178">
                  <c:v>4.4157643747046692E-2</c:v>
                </c:pt>
                <c:pt idx="179">
                  <c:v>0.10460738822344089</c:v>
                </c:pt>
                <c:pt idx="180">
                  <c:v>7.894508941057099E-2</c:v>
                </c:pt>
                <c:pt idx="181">
                  <c:v>7.2341521239059403E-2</c:v>
                </c:pt>
                <c:pt idx="182">
                  <c:v>0.15661672139131502</c:v>
                </c:pt>
                <c:pt idx="183">
                  <c:v>0.12013550241725479</c:v>
                </c:pt>
                <c:pt idx="184">
                  <c:v>0.10795382424862561</c:v>
                </c:pt>
                <c:pt idx="185">
                  <c:v>0.1187984918491917</c:v>
                </c:pt>
                <c:pt idx="186">
                  <c:v>9.2653655592734335E-2</c:v>
                </c:pt>
                <c:pt idx="187">
                  <c:v>7.3238382883933292E-2</c:v>
                </c:pt>
                <c:pt idx="188">
                  <c:v>0.11822633677700584</c:v>
                </c:pt>
                <c:pt idx="189">
                  <c:v>8.8077359275860884E-2</c:v>
                </c:pt>
                <c:pt idx="190">
                  <c:v>7.7162475658121205E-2</c:v>
                </c:pt>
                <c:pt idx="191">
                  <c:v>0.11030059270746068</c:v>
                </c:pt>
                <c:pt idx="192">
                  <c:v>8.494631705085938E-2</c:v>
                </c:pt>
                <c:pt idx="193">
                  <c:v>7.1692146087004804E-2</c:v>
                </c:pt>
                <c:pt idx="194">
                  <c:v>0.18257978088929364</c:v>
                </c:pt>
                <c:pt idx="195">
                  <c:v>0.13768841276580465</c:v>
                </c:pt>
                <c:pt idx="196">
                  <c:v>0.12706638152911701</c:v>
                </c:pt>
                <c:pt idx="197">
                  <c:v>0.13355785951126192</c:v>
                </c:pt>
                <c:pt idx="198">
                  <c:v>0.10554289220824589</c:v>
                </c:pt>
                <c:pt idx="199">
                  <c:v>8.1975556287581922E-2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D9C-4214-ACE9-7388992B9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93967"/>
        <c:axId val="1010385855"/>
      </c:scatterChart>
      <c:valAx>
        <c:axId val="1498193967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Years after introduction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85855"/>
        <c:crosses val="autoZero"/>
        <c:crossBetween val="midCat"/>
      </c:valAx>
      <c:valAx>
        <c:axId val="1010385855"/>
        <c:scaling>
          <c:orientation val="minMax"/>
          <c:max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Spawning stock numbers</a:t>
                </a:r>
              </a:p>
            </c:rich>
          </c:tx>
          <c:layout>
            <c:manualLayout>
              <c:xMode val="edge"/>
              <c:yMode val="edge"/>
              <c:x val="3.3104150751209573E-2"/>
              <c:y val="0.221508821813939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93967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16148188695664378"/>
          <c:y val="0.18055555555555552"/>
          <c:w val="0.77712364831401437"/>
          <c:h val="8.0128765955537626E-2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Numbers at ages 1-10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'invasion BH'!$G$11</c:f>
              <c:strCache>
                <c:ptCount val="1"/>
                <c:pt idx="0">
                  <c:v>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'invasion BH'!$G$12:$G$46</c:f>
              <c:numCache>
                <c:formatCode>General</c:formatCode>
                <c:ptCount val="35"/>
                <c:pt idx="0">
                  <c:v>0.01</c:v>
                </c:pt>
                <c:pt idx="1">
                  <c:v>0</c:v>
                </c:pt>
                <c:pt idx="2">
                  <c:v>9.49126432032542E-3</c:v>
                </c:pt>
                <c:pt idx="3">
                  <c:v>0</c:v>
                </c:pt>
                <c:pt idx="4">
                  <c:v>0</c:v>
                </c:pt>
                <c:pt idx="5">
                  <c:v>2.6961941856812062E-2</c:v>
                </c:pt>
                <c:pt idx="6">
                  <c:v>0</c:v>
                </c:pt>
                <c:pt idx="7">
                  <c:v>0</c:v>
                </c:pt>
                <c:pt idx="8">
                  <c:v>3.6972765372389367E-2</c:v>
                </c:pt>
                <c:pt idx="9">
                  <c:v>0</c:v>
                </c:pt>
                <c:pt idx="10">
                  <c:v>0</c:v>
                </c:pt>
                <c:pt idx="11">
                  <c:v>2.4976037654521267E-2</c:v>
                </c:pt>
                <c:pt idx="12">
                  <c:v>0</c:v>
                </c:pt>
                <c:pt idx="13">
                  <c:v>0</c:v>
                </c:pt>
                <c:pt idx="14">
                  <c:v>3.9744637245832791E-2</c:v>
                </c:pt>
                <c:pt idx="15">
                  <c:v>0</c:v>
                </c:pt>
                <c:pt idx="16">
                  <c:v>0</c:v>
                </c:pt>
                <c:pt idx="17">
                  <c:v>7.948483169620435E-2</c:v>
                </c:pt>
                <c:pt idx="18">
                  <c:v>0</c:v>
                </c:pt>
                <c:pt idx="19">
                  <c:v>0</c:v>
                </c:pt>
                <c:pt idx="20">
                  <c:v>3.7578821123269157E-2</c:v>
                </c:pt>
                <c:pt idx="21">
                  <c:v>0</c:v>
                </c:pt>
                <c:pt idx="22">
                  <c:v>0</c:v>
                </c:pt>
                <c:pt idx="23">
                  <c:v>0.10591677740741171</c:v>
                </c:pt>
                <c:pt idx="24">
                  <c:v>0</c:v>
                </c:pt>
                <c:pt idx="25">
                  <c:v>0</c:v>
                </c:pt>
                <c:pt idx="26">
                  <c:v>0.12632340806060796</c:v>
                </c:pt>
                <c:pt idx="27">
                  <c:v>0</c:v>
                </c:pt>
                <c:pt idx="28">
                  <c:v>0</c:v>
                </c:pt>
                <c:pt idx="29">
                  <c:v>0.30697300954512829</c:v>
                </c:pt>
                <c:pt idx="30">
                  <c:v>0</c:v>
                </c:pt>
                <c:pt idx="31">
                  <c:v>0</c:v>
                </c:pt>
                <c:pt idx="32">
                  <c:v>0.12199025696882611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B-4CF2-B14E-2C2C567C5A29}"/>
            </c:ext>
          </c:extLst>
        </c:ser>
        <c:ser>
          <c:idx val="1"/>
          <c:order val="1"/>
          <c:tx>
            <c:strRef>
              <c:f>'invasion BH'!$H$11</c:f>
              <c:strCache>
                <c:ptCount val="1"/>
                <c:pt idx="0">
                  <c:v>N2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'invasion BH'!$H$12:$H$46</c:f>
              <c:numCache>
                <c:formatCode>General</c:formatCode>
                <c:ptCount val="35"/>
                <c:pt idx="0">
                  <c:v>0</c:v>
                </c:pt>
                <c:pt idx="1">
                  <c:v>3.105642868867478E-3</c:v>
                </c:pt>
                <c:pt idx="2">
                  <c:v>0</c:v>
                </c:pt>
                <c:pt idx="3">
                  <c:v>2.9476477352954971E-3</c:v>
                </c:pt>
                <c:pt idx="4">
                  <c:v>0</c:v>
                </c:pt>
                <c:pt idx="5">
                  <c:v>0</c:v>
                </c:pt>
                <c:pt idx="6">
                  <c:v>8.3734162458427956E-3</c:v>
                </c:pt>
                <c:pt idx="7">
                  <c:v>0</c:v>
                </c:pt>
                <c:pt idx="8">
                  <c:v>0</c:v>
                </c:pt>
                <c:pt idx="9">
                  <c:v>1.1482420512107147E-2</c:v>
                </c:pt>
                <c:pt idx="10">
                  <c:v>0</c:v>
                </c:pt>
                <c:pt idx="11">
                  <c:v>0</c:v>
                </c:pt>
                <c:pt idx="12">
                  <c:v>7.7566653234329586E-3</c:v>
                </c:pt>
                <c:pt idx="13">
                  <c:v>0</c:v>
                </c:pt>
                <c:pt idx="14">
                  <c:v>0</c:v>
                </c:pt>
                <c:pt idx="15">
                  <c:v>1.2343264923824537E-2</c:v>
                </c:pt>
                <c:pt idx="16">
                  <c:v>0</c:v>
                </c:pt>
                <c:pt idx="17">
                  <c:v>0</c:v>
                </c:pt>
                <c:pt idx="18">
                  <c:v>2.4685150074044874E-2</c:v>
                </c:pt>
                <c:pt idx="19">
                  <c:v>0</c:v>
                </c:pt>
                <c:pt idx="20">
                  <c:v>0</c:v>
                </c:pt>
                <c:pt idx="21">
                  <c:v>1.167063978419274E-2</c:v>
                </c:pt>
                <c:pt idx="22">
                  <c:v>0</c:v>
                </c:pt>
                <c:pt idx="23">
                  <c:v>0</c:v>
                </c:pt>
                <c:pt idx="24">
                  <c:v>3.2893968444875216E-2</c:v>
                </c:pt>
                <c:pt idx="25">
                  <c:v>0</c:v>
                </c:pt>
                <c:pt idx="26">
                  <c:v>0</c:v>
                </c:pt>
                <c:pt idx="27">
                  <c:v>3.9231539141446364E-2</c:v>
                </c:pt>
                <c:pt idx="28">
                  <c:v>0</c:v>
                </c:pt>
                <c:pt idx="29">
                  <c:v>0</c:v>
                </c:pt>
                <c:pt idx="30">
                  <c:v>9.5334853802861594E-2</c:v>
                </c:pt>
                <c:pt idx="31">
                  <c:v>0</c:v>
                </c:pt>
                <c:pt idx="32">
                  <c:v>0</c:v>
                </c:pt>
                <c:pt idx="33">
                  <c:v>3.78858171626546E-2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DB-4CF2-B14E-2C2C567C5A29}"/>
            </c:ext>
          </c:extLst>
        </c:ser>
        <c:ser>
          <c:idx val="2"/>
          <c:order val="2"/>
          <c:tx>
            <c:strRef>
              <c:f>'invasion BH'!$I$11</c:f>
              <c:strCache>
                <c:ptCount val="1"/>
                <c:pt idx="0">
                  <c:v>N3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'invasion BH'!$I$12:$I$46</c:f>
              <c:numCache>
                <c:formatCode>General</c:formatCode>
                <c:ptCount val="35"/>
                <c:pt idx="0">
                  <c:v>1.5291652279865653E-3</c:v>
                </c:pt>
                <c:pt idx="1">
                  <c:v>0</c:v>
                </c:pt>
                <c:pt idx="2">
                  <c:v>1.5291652279865655E-3</c:v>
                </c:pt>
                <c:pt idx="3">
                  <c:v>0</c:v>
                </c:pt>
                <c:pt idx="4">
                  <c:v>1.4513711368271175E-3</c:v>
                </c:pt>
                <c:pt idx="5">
                  <c:v>0</c:v>
                </c:pt>
                <c:pt idx="6">
                  <c:v>0</c:v>
                </c:pt>
                <c:pt idx="7">
                  <c:v>4.1229263966432537E-3</c:v>
                </c:pt>
                <c:pt idx="8">
                  <c:v>0</c:v>
                </c:pt>
                <c:pt idx="9">
                  <c:v>0</c:v>
                </c:pt>
                <c:pt idx="10">
                  <c:v>5.6537467189963575E-3</c:v>
                </c:pt>
                <c:pt idx="11">
                  <c:v>0</c:v>
                </c:pt>
                <c:pt idx="12">
                  <c:v>0</c:v>
                </c:pt>
                <c:pt idx="13">
                  <c:v>3.8192488314177054E-3</c:v>
                </c:pt>
                <c:pt idx="14">
                  <c:v>0</c:v>
                </c:pt>
                <c:pt idx="15">
                  <c:v>0</c:v>
                </c:pt>
                <c:pt idx="16">
                  <c:v>6.0776117275267239E-3</c:v>
                </c:pt>
                <c:pt idx="17">
                  <c:v>0</c:v>
                </c:pt>
                <c:pt idx="18">
                  <c:v>0</c:v>
                </c:pt>
                <c:pt idx="19">
                  <c:v>1.2154544078220012E-2</c:v>
                </c:pt>
                <c:pt idx="20">
                  <c:v>0</c:v>
                </c:pt>
                <c:pt idx="21">
                  <c:v>0</c:v>
                </c:pt>
                <c:pt idx="22">
                  <c:v>5.7464226570430234E-3</c:v>
                </c:pt>
                <c:pt idx="23">
                  <c:v>0</c:v>
                </c:pt>
                <c:pt idx="24">
                  <c:v>0</c:v>
                </c:pt>
                <c:pt idx="25">
                  <c:v>1.6196425307180701E-2</c:v>
                </c:pt>
                <c:pt idx="26">
                  <c:v>0</c:v>
                </c:pt>
                <c:pt idx="27">
                  <c:v>0</c:v>
                </c:pt>
                <c:pt idx="28">
                  <c:v>1.9316936308703951E-2</c:v>
                </c:pt>
                <c:pt idx="29">
                  <c:v>0</c:v>
                </c:pt>
                <c:pt idx="30">
                  <c:v>0</c:v>
                </c:pt>
                <c:pt idx="31">
                  <c:v>4.6941245212679825E-2</c:v>
                </c:pt>
                <c:pt idx="32">
                  <c:v>0</c:v>
                </c:pt>
                <c:pt idx="33">
                  <c:v>0</c:v>
                </c:pt>
                <c:pt idx="34">
                  <c:v>1.8654325910987469E-2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DB-4CF2-B14E-2C2C567C5A29}"/>
            </c:ext>
          </c:extLst>
        </c:ser>
        <c:ser>
          <c:idx val="3"/>
          <c:order val="3"/>
          <c:tx>
            <c:strRef>
              <c:f>'invasion BH'!$J$11</c:f>
              <c:strCache>
                <c:ptCount val="1"/>
                <c:pt idx="0">
                  <c:v>N4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'invasion BH'!$J$12:$J$46</c:f>
              <c:numCache>
                <c:formatCode>General</c:formatCode>
                <c:ptCount val="35"/>
                <c:pt idx="0">
                  <c:v>0</c:v>
                </c:pt>
                <c:pt idx="1">
                  <c:v>8.8323462899058986E-4</c:v>
                </c:pt>
                <c:pt idx="2">
                  <c:v>0</c:v>
                </c:pt>
                <c:pt idx="3">
                  <c:v>8.8323462899058997E-4</c:v>
                </c:pt>
                <c:pt idx="4">
                  <c:v>0</c:v>
                </c:pt>
                <c:pt idx="5">
                  <c:v>8.3830133206142464E-4</c:v>
                </c:pt>
                <c:pt idx="6">
                  <c:v>0</c:v>
                </c:pt>
                <c:pt idx="7">
                  <c:v>0</c:v>
                </c:pt>
                <c:pt idx="8">
                  <c:v>2.3813720712767259E-3</c:v>
                </c:pt>
                <c:pt idx="9">
                  <c:v>0</c:v>
                </c:pt>
                <c:pt idx="10">
                  <c:v>0</c:v>
                </c:pt>
                <c:pt idx="11">
                  <c:v>3.2655626706438452E-3</c:v>
                </c:pt>
                <c:pt idx="12">
                  <c:v>0</c:v>
                </c:pt>
                <c:pt idx="13">
                  <c:v>0</c:v>
                </c:pt>
                <c:pt idx="14">
                  <c:v>2.2059701351446093E-3</c:v>
                </c:pt>
                <c:pt idx="15">
                  <c:v>0</c:v>
                </c:pt>
                <c:pt idx="16">
                  <c:v>0</c:v>
                </c:pt>
                <c:pt idx="17">
                  <c:v>3.5103839932188706E-3</c:v>
                </c:pt>
                <c:pt idx="18">
                  <c:v>0</c:v>
                </c:pt>
                <c:pt idx="19">
                  <c:v>0</c:v>
                </c:pt>
                <c:pt idx="20">
                  <c:v>7.0203755833576536E-3</c:v>
                </c:pt>
                <c:pt idx="21">
                  <c:v>0</c:v>
                </c:pt>
                <c:pt idx="22">
                  <c:v>0</c:v>
                </c:pt>
                <c:pt idx="23">
                  <c:v>3.3190916132714372E-3</c:v>
                </c:pt>
                <c:pt idx="24">
                  <c:v>0</c:v>
                </c:pt>
                <c:pt idx="25">
                  <c:v>0</c:v>
                </c:pt>
                <c:pt idx="26">
                  <c:v>9.3549365597314169E-3</c:v>
                </c:pt>
                <c:pt idx="27">
                  <c:v>0</c:v>
                </c:pt>
                <c:pt idx="28">
                  <c:v>0</c:v>
                </c:pt>
                <c:pt idx="29">
                  <c:v>1.1157320845123797E-2</c:v>
                </c:pt>
                <c:pt idx="30">
                  <c:v>0</c:v>
                </c:pt>
                <c:pt idx="31">
                  <c:v>0</c:v>
                </c:pt>
                <c:pt idx="32">
                  <c:v>2.7112919219571621E-2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DB-4CF2-B14E-2C2C567C5A29}"/>
            </c:ext>
          </c:extLst>
        </c:ser>
        <c:ser>
          <c:idx val="4"/>
          <c:order val="4"/>
          <c:tx>
            <c:strRef>
              <c:f>'invasion BH'!$K$11</c:f>
              <c:strCache>
                <c:ptCount val="1"/>
                <c:pt idx="0">
                  <c:v>N5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'invasion BH'!$K$12:$K$46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5.5255040438999671E-4</c:v>
                </c:pt>
                <c:pt idx="3">
                  <c:v>0</c:v>
                </c:pt>
                <c:pt idx="4">
                  <c:v>5.5255040438999682E-4</c:v>
                </c:pt>
                <c:pt idx="5">
                  <c:v>0</c:v>
                </c:pt>
                <c:pt idx="6">
                  <c:v>5.2444019383681589E-4</c:v>
                </c:pt>
                <c:pt idx="7">
                  <c:v>0</c:v>
                </c:pt>
                <c:pt idx="8">
                  <c:v>0</c:v>
                </c:pt>
                <c:pt idx="9">
                  <c:v>1.4897831876121085E-3</c:v>
                </c:pt>
                <c:pt idx="10">
                  <c:v>0</c:v>
                </c:pt>
                <c:pt idx="11">
                  <c:v>0</c:v>
                </c:pt>
                <c:pt idx="12">
                  <c:v>2.0429316457930215E-3</c:v>
                </c:pt>
                <c:pt idx="13">
                  <c:v>0</c:v>
                </c:pt>
                <c:pt idx="14">
                  <c:v>0</c:v>
                </c:pt>
                <c:pt idx="15">
                  <c:v>1.3800519706065511E-3</c:v>
                </c:pt>
                <c:pt idx="16">
                  <c:v>0</c:v>
                </c:pt>
                <c:pt idx="17">
                  <c:v>0</c:v>
                </c:pt>
                <c:pt idx="18">
                  <c:v>2.1960915382518635E-3</c:v>
                </c:pt>
                <c:pt idx="19">
                  <c:v>0</c:v>
                </c:pt>
                <c:pt idx="20">
                  <c:v>0</c:v>
                </c:pt>
                <c:pt idx="21">
                  <c:v>4.3919375896608551E-3</c:v>
                </c:pt>
                <c:pt idx="22">
                  <c:v>0</c:v>
                </c:pt>
                <c:pt idx="23">
                  <c:v>0</c:v>
                </c:pt>
                <c:pt idx="24">
                  <c:v>2.0764192808161723E-3</c:v>
                </c:pt>
                <c:pt idx="25">
                  <c:v>0</c:v>
                </c:pt>
                <c:pt idx="26">
                  <c:v>0</c:v>
                </c:pt>
                <c:pt idx="27">
                  <c:v>5.8524358188150605E-3</c:v>
                </c:pt>
                <c:pt idx="28">
                  <c:v>0</c:v>
                </c:pt>
                <c:pt idx="29">
                  <c:v>0</c:v>
                </c:pt>
                <c:pt idx="30">
                  <c:v>6.9800050207811512E-3</c:v>
                </c:pt>
                <c:pt idx="31">
                  <c:v>0</c:v>
                </c:pt>
                <c:pt idx="32">
                  <c:v>0</c:v>
                </c:pt>
                <c:pt idx="33">
                  <c:v>1.6961806056097498E-2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DB-4CF2-B14E-2C2C567C5A29}"/>
            </c:ext>
          </c:extLst>
        </c:ser>
        <c:ser>
          <c:idx val="5"/>
          <c:order val="5"/>
          <c:tx>
            <c:strRef>
              <c:f>'invasion BH'!$L$11</c:f>
              <c:strCache>
                <c:ptCount val="1"/>
                <c:pt idx="0">
                  <c:v>N6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'invasion BH'!$L$12:$L$46</c:f>
              <c:numCache>
                <c:formatCode>General</c:formatCode>
                <c:ptCount val="35"/>
                <c:pt idx="0">
                  <c:v>3.6227368048349218E-4</c:v>
                </c:pt>
                <c:pt idx="1">
                  <c:v>0</c:v>
                </c:pt>
                <c:pt idx="2">
                  <c:v>0</c:v>
                </c:pt>
                <c:pt idx="3">
                  <c:v>3.6227368048349212E-4</c:v>
                </c:pt>
                <c:pt idx="4">
                  <c:v>0</c:v>
                </c:pt>
                <c:pt idx="5">
                  <c:v>3.6227368048349223E-4</c:v>
                </c:pt>
                <c:pt idx="6">
                  <c:v>0</c:v>
                </c:pt>
                <c:pt idx="7">
                  <c:v>3.4384352577659406E-4</c:v>
                </c:pt>
                <c:pt idx="8">
                  <c:v>0</c:v>
                </c:pt>
                <c:pt idx="9">
                  <c:v>0</c:v>
                </c:pt>
                <c:pt idx="10">
                  <c:v>9.7676019094492276E-4</c:v>
                </c:pt>
                <c:pt idx="11">
                  <c:v>0</c:v>
                </c:pt>
                <c:pt idx="12">
                  <c:v>0</c:v>
                </c:pt>
                <c:pt idx="13">
                  <c:v>1.3394259789108109E-3</c:v>
                </c:pt>
                <c:pt idx="14">
                  <c:v>0</c:v>
                </c:pt>
                <c:pt idx="15">
                  <c:v>0</c:v>
                </c:pt>
                <c:pt idx="16">
                  <c:v>9.048161084997706E-4</c:v>
                </c:pt>
                <c:pt idx="17">
                  <c:v>0</c:v>
                </c:pt>
                <c:pt idx="18">
                  <c:v>0</c:v>
                </c:pt>
                <c:pt idx="19">
                  <c:v>1.439843601452913E-3</c:v>
                </c:pt>
                <c:pt idx="20">
                  <c:v>0</c:v>
                </c:pt>
                <c:pt idx="21">
                  <c:v>0</c:v>
                </c:pt>
                <c:pt idx="22">
                  <c:v>2.8795262521194888E-3</c:v>
                </c:pt>
                <c:pt idx="23">
                  <c:v>0</c:v>
                </c:pt>
                <c:pt idx="24">
                  <c:v>0</c:v>
                </c:pt>
                <c:pt idx="25">
                  <c:v>1.3613817836557517E-3</c:v>
                </c:pt>
                <c:pt idx="26">
                  <c:v>0</c:v>
                </c:pt>
                <c:pt idx="27">
                  <c:v>0</c:v>
                </c:pt>
                <c:pt idx="28">
                  <c:v>3.8370860776333828E-3</c:v>
                </c:pt>
                <c:pt idx="29">
                  <c:v>0</c:v>
                </c:pt>
                <c:pt idx="30">
                  <c:v>0</c:v>
                </c:pt>
                <c:pt idx="31">
                  <c:v>4.5763645969334492E-3</c:v>
                </c:pt>
                <c:pt idx="32">
                  <c:v>0</c:v>
                </c:pt>
                <c:pt idx="33">
                  <c:v>0</c:v>
                </c:pt>
                <c:pt idx="34">
                  <c:v>1.1120824197700781E-2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DB-4CF2-B14E-2C2C567C5A29}"/>
            </c:ext>
          </c:extLst>
        </c:ser>
        <c:ser>
          <c:idx val="6"/>
          <c:order val="6"/>
          <c:tx>
            <c:strRef>
              <c:f>'invasion BH'!$M$11</c:f>
              <c:strCache>
                <c:ptCount val="1"/>
                <c:pt idx="0">
                  <c:v>N7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'invasion BH'!$M$12:$M$46</c:f>
              <c:numCache>
                <c:formatCode>General</c:formatCode>
                <c:ptCount val="35"/>
                <c:pt idx="0">
                  <c:v>0</c:v>
                </c:pt>
                <c:pt idx="1">
                  <c:v>2.4478484117796128E-4</c:v>
                </c:pt>
                <c:pt idx="2">
                  <c:v>0</c:v>
                </c:pt>
                <c:pt idx="3">
                  <c:v>0</c:v>
                </c:pt>
                <c:pt idx="4">
                  <c:v>2.4478484117796122E-4</c:v>
                </c:pt>
                <c:pt idx="5">
                  <c:v>0</c:v>
                </c:pt>
                <c:pt idx="6">
                  <c:v>2.4478484117796128E-4</c:v>
                </c:pt>
                <c:pt idx="7">
                  <c:v>0</c:v>
                </c:pt>
                <c:pt idx="8">
                  <c:v>2.3233176292289083E-4</c:v>
                </c:pt>
                <c:pt idx="9">
                  <c:v>0</c:v>
                </c:pt>
                <c:pt idx="10">
                  <c:v>0</c:v>
                </c:pt>
                <c:pt idx="11">
                  <c:v>6.5998746552691672E-4</c:v>
                </c:pt>
                <c:pt idx="12">
                  <c:v>0</c:v>
                </c:pt>
                <c:pt idx="13">
                  <c:v>0</c:v>
                </c:pt>
                <c:pt idx="14">
                  <c:v>9.050372499590357E-4</c:v>
                </c:pt>
                <c:pt idx="15">
                  <c:v>0</c:v>
                </c:pt>
                <c:pt idx="16">
                  <c:v>0</c:v>
                </c:pt>
                <c:pt idx="17">
                  <c:v>6.1137554105167682E-4</c:v>
                </c:pt>
                <c:pt idx="18">
                  <c:v>0</c:v>
                </c:pt>
                <c:pt idx="19">
                  <c:v>0</c:v>
                </c:pt>
                <c:pt idx="20">
                  <c:v>9.7288847158968623E-4</c:v>
                </c:pt>
                <c:pt idx="21">
                  <c:v>0</c:v>
                </c:pt>
                <c:pt idx="22">
                  <c:v>0</c:v>
                </c:pt>
                <c:pt idx="23">
                  <c:v>1.9456681902812363E-3</c:v>
                </c:pt>
                <c:pt idx="24">
                  <c:v>0</c:v>
                </c:pt>
                <c:pt idx="25">
                  <c:v>0</c:v>
                </c:pt>
                <c:pt idx="26">
                  <c:v>9.198725760314456E-4</c:v>
                </c:pt>
                <c:pt idx="27">
                  <c:v>0</c:v>
                </c:pt>
                <c:pt idx="28">
                  <c:v>0</c:v>
                </c:pt>
                <c:pt idx="29">
                  <c:v>2.5926821535754746E-3</c:v>
                </c:pt>
                <c:pt idx="30">
                  <c:v>0</c:v>
                </c:pt>
                <c:pt idx="31">
                  <c:v>0</c:v>
                </c:pt>
                <c:pt idx="32">
                  <c:v>3.0922055379174712E-3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DB-4CF2-B14E-2C2C567C5A29}"/>
            </c:ext>
          </c:extLst>
        </c:ser>
        <c:ser>
          <c:idx val="7"/>
          <c:order val="7"/>
          <c:tx>
            <c:strRef>
              <c:f>'invasion BH'!$N$11</c:f>
              <c:strCache>
                <c:ptCount val="1"/>
                <c:pt idx="0">
                  <c:v>N8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'invasion BH'!$N$12:$N$46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1.6881678117282517E-4</c:v>
                </c:pt>
                <c:pt idx="3">
                  <c:v>0</c:v>
                </c:pt>
                <c:pt idx="4">
                  <c:v>0</c:v>
                </c:pt>
                <c:pt idx="5">
                  <c:v>1.6881678117282515E-4</c:v>
                </c:pt>
                <c:pt idx="6">
                  <c:v>0</c:v>
                </c:pt>
                <c:pt idx="7">
                  <c:v>1.6881678117282517E-4</c:v>
                </c:pt>
                <c:pt idx="8">
                  <c:v>0</c:v>
                </c:pt>
                <c:pt idx="9">
                  <c:v>1.6022846918178197E-4</c:v>
                </c:pt>
                <c:pt idx="10">
                  <c:v>0</c:v>
                </c:pt>
                <c:pt idx="11">
                  <c:v>0</c:v>
                </c:pt>
                <c:pt idx="12">
                  <c:v>4.5516282384358775E-4</c:v>
                </c:pt>
                <c:pt idx="13">
                  <c:v>0</c:v>
                </c:pt>
                <c:pt idx="14">
                  <c:v>0</c:v>
                </c:pt>
                <c:pt idx="15">
                  <c:v>6.2416232412248638E-4</c:v>
                </c:pt>
                <c:pt idx="16">
                  <c:v>0</c:v>
                </c:pt>
                <c:pt idx="17">
                  <c:v>0</c:v>
                </c:pt>
                <c:pt idx="18">
                  <c:v>4.2163742832875581E-4</c:v>
                </c:pt>
                <c:pt idx="19">
                  <c:v>0</c:v>
                </c:pt>
                <c:pt idx="20">
                  <c:v>0</c:v>
                </c:pt>
                <c:pt idx="21">
                  <c:v>6.7095617287230697E-4</c:v>
                </c:pt>
                <c:pt idx="22">
                  <c:v>0</c:v>
                </c:pt>
                <c:pt idx="23">
                  <c:v>0</c:v>
                </c:pt>
                <c:pt idx="24">
                  <c:v>1.3418373439016966E-3</c:v>
                </c:pt>
                <c:pt idx="25">
                  <c:v>0</c:v>
                </c:pt>
                <c:pt idx="26">
                  <c:v>0</c:v>
                </c:pt>
                <c:pt idx="27">
                  <c:v>6.3439356222996692E-4</c:v>
                </c:pt>
                <c:pt idx="28">
                  <c:v>0</c:v>
                </c:pt>
                <c:pt idx="29">
                  <c:v>0</c:v>
                </c:pt>
                <c:pt idx="30">
                  <c:v>1.7880529434117852E-3</c:v>
                </c:pt>
                <c:pt idx="31">
                  <c:v>0</c:v>
                </c:pt>
                <c:pt idx="32">
                  <c:v>0</c:v>
                </c:pt>
                <c:pt idx="33">
                  <c:v>2.1325511135573154E-3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DB-4CF2-B14E-2C2C567C5A29}"/>
            </c:ext>
          </c:extLst>
        </c:ser>
        <c:ser>
          <c:idx val="8"/>
          <c:order val="8"/>
          <c:tx>
            <c:strRef>
              <c:f>'invasion BH'!$O$11</c:f>
              <c:strCache>
                <c:ptCount val="1"/>
                <c:pt idx="0">
                  <c:v>N9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'invasion BH'!$O$12:$O$46</c:f>
              <c:numCache>
                <c:formatCode>General</c:formatCode>
                <c:ptCount val="35"/>
                <c:pt idx="0">
                  <c:v>1.1811529318533583E-4</c:v>
                </c:pt>
                <c:pt idx="1">
                  <c:v>0</c:v>
                </c:pt>
                <c:pt idx="2">
                  <c:v>0</c:v>
                </c:pt>
                <c:pt idx="3">
                  <c:v>1.1811529318533585E-4</c:v>
                </c:pt>
                <c:pt idx="4">
                  <c:v>0</c:v>
                </c:pt>
                <c:pt idx="5">
                  <c:v>0</c:v>
                </c:pt>
                <c:pt idx="6">
                  <c:v>1.1811529318533582E-4</c:v>
                </c:pt>
                <c:pt idx="7">
                  <c:v>0</c:v>
                </c:pt>
                <c:pt idx="8">
                  <c:v>1.1811529318533585E-4</c:v>
                </c:pt>
                <c:pt idx="9">
                  <c:v>0</c:v>
                </c:pt>
                <c:pt idx="10">
                  <c:v>1.1210634678947543E-4</c:v>
                </c:pt>
                <c:pt idx="11">
                  <c:v>0</c:v>
                </c:pt>
                <c:pt idx="12">
                  <c:v>0</c:v>
                </c:pt>
                <c:pt idx="13">
                  <c:v>3.1846176672633349E-4</c:v>
                </c:pt>
                <c:pt idx="14">
                  <c:v>0</c:v>
                </c:pt>
                <c:pt idx="15">
                  <c:v>0</c:v>
                </c:pt>
                <c:pt idx="16">
                  <c:v>4.3670490218324028E-4</c:v>
                </c:pt>
                <c:pt idx="17">
                  <c:v>0</c:v>
                </c:pt>
                <c:pt idx="18">
                  <c:v>0</c:v>
                </c:pt>
                <c:pt idx="19">
                  <c:v>2.9500520101717668E-4</c:v>
                </c:pt>
                <c:pt idx="20">
                  <c:v>0</c:v>
                </c:pt>
                <c:pt idx="21">
                  <c:v>0</c:v>
                </c:pt>
                <c:pt idx="22">
                  <c:v>4.6944494808363581E-4</c:v>
                </c:pt>
                <c:pt idx="23">
                  <c:v>0</c:v>
                </c:pt>
                <c:pt idx="24">
                  <c:v>0</c:v>
                </c:pt>
                <c:pt idx="25">
                  <c:v>9.3883741995842511E-4</c:v>
                </c:pt>
                <c:pt idx="26">
                  <c:v>0</c:v>
                </c:pt>
                <c:pt idx="27">
                  <c:v>0</c:v>
                </c:pt>
                <c:pt idx="28">
                  <c:v>4.4386334745342277E-4</c:v>
                </c:pt>
                <c:pt idx="29">
                  <c:v>0</c:v>
                </c:pt>
                <c:pt idx="30">
                  <c:v>0</c:v>
                </c:pt>
                <c:pt idx="31">
                  <c:v>1.2510391216722387E-3</c:v>
                </c:pt>
                <c:pt idx="32">
                  <c:v>0</c:v>
                </c:pt>
                <c:pt idx="33">
                  <c:v>0</c:v>
                </c:pt>
                <c:pt idx="34">
                  <c:v>1.4920726379249525E-3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7DB-4CF2-B14E-2C2C567C5A29}"/>
            </c:ext>
          </c:extLst>
        </c:ser>
        <c:ser>
          <c:idx val="9"/>
          <c:order val="9"/>
          <c:tx>
            <c:strRef>
              <c:f>'invasion BH'!$P$11</c:f>
              <c:strCache>
                <c:ptCount val="1"/>
                <c:pt idx="0">
                  <c:v>N10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'invasion BH'!$P$12:$P$46</c:f>
              <c:numCache>
                <c:formatCode>General</c:formatCode>
                <c:ptCount val="35"/>
                <c:pt idx="0">
                  <c:v>0</c:v>
                </c:pt>
                <c:pt idx="1">
                  <c:v>8.3506883353543331E-5</c:v>
                </c:pt>
                <c:pt idx="2">
                  <c:v>0</c:v>
                </c:pt>
                <c:pt idx="3">
                  <c:v>0</c:v>
                </c:pt>
                <c:pt idx="4">
                  <c:v>8.3506883353543331E-5</c:v>
                </c:pt>
                <c:pt idx="5">
                  <c:v>0</c:v>
                </c:pt>
                <c:pt idx="6">
                  <c:v>0</c:v>
                </c:pt>
                <c:pt idx="7">
                  <c:v>8.3506883353543318E-5</c:v>
                </c:pt>
                <c:pt idx="8">
                  <c:v>0</c:v>
                </c:pt>
                <c:pt idx="9">
                  <c:v>8.3506883353543331E-5</c:v>
                </c:pt>
                <c:pt idx="10">
                  <c:v>0</c:v>
                </c:pt>
                <c:pt idx="11">
                  <c:v>7.9258590247506259E-5</c:v>
                </c:pt>
                <c:pt idx="12">
                  <c:v>0</c:v>
                </c:pt>
                <c:pt idx="13">
                  <c:v>0</c:v>
                </c:pt>
                <c:pt idx="14">
                  <c:v>2.2515077336218223E-4</c:v>
                </c:pt>
                <c:pt idx="15">
                  <c:v>0</c:v>
                </c:pt>
                <c:pt idx="16">
                  <c:v>0</c:v>
                </c:pt>
                <c:pt idx="17">
                  <c:v>3.0874804052100449E-4</c:v>
                </c:pt>
                <c:pt idx="18">
                  <c:v>0</c:v>
                </c:pt>
                <c:pt idx="19">
                  <c:v>0</c:v>
                </c:pt>
                <c:pt idx="20">
                  <c:v>2.0856710630498131E-4</c:v>
                </c:pt>
                <c:pt idx="21">
                  <c:v>0</c:v>
                </c:pt>
                <c:pt idx="22">
                  <c:v>0</c:v>
                </c:pt>
                <c:pt idx="23">
                  <c:v>3.3189507864166519E-4</c:v>
                </c:pt>
                <c:pt idx="24">
                  <c:v>0</c:v>
                </c:pt>
                <c:pt idx="25">
                  <c:v>0</c:v>
                </c:pt>
                <c:pt idx="26">
                  <c:v>6.63753056883096E-4</c:v>
                </c:pt>
                <c:pt idx="27">
                  <c:v>0</c:v>
                </c:pt>
                <c:pt idx="28">
                  <c:v>0</c:v>
                </c:pt>
                <c:pt idx="29">
                  <c:v>3.1380902321045072E-4</c:v>
                </c:pt>
                <c:pt idx="30">
                  <c:v>0</c:v>
                </c:pt>
                <c:pt idx="31">
                  <c:v>0</c:v>
                </c:pt>
                <c:pt idx="32">
                  <c:v>8.8447799761439414E-4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7DB-4CF2-B14E-2C2C567C5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7123711"/>
        <c:axId val="1338404895"/>
      </c:barChart>
      <c:catAx>
        <c:axId val="1267123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after invasion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04895"/>
        <c:crosses val="autoZero"/>
        <c:auto val="1"/>
        <c:lblAlgn val="ctr"/>
        <c:lblOffset val="100"/>
        <c:noMultiLvlLbl val="0"/>
      </c:catAx>
      <c:valAx>
        <c:axId val="133840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numbers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12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'invasion Ricker'!$AD$11</c:f>
              <c:strCache>
                <c:ptCount val="1"/>
                <c:pt idx="0">
                  <c:v>ssn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'invasion Ricker'!$F$12:$F$211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Ricker'!$AD$12:$AD$211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1.9594191973542575E-3</c:v>
                </c:pt>
                <c:pt idx="3">
                  <c:v>1.5698145930387031E-3</c:v>
                </c:pt>
                <c:pt idx="4">
                  <c:v>1.3312028175925827E-3</c:v>
                </c:pt>
                <c:pt idx="5">
                  <c:v>2.967567218843818E-3</c:v>
                </c:pt>
                <c:pt idx="6">
                  <c:v>2.2306414102625407E-3</c:v>
                </c:pt>
                <c:pt idx="7">
                  <c:v>2.0302927593417266E-3</c:v>
                </c:pt>
                <c:pt idx="8">
                  <c:v>4.2891066473847725E-3</c:v>
                </c:pt>
                <c:pt idx="9">
                  <c:v>3.2893080792175539E-3</c:v>
                </c:pt>
                <c:pt idx="10">
                  <c:v>2.9475831246472983E-3</c:v>
                </c:pt>
                <c:pt idx="11">
                  <c:v>4.2007789262481898E-3</c:v>
                </c:pt>
                <c:pt idx="12">
                  <c:v>3.2424612173497088E-3</c:v>
                </c:pt>
                <c:pt idx="13">
                  <c:v>2.7272793148138052E-3</c:v>
                </c:pt>
                <c:pt idx="14">
                  <c:v>4.811664315354779E-3</c:v>
                </c:pt>
                <c:pt idx="15">
                  <c:v>3.6400329500944867E-3</c:v>
                </c:pt>
                <c:pt idx="16">
                  <c:v>3.2070092733299752E-3</c:v>
                </c:pt>
                <c:pt idx="17">
                  <c:v>7.7854688859895372E-3</c:v>
                </c:pt>
                <c:pt idx="18">
                  <c:v>5.9197071844260549E-3</c:v>
                </c:pt>
                <c:pt idx="19">
                  <c:v>5.4126860518392004E-3</c:v>
                </c:pt>
                <c:pt idx="20">
                  <c:v>7.1224690305425635E-3</c:v>
                </c:pt>
                <c:pt idx="21">
                  <c:v>5.5475216791289212E-3</c:v>
                </c:pt>
                <c:pt idx="22">
                  <c:v>4.5735334873798173E-3</c:v>
                </c:pt>
                <c:pt idx="23">
                  <c:v>1.0271722596224881E-2</c:v>
                </c:pt>
                <c:pt idx="24">
                  <c:v>7.7170239609783507E-3</c:v>
                </c:pt>
                <c:pt idx="25">
                  <c:v>7.0402381222956769E-3</c:v>
                </c:pt>
                <c:pt idx="26">
                  <c:v>1.4038853206662236E-2</c:v>
                </c:pt>
                <c:pt idx="27">
                  <c:v>1.0787774748344033E-2</c:v>
                </c:pt>
                <c:pt idx="28">
                  <c:v>9.5885170297333646E-3</c:v>
                </c:pt>
                <c:pt idx="29">
                  <c:v>2.7626783467765859E-2</c:v>
                </c:pt>
                <c:pt idx="30">
                  <c:v>2.0951424873895928E-2</c:v>
                </c:pt>
                <c:pt idx="31">
                  <c:v>1.948771548091708E-2</c:v>
                </c:pt>
                <c:pt idx="32">
                  <c:v>2.5578950349985315E-2</c:v>
                </c:pt>
                <c:pt idx="33">
                  <c:v>2.0017534630259681E-2</c:v>
                </c:pt>
                <c:pt idx="34">
                  <c:v>1.6452903614271663E-2</c:v>
                </c:pt>
                <c:pt idx="35">
                  <c:v>2.7367859108063587E-2</c:v>
                </c:pt>
                <c:pt idx="36">
                  <c:v>2.0577701895783694E-2</c:v>
                </c:pt>
                <c:pt idx="37">
                  <c:v>1.8018276133252145E-2</c:v>
                </c:pt>
                <c:pt idx="38">
                  <c:v>3.9662750719762919E-2</c:v>
                </c:pt>
                <c:pt idx="39">
                  <c:v>3.0195971718002507E-2</c:v>
                </c:pt>
                <c:pt idx="40">
                  <c:v>2.7304323682404933E-2</c:v>
                </c:pt>
                <c:pt idx="41">
                  <c:v>4.7154622200695571E-2</c:v>
                </c:pt>
                <c:pt idx="42">
                  <c:v>3.6283773875214337E-2</c:v>
                </c:pt>
                <c:pt idx="43">
                  <c:v>3.1581994414029244E-2</c:v>
                </c:pt>
                <c:pt idx="44">
                  <c:v>7.3018625076320912E-2</c:v>
                </c:pt>
                <c:pt idx="45">
                  <c:v>5.5393509456288056E-2</c:v>
                </c:pt>
                <c:pt idx="46">
                  <c:v>5.0431376533920623E-2</c:v>
                </c:pt>
                <c:pt idx="47">
                  <c:v>8.3250428038454588E-2</c:v>
                </c:pt>
                <c:pt idx="48">
                  <c:v>6.4255442565200008E-2</c:v>
                </c:pt>
                <c:pt idx="49">
                  <c:v>5.5450849567112243E-2</c:v>
                </c:pt>
                <c:pt idx="50">
                  <c:v>0.13278720691522566</c:v>
                </c:pt>
                <c:pt idx="51">
                  <c:v>0.10052489486254694</c:v>
                </c:pt>
                <c:pt idx="52">
                  <c:v>9.1965694614380436E-2</c:v>
                </c:pt>
                <c:pt idx="53">
                  <c:v>0.13099629957334497</c:v>
                </c:pt>
                <c:pt idx="54">
                  <c:v>0.10176925236302757</c:v>
                </c:pt>
                <c:pt idx="55">
                  <c:v>8.5337746832634481E-2</c:v>
                </c:pt>
                <c:pt idx="56">
                  <c:v>0.18720811741114127</c:v>
                </c:pt>
                <c:pt idx="57">
                  <c:v>0.14112268586777557</c:v>
                </c:pt>
                <c:pt idx="58">
                  <c:v>0.12816101919098233</c:v>
                </c:pt>
                <c:pt idx="59">
                  <c:v>0.18118685700727083</c:v>
                </c:pt>
                <c:pt idx="60">
                  <c:v>0.14062271753146599</c:v>
                </c:pt>
                <c:pt idx="61">
                  <c:v>0.11784438182802071</c:v>
                </c:pt>
                <c:pt idx="62">
                  <c:v>0.34397606598614838</c:v>
                </c:pt>
                <c:pt idx="63">
                  <c:v>0.25870136221576279</c:v>
                </c:pt>
                <c:pt idx="64">
                  <c:v>0.24202937783149153</c:v>
                </c:pt>
                <c:pt idx="65">
                  <c:v>0.3437565765561732</c:v>
                </c:pt>
                <c:pt idx="66">
                  <c:v>0.26870007001601798</c:v>
                </c:pt>
                <c:pt idx="67">
                  <c:v>0.22451523100095944</c:v>
                </c:pt>
                <c:pt idx="68">
                  <c:v>0.2944644924806023</c:v>
                </c:pt>
                <c:pt idx="69">
                  <c:v>0.2229418174703425</c:v>
                </c:pt>
                <c:pt idx="70">
                  <c:v>0.18621802620985933</c:v>
                </c:pt>
                <c:pt idx="71">
                  <c:v>0.25870204603983721</c:v>
                </c:pt>
                <c:pt idx="72">
                  <c:v>0.19649220203887816</c:v>
                </c:pt>
                <c:pt idx="73">
                  <c:v>0.16604714961513281</c:v>
                </c:pt>
                <c:pt idx="74">
                  <c:v>0.26318356384059838</c:v>
                </c:pt>
                <c:pt idx="75">
                  <c:v>0.20000030312386671</c:v>
                </c:pt>
                <c:pt idx="76">
                  <c:v>0.17301260614661979</c:v>
                </c:pt>
                <c:pt idx="77">
                  <c:v>0.24740826588687709</c:v>
                </c:pt>
                <c:pt idx="78">
                  <c:v>0.18949412432977153</c:v>
                </c:pt>
                <c:pt idx="79">
                  <c:v>0.16028037353331123</c:v>
                </c:pt>
                <c:pt idx="80">
                  <c:v>0.29829186117375189</c:v>
                </c:pt>
                <c:pt idx="81">
                  <c:v>0.22595786106414478</c:v>
                </c:pt>
                <c:pt idx="82">
                  <c:v>0.20054781101910243</c:v>
                </c:pt>
                <c:pt idx="83">
                  <c:v>0.27605789643273898</c:v>
                </c:pt>
                <c:pt idx="84">
                  <c:v>0.21312813962740079</c:v>
                </c:pt>
                <c:pt idx="85">
                  <c:v>0.17819415312381984</c:v>
                </c:pt>
                <c:pt idx="86">
                  <c:v>0.26982047146692262</c:v>
                </c:pt>
                <c:pt idx="87">
                  <c:v>0.20425374239078684</c:v>
                </c:pt>
                <c:pt idx="88">
                  <c:v>0.17553737624835331</c:v>
                </c:pt>
                <c:pt idx="89">
                  <c:v>0.24225842312493517</c:v>
                </c:pt>
                <c:pt idx="90">
                  <c:v>0.18546751378589693</c:v>
                </c:pt>
                <c:pt idx="91">
                  <c:v>0.15586901842450612</c:v>
                </c:pt>
                <c:pt idx="92">
                  <c:v>0.1918819608238472</c:v>
                </c:pt>
                <c:pt idx="93">
                  <c:v>0.14612063243936751</c:v>
                </c:pt>
                <c:pt idx="94">
                  <c:v>0.12019482855776949</c:v>
                </c:pt>
                <c:pt idx="95">
                  <c:v>0.28909396108160912</c:v>
                </c:pt>
                <c:pt idx="96">
                  <c:v>0.21741756856760933</c:v>
                </c:pt>
                <c:pt idx="97">
                  <c:v>0.19987775183509815</c:v>
                </c:pt>
                <c:pt idx="98">
                  <c:v>0.23844701081625413</c:v>
                </c:pt>
                <c:pt idx="99">
                  <c:v>0.18708066812847104</c:v>
                </c:pt>
                <c:pt idx="100">
                  <c:v>0.15053010035422454</c:v>
                </c:pt>
                <c:pt idx="101">
                  <c:v>0.30235733061577985</c:v>
                </c:pt>
                <c:pt idx="102">
                  <c:v>0.226079939357135</c:v>
                </c:pt>
                <c:pt idx="103">
                  <c:v>0.20402611380520225</c:v>
                </c:pt>
                <c:pt idx="104">
                  <c:v>0.27178479063449879</c:v>
                </c:pt>
                <c:pt idx="105">
                  <c:v>0.21129992280636078</c:v>
                </c:pt>
                <c:pt idx="106">
                  <c:v>0.17496647172352109</c:v>
                </c:pt>
                <c:pt idx="107">
                  <c:v>0.27409829169887967</c:v>
                </c:pt>
                <c:pt idx="108">
                  <c:v>0.20674535337653194</c:v>
                </c:pt>
                <c:pt idx="109">
                  <c:v>0.17903268987996301</c:v>
                </c:pt>
                <c:pt idx="110">
                  <c:v>0.25826033439183199</c:v>
                </c:pt>
                <c:pt idx="111">
                  <c:v>0.19797163040122942</c:v>
                </c:pt>
                <c:pt idx="112">
                  <c:v>0.16768161045593852</c:v>
                </c:pt>
                <c:pt idx="113">
                  <c:v>0.26537503780423477</c:v>
                </c:pt>
                <c:pt idx="114">
                  <c:v>0.20156931165665365</c:v>
                </c:pt>
                <c:pt idx="115">
                  <c:v>0.17428808299374035</c:v>
                </c:pt>
                <c:pt idx="116">
                  <c:v>0.23325279865101903</c:v>
                </c:pt>
                <c:pt idx="117">
                  <c:v>0.1789338741006902</c:v>
                </c:pt>
                <c:pt idx="118">
                  <c:v>0.14928043453404527</c:v>
                </c:pt>
                <c:pt idx="119">
                  <c:v>0.22902851892806073</c:v>
                </c:pt>
                <c:pt idx="120">
                  <c:v>0.17338430058424725</c:v>
                </c:pt>
                <c:pt idx="121">
                  <c:v>0.14940181194496083</c:v>
                </c:pt>
                <c:pt idx="122">
                  <c:v>0.24980967283163197</c:v>
                </c:pt>
                <c:pt idx="123">
                  <c:v>0.19054881821667535</c:v>
                </c:pt>
                <c:pt idx="124">
                  <c:v>0.16591397024182356</c:v>
                </c:pt>
                <c:pt idx="125">
                  <c:v>0.20910413182380241</c:v>
                </c:pt>
                <c:pt idx="126">
                  <c:v>0.16090682432710321</c:v>
                </c:pt>
                <c:pt idx="127">
                  <c:v>0.13231899531879354</c:v>
                </c:pt>
                <c:pt idx="128">
                  <c:v>0.20750472793432814</c:v>
                </c:pt>
                <c:pt idx="129">
                  <c:v>0.15642509383477049</c:v>
                </c:pt>
                <c:pt idx="130">
                  <c:v>0.13559036677829089</c:v>
                </c:pt>
                <c:pt idx="131">
                  <c:v>0.23198831090983882</c:v>
                </c:pt>
                <c:pt idx="132">
                  <c:v>0.17717119732040607</c:v>
                </c:pt>
                <c:pt idx="133">
                  <c:v>0.15472925978483845</c:v>
                </c:pt>
                <c:pt idx="134">
                  <c:v>0.16651764665550409</c:v>
                </c:pt>
                <c:pt idx="135">
                  <c:v>0.12888723938169674</c:v>
                </c:pt>
                <c:pt idx="136">
                  <c:v>0.10174875210460287</c:v>
                </c:pt>
                <c:pt idx="137">
                  <c:v>0.11828022566851212</c:v>
                </c:pt>
                <c:pt idx="138">
                  <c:v>8.8115388871716799E-2</c:v>
                </c:pt>
                <c:pt idx="139">
                  <c:v>7.2308457518585362E-2</c:v>
                </c:pt>
                <c:pt idx="140">
                  <c:v>0.10951878825784422</c:v>
                </c:pt>
                <c:pt idx="141">
                  <c:v>8.2876536703375248E-2</c:v>
                </c:pt>
                <c:pt idx="142">
                  <c:v>7.1390445331081603E-2</c:v>
                </c:pt>
                <c:pt idx="143">
                  <c:v>0.11368090345127356</c:v>
                </c:pt>
                <c:pt idx="144">
                  <c:v>8.6817851950740238E-2</c:v>
                </c:pt>
                <c:pt idx="145">
                  <c:v>7.4981984930421963E-2</c:v>
                </c:pt>
                <c:pt idx="146">
                  <c:v>0.10642611760999462</c:v>
                </c:pt>
                <c:pt idx="147">
                  <c:v>8.1448889418171688E-2</c:v>
                </c:pt>
                <c:pt idx="148">
                  <c:v>6.8811329843754931E-2</c:v>
                </c:pt>
                <c:pt idx="149">
                  <c:v>0.10337266703066311</c:v>
                </c:pt>
                <c:pt idx="150">
                  <c:v>7.8551322101741081E-2</c:v>
                </c:pt>
                <c:pt idx="151">
                  <c:v>6.7303183995838872E-2</c:v>
                </c:pt>
                <c:pt idx="152">
                  <c:v>0.12630042148772241</c:v>
                </c:pt>
                <c:pt idx="153">
                  <c:v>9.5978213599571191E-2</c:v>
                </c:pt>
                <c:pt idx="154">
                  <c:v>8.5150804655630935E-2</c:v>
                </c:pt>
                <c:pt idx="155">
                  <c:v>0.10526844280856457</c:v>
                </c:pt>
                <c:pt idx="156">
                  <c:v>8.1529404769422983E-2</c:v>
                </c:pt>
                <c:pt idx="157">
                  <c:v>6.6542482657877142E-2</c:v>
                </c:pt>
                <c:pt idx="158">
                  <c:v>0.15596253921523467</c:v>
                </c:pt>
                <c:pt idx="159">
                  <c:v>0.11700128275483759</c:v>
                </c:pt>
                <c:pt idx="160">
                  <c:v>0.1073623226688596</c:v>
                </c:pt>
                <c:pt idx="161">
                  <c:v>0.21032327537421053</c:v>
                </c:pt>
                <c:pt idx="162">
                  <c:v>0.16188694756188907</c:v>
                </c:pt>
                <c:pt idx="163">
                  <c:v>0.14344124211919212</c:v>
                </c:pt>
                <c:pt idx="164">
                  <c:v>0.20112621131193259</c:v>
                </c:pt>
                <c:pt idx="165">
                  <c:v>0.15482134606702386</c:v>
                </c:pt>
                <c:pt idx="166">
                  <c:v>0.12999620280705765</c:v>
                </c:pt>
                <c:pt idx="167">
                  <c:v>0.20545664456686788</c:v>
                </c:pt>
                <c:pt idx="168">
                  <c:v>0.15564110314089841</c:v>
                </c:pt>
                <c:pt idx="169">
                  <c:v>0.13469082231304472</c:v>
                </c:pt>
                <c:pt idx="170">
                  <c:v>0.18497421648977361</c:v>
                </c:pt>
                <c:pt idx="171">
                  <c:v>0.14187491239706809</c:v>
                </c:pt>
                <c:pt idx="172">
                  <c:v>0.11898858345915198</c:v>
                </c:pt>
                <c:pt idx="173">
                  <c:v>0.15846929816572178</c:v>
                </c:pt>
                <c:pt idx="174">
                  <c:v>0.12039753041134449</c:v>
                </c:pt>
                <c:pt idx="175">
                  <c:v>0.10082551606788688</c:v>
                </c:pt>
                <c:pt idx="176">
                  <c:v>0.14331923359141119</c:v>
                </c:pt>
                <c:pt idx="177">
                  <c:v>0.1088576926138413</c:v>
                </c:pt>
                <c:pt idx="178">
                  <c:v>9.2397248684998698E-2</c:v>
                </c:pt>
                <c:pt idx="179">
                  <c:v>0.1750296367850806</c:v>
                </c:pt>
                <c:pt idx="180">
                  <c:v>0.13275361021130938</c:v>
                </c:pt>
                <c:pt idx="181">
                  <c:v>0.11807039959023766</c:v>
                </c:pt>
                <c:pt idx="182">
                  <c:v>0.21606844156698971</c:v>
                </c:pt>
                <c:pt idx="183">
                  <c:v>0.16551790661394769</c:v>
                </c:pt>
                <c:pt idx="184">
                  <c:v>0.14567839256419063</c:v>
                </c:pt>
                <c:pt idx="185">
                  <c:v>0.18295322506268399</c:v>
                </c:pt>
                <c:pt idx="186">
                  <c:v>0.14114274674363972</c:v>
                </c:pt>
                <c:pt idx="187">
                  <c:v>0.11577443120388591</c:v>
                </c:pt>
                <c:pt idx="188">
                  <c:v>0.18418810988007128</c:v>
                </c:pt>
                <c:pt idx="189">
                  <c:v>0.13869444635203343</c:v>
                </c:pt>
                <c:pt idx="190">
                  <c:v>0.12055899949899863</c:v>
                </c:pt>
                <c:pt idx="191">
                  <c:v>0.18000803501333881</c:v>
                </c:pt>
                <c:pt idx="192">
                  <c:v>0.13802370433233424</c:v>
                </c:pt>
                <c:pt idx="193">
                  <c:v>0.11763084829052982</c:v>
                </c:pt>
                <c:pt idx="194">
                  <c:v>0.22819836226682849</c:v>
                </c:pt>
                <c:pt idx="195">
                  <c:v>0.17300134894667618</c:v>
                </c:pt>
                <c:pt idx="196">
                  <c:v>0.15433258219070242</c:v>
                </c:pt>
                <c:pt idx="197">
                  <c:v>0.18605934319184592</c:v>
                </c:pt>
                <c:pt idx="198">
                  <c:v>0.14450582752610652</c:v>
                </c:pt>
                <c:pt idx="199">
                  <c:v>0.11711617003219459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E5-45C0-BCED-DFAD57CA6272}"/>
            </c:ext>
          </c:extLst>
        </c:ser>
        <c:ser>
          <c:idx val="1"/>
          <c:order val="1"/>
          <c:tx>
            <c:strRef>
              <c:f>'invasion Ricker'!$E$11</c:f>
              <c:strCache>
                <c:ptCount val="1"/>
                <c:pt idx="0">
                  <c:v>Ut harvest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'invasion Ricker'!$F$12:$F$211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Ricker'!$E$12:$E$211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E5-45C0-BCED-DFAD57CA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93967"/>
        <c:axId val="1010385855"/>
      </c:scatterChart>
      <c:scatterChart>
        <c:scatterStyle val="lineMarker"/>
        <c:varyColors val="0"/>
        <c:ser>
          <c:idx val="2"/>
          <c:order val="2"/>
          <c:tx>
            <c:strRef>
              <c:f>'invasion Ricker'!$G$11</c:f>
              <c:strCache>
                <c:ptCount val="1"/>
                <c:pt idx="0">
                  <c:v>N1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'invasion Ricker'!$F$12:$F$211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Ricker'!$G$12:$G$211</c:f>
              <c:numCache>
                <c:formatCode>General</c:formatCode>
                <c:ptCount val="200"/>
                <c:pt idx="0">
                  <c:v>0.01</c:v>
                </c:pt>
                <c:pt idx="1">
                  <c:v>0</c:v>
                </c:pt>
                <c:pt idx="2">
                  <c:v>8.8332739331539196E-3</c:v>
                </c:pt>
                <c:pt idx="3">
                  <c:v>0</c:v>
                </c:pt>
                <c:pt idx="4">
                  <c:v>0</c:v>
                </c:pt>
                <c:pt idx="5">
                  <c:v>2.4857101652491685E-2</c:v>
                </c:pt>
                <c:pt idx="6">
                  <c:v>0</c:v>
                </c:pt>
                <c:pt idx="7">
                  <c:v>0</c:v>
                </c:pt>
                <c:pt idx="8">
                  <c:v>3.2955534228633857E-2</c:v>
                </c:pt>
                <c:pt idx="9">
                  <c:v>0</c:v>
                </c:pt>
                <c:pt idx="10">
                  <c:v>0</c:v>
                </c:pt>
                <c:pt idx="11">
                  <c:v>2.1702047980015442E-2</c:v>
                </c:pt>
                <c:pt idx="12">
                  <c:v>0</c:v>
                </c:pt>
                <c:pt idx="13">
                  <c:v>0</c:v>
                </c:pt>
                <c:pt idx="14">
                  <c:v>3.3897304241172141E-2</c:v>
                </c:pt>
                <c:pt idx="15">
                  <c:v>0</c:v>
                </c:pt>
                <c:pt idx="16">
                  <c:v>0</c:v>
                </c:pt>
                <c:pt idx="17">
                  <c:v>6.6353775815215538E-2</c:v>
                </c:pt>
                <c:pt idx="18">
                  <c:v>0</c:v>
                </c:pt>
                <c:pt idx="19">
                  <c:v>0</c:v>
                </c:pt>
                <c:pt idx="20">
                  <c:v>3.0975549112716508E-2</c:v>
                </c:pt>
                <c:pt idx="21">
                  <c:v>0</c:v>
                </c:pt>
                <c:pt idx="22">
                  <c:v>0</c:v>
                </c:pt>
                <c:pt idx="23">
                  <c:v>8.6876096790310137E-2</c:v>
                </c:pt>
                <c:pt idx="24">
                  <c:v>0</c:v>
                </c:pt>
                <c:pt idx="25">
                  <c:v>0</c:v>
                </c:pt>
                <c:pt idx="26">
                  <c:v>0.10313781653378742</c:v>
                </c:pt>
                <c:pt idx="27">
                  <c:v>0</c:v>
                </c:pt>
                <c:pt idx="28">
                  <c:v>0</c:v>
                </c:pt>
                <c:pt idx="29">
                  <c:v>0.25539080005940507</c:v>
                </c:pt>
                <c:pt idx="30">
                  <c:v>0</c:v>
                </c:pt>
                <c:pt idx="31">
                  <c:v>0</c:v>
                </c:pt>
                <c:pt idx="32">
                  <c:v>0.10768799286143721</c:v>
                </c:pt>
                <c:pt idx="33">
                  <c:v>0</c:v>
                </c:pt>
                <c:pt idx="34">
                  <c:v>0</c:v>
                </c:pt>
                <c:pt idx="35">
                  <c:v>0.18690772956205637</c:v>
                </c:pt>
                <c:pt idx="36">
                  <c:v>0</c:v>
                </c:pt>
                <c:pt idx="37">
                  <c:v>0</c:v>
                </c:pt>
                <c:pt idx="38">
                  <c:v>0.31971207101153659</c:v>
                </c:pt>
                <c:pt idx="39">
                  <c:v>0</c:v>
                </c:pt>
                <c:pt idx="40">
                  <c:v>0</c:v>
                </c:pt>
                <c:pt idx="41">
                  <c:v>0.30695905602221363</c:v>
                </c:pt>
                <c:pt idx="42">
                  <c:v>0</c:v>
                </c:pt>
                <c:pt idx="43">
                  <c:v>0</c:v>
                </c:pt>
                <c:pt idx="44">
                  <c:v>0.61028305499260604</c:v>
                </c:pt>
                <c:pt idx="45">
                  <c:v>0</c:v>
                </c:pt>
                <c:pt idx="46">
                  <c:v>0</c:v>
                </c:pt>
                <c:pt idx="47">
                  <c:v>0.51281316801978272</c:v>
                </c:pt>
                <c:pt idx="48">
                  <c:v>0</c:v>
                </c:pt>
                <c:pt idx="49">
                  <c:v>0</c:v>
                </c:pt>
                <c:pt idx="50">
                  <c:v>1.1367728457321069</c:v>
                </c:pt>
                <c:pt idx="51">
                  <c:v>0</c:v>
                </c:pt>
                <c:pt idx="52">
                  <c:v>0</c:v>
                </c:pt>
                <c:pt idx="53">
                  <c:v>0.65634698002956315</c:v>
                </c:pt>
                <c:pt idx="54">
                  <c:v>0</c:v>
                </c:pt>
                <c:pt idx="55">
                  <c:v>0</c:v>
                </c:pt>
                <c:pt idx="56">
                  <c:v>1.5478570211172793</c:v>
                </c:pt>
                <c:pt idx="57">
                  <c:v>0</c:v>
                </c:pt>
                <c:pt idx="58">
                  <c:v>0</c:v>
                </c:pt>
                <c:pt idx="59">
                  <c:v>0.9032885297322133</c:v>
                </c:pt>
                <c:pt idx="60">
                  <c:v>0</c:v>
                </c:pt>
                <c:pt idx="61">
                  <c:v>0</c:v>
                </c:pt>
                <c:pt idx="62">
                  <c:v>3.2643361844167624</c:v>
                </c:pt>
                <c:pt idx="63">
                  <c:v>0</c:v>
                </c:pt>
                <c:pt idx="64">
                  <c:v>0</c:v>
                </c:pt>
                <c:pt idx="65">
                  <c:v>1.6639004249566516</c:v>
                </c:pt>
                <c:pt idx="66">
                  <c:v>0</c:v>
                </c:pt>
                <c:pt idx="67">
                  <c:v>0</c:v>
                </c:pt>
                <c:pt idx="68">
                  <c:v>1.4728924855871401</c:v>
                </c:pt>
                <c:pt idx="69">
                  <c:v>0</c:v>
                </c:pt>
                <c:pt idx="70">
                  <c:v>0</c:v>
                </c:pt>
                <c:pt idx="71">
                  <c:v>1.3954559547511058</c:v>
                </c:pt>
                <c:pt idx="72">
                  <c:v>0</c:v>
                </c:pt>
                <c:pt idx="73">
                  <c:v>0</c:v>
                </c:pt>
                <c:pt idx="74">
                  <c:v>1.6560884621364464</c:v>
                </c:pt>
                <c:pt idx="75">
                  <c:v>0</c:v>
                </c:pt>
                <c:pt idx="76">
                  <c:v>0</c:v>
                </c:pt>
                <c:pt idx="77">
                  <c:v>1.3349957926585259</c:v>
                </c:pt>
                <c:pt idx="78">
                  <c:v>0</c:v>
                </c:pt>
                <c:pt idx="79">
                  <c:v>0</c:v>
                </c:pt>
                <c:pt idx="80">
                  <c:v>2.1844611677898809</c:v>
                </c:pt>
                <c:pt idx="81">
                  <c:v>0</c:v>
                </c:pt>
                <c:pt idx="82">
                  <c:v>0</c:v>
                </c:pt>
                <c:pt idx="83">
                  <c:v>1.3580536241080134</c:v>
                </c:pt>
                <c:pt idx="84">
                  <c:v>0</c:v>
                </c:pt>
                <c:pt idx="85">
                  <c:v>0</c:v>
                </c:pt>
                <c:pt idx="86">
                  <c:v>1.6374323231765664</c:v>
                </c:pt>
                <c:pt idx="87">
                  <c:v>0</c:v>
                </c:pt>
                <c:pt idx="88">
                  <c:v>0</c:v>
                </c:pt>
                <c:pt idx="89">
                  <c:v>1.247630461020264</c:v>
                </c:pt>
                <c:pt idx="90">
                  <c:v>0</c:v>
                </c:pt>
                <c:pt idx="91">
                  <c:v>0</c:v>
                </c:pt>
                <c:pt idx="92">
                  <c:v>0.83900719526178047</c:v>
                </c:pt>
                <c:pt idx="93">
                  <c:v>0</c:v>
                </c:pt>
                <c:pt idx="94">
                  <c:v>0</c:v>
                </c:pt>
                <c:pt idx="95">
                  <c:v>2.5299662857110436</c:v>
                </c:pt>
                <c:pt idx="96">
                  <c:v>0</c:v>
                </c:pt>
                <c:pt idx="97">
                  <c:v>0</c:v>
                </c:pt>
                <c:pt idx="98">
                  <c:v>0.80459443132875852</c:v>
                </c:pt>
                <c:pt idx="99">
                  <c:v>0</c:v>
                </c:pt>
                <c:pt idx="100">
                  <c:v>0</c:v>
                </c:pt>
                <c:pt idx="101">
                  <c:v>2.4274466571476085</c:v>
                </c:pt>
                <c:pt idx="102">
                  <c:v>0</c:v>
                </c:pt>
                <c:pt idx="103">
                  <c:v>0</c:v>
                </c:pt>
                <c:pt idx="104">
                  <c:v>1.2249160186689216</c:v>
                </c:pt>
                <c:pt idx="105">
                  <c:v>0</c:v>
                </c:pt>
                <c:pt idx="106">
                  <c:v>0</c:v>
                </c:pt>
                <c:pt idx="107">
                  <c:v>1.7482820398802978</c:v>
                </c:pt>
                <c:pt idx="108">
                  <c:v>0</c:v>
                </c:pt>
                <c:pt idx="109">
                  <c:v>0</c:v>
                </c:pt>
                <c:pt idx="110">
                  <c:v>1.4055629593754002</c:v>
                </c:pt>
                <c:pt idx="111">
                  <c:v>0</c:v>
                </c:pt>
                <c:pt idx="112">
                  <c:v>0</c:v>
                </c:pt>
                <c:pt idx="113">
                  <c:v>1.6680891084603942</c:v>
                </c:pt>
                <c:pt idx="114">
                  <c:v>0</c:v>
                </c:pt>
                <c:pt idx="115">
                  <c:v>0</c:v>
                </c:pt>
                <c:pt idx="116">
                  <c:v>1.1347486779442006</c:v>
                </c:pt>
                <c:pt idx="117">
                  <c:v>0</c:v>
                </c:pt>
                <c:pt idx="118">
                  <c:v>0</c:v>
                </c:pt>
                <c:pt idx="119">
                  <c:v>1.4113709411067801</c:v>
                </c:pt>
                <c:pt idx="120">
                  <c:v>0</c:v>
                </c:pt>
                <c:pt idx="121">
                  <c:v>0</c:v>
                </c:pt>
                <c:pt idx="122">
                  <c:v>1.6332820767002609</c:v>
                </c:pt>
                <c:pt idx="123">
                  <c:v>0</c:v>
                </c:pt>
                <c:pt idx="124">
                  <c:v>0</c:v>
                </c:pt>
                <c:pt idx="125">
                  <c:v>0.90108567439374831</c:v>
                </c:pt>
                <c:pt idx="126">
                  <c:v>0</c:v>
                </c:pt>
                <c:pt idx="127">
                  <c:v>0</c:v>
                </c:pt>
                <c:pt idx="128">
                  <c:v>1.3297705856638784</c:v>
                </c:pt>
                <c:pt idx="129">
                  <c:v>0</c:v>
                </c:pt>
                <c:pt idx="130">
                  <c:v>0</c:v>
                </c:pt>
                <c:pt idx="131">
                  <c:v>1.5428070865898189</c:v>
                </c:pt>
                <c:pt idx="132">
                  <c:v>0</c:v>
                </c:pt>
                <c:pt idx="133">
                  <c:v>0</c:v>
                </c:pt>
                <c:pt idx="134">
                  <c:v>0.4611009838692926</c:v>
                </c:pt>
                <c:pt idx="135">
                  <c:v>0</c:v>
                </c:pt>
                <c:pt idx="136">
                  <c:v>0</c:v>
                </c:pt>
                <c:pt idx="137">
                  <c:v>0.52096842262336829</c:v>
                </c:pt>
                <c:pt idx="138">
                  <c:v>0</c:v>
                </c:pt>
                <c:pt idx="139">
                  <c:v>0</c:v>
                </c:pt>
                <c:pt idx="140">
                  <c:v>0.66985045968900392</c:v>
                </c:pt>
                <c:pt idx="141">
                  <c:v>0</c:v>
                </c:pt>
                <c:pt idx="142">
                  <c:v>0</c:v>
                </c:pt>
                <c:pt idx="143">
                  <c:v>0.70550187660803554</c:v>
                </c:pt>
                <c:pt idx="144">
                  <c:v>0</c:v>
                </c:pt>
                <c:pt idx="145">
                  <c:v>0</c:v>
                </c:pt>
                <c:pt idx="146">
                  <c:v>0.57020292162661956</c:v>
                </c:pt>
                <c:pt idx="147">
                  <c:v>0</c:v>
                </c:pt>
                <c:pt idx="148">
                  <c:v>0</c:v>
                </c:pt>
                <c:pt idx="149">
                  <c:v>0.61295959127467059</c:v>
                </c:pt>
                <c:pt idx="150">
                  <c:v>0</c:v>
                </c:pt>
                <c:pt idx="151">
                  <c:v>0</c:v>
                </c:pt>
                <c:pt idx="152">
                  <c:v>0.92146465663500376</c:v>
                </c:pt>
                <c:pt idx="153">
                  <c:v>0</c:v>
                </c:pt>
                <c:pt idx="154">
                  <c:v>0</c:v>
                </c:pt>
                <c:pt idx="155">
                  <c:v>0.42023766594656659</c:v>
                </c:pt>
                <c:pt idx="156">
                  <c:v>0</c:v>
                </c:pt>
                <c:pt idx="157">
                  <c:v>0</c:v>
                </c:pt>
                <c:pt idx="158">
                  <c:v>1.3552068168840679</c:v>
                </c:pt>
                <c:pt idx="159">
                  <c:v>0</c:v>
                </c:pt>
                <c:pt idx="160">
                  <c:v>0</c:v>
                </c:pt>
                <c:pt idx="161">
                  <c:v>1.5173653764709969</c:v>
                </c:pt>
                <c:pt idx="162">
                  <c:v>0</c:v>
                </c:pt>
                <c:pt idx="163">
                  <c:v>0</c:v>
                </c:pt>
                <c:pt idx="164">
                  <c:v>1.0283976772167625</c:v>
                </c:pt>
                <c:pt idx="165">
                  <c:v>0</c:v>
                </c:pt>
                <c:pt idx="166">
                  <c:v>0</c:v>
                </c:pt>
                <c:pt idx="167">
                  <c:v>1.3018532891941792</c:v>
                </c:pt>
                <c:pt idx="168">
                  <c:v>0</c:v>
                </c:pt>
                <c:pt idx="169">
                  <c:v>0</c:v>
                </c:pt>
                <c:pt idx="170">
                  <c:v>0.9370559709849412</c:v>
                </c:pt>
                <c:pt idx="171">
                  <c:v>0</c:v>
                </c:pt>
                <c:pt idx="172">
                  <c:v>0</c:v>
                </c:pt>
                <c:pt idx="173">
                  <c:v>0.80149731137612967</c:v>
                </c:pt>
                <c:pt idx="174">
                  <c:v>0</c:v>
                </c:pt>
                <c:pt idx="175">
                  <c:v>0</c:v>
                </c:pt>
                <c:pt idx="176">
                  <c:v>0.79688460117829396</c:v>
                </c:pt>
                <c:pt idx="177">
                  <c:v>0</c:v>
                </c:pt>
                <c:pt idx="178">
                  <c:v>0</c:v>
                </c:pt>
                <c:pt idx="179">
                  <c:v>1.2944984109059834</c:v>
                </c:pt>
                <c:pt idx="180">
                  <c:v>0</c:v>
                </c:pt>
                <c:pt idx="181">
                  <c:v>0</c:v>
                </c:pt>
                <c:pt idx="182">
                  <c:v>1.5035746292551528</c:v>
                </c:pt>
                <c:pt idx="183">
                  <c:v>0</c:v>
                </c:pt>
                <c:pt idx="184">
                  <c:v>0</c:v>
                </c:pt>
                <c:pt idx="185">
                  <c:v>0.77031161013725435</c:v>
                </c:pt>
                <c:pt idx="186">
                  <c:v>0</c:v>
                </c:pt>
                <c:pt idx="187">
                  <c:v>0</c:v>
                </c:pt>
                <c:pt idx="188">
                  <c:v>1.2018955484701288</c:v>
                </c:pt>
                <c:pt idx="189">
                  <c:v>0</c:v>
                </c:pt>
                <c:pt idx="190">
                  <c:v>0</c:v>
                </c:pt>
                <c:pt idx="191">
                  <c:v>1.022143077027597</c:v>
                </c:pt>
                <c:pt idx="192">
                  <c:v>0</c:v>
                </c:pt>
                <c:pt idx="193">
                  <c:v>0</c:v>
                </c:pt>
                <c:pt idx="194">
                  <c:v>1.7176228297911029</c:v>
                </c:pt>
                <c:pt idx="195">
                  <c:v>0</c:v>
                </c:pt>
                <c:pt idx="196">
                  <c:v>0</c:v>
                </c:pt>
                <c:pt idx="197">
                  <c:v>0.69069474850695145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0-4F06-A0D0-72991B43B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805840"/>
        <c:axId val="1379813328"/>
      </c:scatterChart>
      <c:valAx>
        <c:axId val="149819396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85855"/>
        <c:crosses val="autoZero"/>
        <c:crossBetween val="midCat"/>
      </c:valAx>
      <c:valAx>
        <c:axId val="10103858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stock numbers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93967"/>
        <c:crosses val="autoZero"/>
        <c:crossBetween val="midCat"/>
      </c:valAx>
      <c:valAx>
        <c:axId val="13798133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Recruits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05840"/>
        <c:crosses val="max"/>
        <c:crossBetween val="midCat"/>
      </c:valAx>
      <c:valAx>
        <c:axId val="1379805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9813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Unfished cohort biomass vs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1227034120735"/>
          <c:y val="0.29208333333333336"/>
          <c:w val="0.81232174103237098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'invasion Ricker'!$F$9</c:f>
              <c:strCache>
                <c:ptCount val="1"/>
                <c:pt idx="0">
                  <c:v>BPRo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'invasion Ricker'!$G$1:$Z$1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'invasion Ricker'!$G$9:$Z$9</c:f>
              <c:numCache>
                <c:formatCode>General</c:formatCode>
                <c:ptCount val="20"/>
                <c:pt idx="0">
                  <c:v>1.0823077182670957E-2</c:v>
                </c:pt>
                <c:pt idx="1">
                  <c:v>1.8918391314629603E-2</c:v>
                </c:pt>
                <c:pt idx="2">
                  <c:v>2.246215234256474E-2</c:v>
                </c:pt>
                <c:pt idx="3">
                  <c:v>2.2308780695967527E-2</c:v>
                </c:pt>
                <c:pt idx="4">
                  <c:v>2.0069893786456478E-2</c:v>
                </c:pt>
                <c:pt idx="5">
                  <c:v>1.6985626388390462E-2</c:v>
                </c:pt>
                <c:pt idx="6">
                  <c:v>1.3806423188995018E-2</c:v>
                </c:pt>
                <c:pt idx="7">
                  <c:v>1.0913368713064229E-2</c:v>
                </c:pt>
                <c:pt idx="8">
                  <c:v>8.4565640613074484E-3</c:v>
                </c:pt>
                <c:pt idx="9">
                  <c:v>6.4584704648360629E-3</c:v>
                </c:pt>
                <c:pt idx="10">
                  <c:v>4.8797706213664247E-3</c:v>
                </c:pt>
                <c:pt idx="11">
                  <c:v>3.6573921377151646E-3</c:v>
                </c:pt>
                <c:pt idx="12">
                  <c:v>2.7245721288356468E-3</c:v>
                </c:pt>
                <c:pt idx="13">
                  <c:v>2.0202763352138446E-3</c:v>
                </c:pt>
                <c:pt idx="14">
                  <c:v>1.4927308335025988E-3</c:v>
                </c:pt>
                <c:pt idx="15">
                  <c:v>1.0999362971322948E-3</c:v>
                </c:pt>
                <c:pt idx="16">
                  <c:v>8.0879873247087226E-4</c:v>
                </c:pt>
                <c:pt idx="17">
                  <c:v>5.937559487636737E-4</c:v>
                </c:pt>
                <c:pt idx="18">
                  <c:v>4.3534096152343681E-4</c:v>
                </c:pt>
                <c:pt idx="19">
                  <c:v>1.1734710272047167E-3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1-4A1A-B860-EDDD32EFD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5"/>
        <c:axId val="2025178079"/>
      </c:scatterChart>
      <c:valAx>
        <c:axId val="12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Cohort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178079"/>
        <c:crosses val="autoZero"/>
        <c:crossBetween val="midCat"/>
      </c:valAx>
      <c:valAx>
        <c:axId val="202517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Biomass per recruit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Numbers at ages 1-10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'invasion Ricker'!$G$11</c:f>
              <c:strCache>
                <c:ptCount val="1"/>
                <c:pt idx="0">
                  <c:v>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'invasion Ricker'!$G$12:$G$46</c:f>
              <c:numCache>
                <c:formatCode>General</c:formatCode>
                <c:ptCount val="35"/>
                <c:pt idx="0">
                  <c:v>0.01</c:v>
                </c:pt>
                <c:pt idx="1">
                  <c:v>0</c:v>
                </c:pt>
                <c:pt idx="2">
                  <c:v>8.8332739331539196E-3</c:v>
                </c:pt>
                <c:pt idx="3">
                  <c:v>0</c:v>
                </c:pt>
                <c:pt idx="4">
                  <c:v>0</c:v>
                </c:pt>
                <c:pt idx="5">
                  <c:v>2.4857101652491685E-2</c:v>
                </c:pt>
                <c:pt idx="6">
                  <c:v>0</c:v>
                </c:pt>
                <c:pt idx="7">
                  <c:v>0</c:v>
                </c:pt>
                <c:pt idx="8">
                  <c:v>3.2955534228633857E-2</c:v>
                </c:pt>
                <c:pt idx="9">
                  <c:v>0</c:v>
                </c:pt>
                <c:pt idx="10">
                  <c:v>0</c:v>
                </c:pt>
                <c:pt idx="11">
                  <c:v>2.1702047980015442E-2</c:v>
                </c:pt>
                <c:pt idx="12">
                  <c:v>0</c:v>
                </c:pt>
                <c:pt idx="13">
                  <c:v>0</c:v>
                </c:pt>
                <c:pt idx="14">
                  <c:v>3.3897304241172141E-2</c:v>
                </c:pt>
                <c:pt idx="15">
                  <c:v>0</c:v>
                </c:pt>
                <c:pt idx="16">
                  <c:v>0</c:v>
                </c:pt>
                <c:pt idx="17">
                  <c:v>6.6353775815215538E-2</c:v>
                </c:pt>
                <c:pt idx="18">
                  <c:v>0</c:v>
                </c:pt>
                <c:pt idx="19">
                  <c:v>0</c:v>
                </c:pt>
                <c:pt idx="20">
                  <c:v>3.0975549112716508E-2</c:v>
                </c:pt>
                <c:pt idx="21">
                  <c:v>0</c:v>
                </c:pt>
                <c:pt idx="22">
                  <c:v>0</c:v>
                </c:pt>
                <c:pt idx="23">
                  <c:v>8.6876096790310137E-2</c:v>
                </c:pt>
                <c:pt idx="24">
                  <c:v>0</c:v>
                </c:pt>
                <c:pt idx="25">
                  <c:v>0</c:v>
                </c:pt>
                <c:pt idx="26">
                  <c:v>0.10313781653378742</c:v>
                </c:pt>
                <c:pt idx="27">
                  <c:v>0</c:v>
                </c:pt>
                <c:pt idx="28">
                  <c:v>0</c:v>
                </c:pt>
                <c:pt idx="29">
                  <c:v>0.25539080005940507</c:v>
                </c:pt>
                <c:pt idx="30">
                  <c:v>0</c:v>
                </c:pt>
                <c:pt idx="31">
                  <c:v>0</c:v>
                </c:pt>
                <c:pt idx="32">
                  <c:v>0.10768799286143721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01-4F0F-927A-5CE611D3B6C5}"/>
            </c:ext>
          </c:extLst>
        </c:ser>
        <c:ser>
          <c:idx val="1"/>
          <c:order val="1"/>
          <c:tx>
            <c:strRef>
              <c:f>'invasion Ricker'!$H$11</c:f>
              <c:strCache>
                <c:ptCount val="1"/>
                <c:pt idx="0">
                  <c:v>N2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'invasion Ricker'!$H$12:$H$46</c:f>
              <c:numCache>
                <c:formatCode>General</c:formatCode>
                <c:ptCount val="35"/>
                <c:pt idx="0">
                  <c:v>0</c:v>
                </c:pt>
                <c:pt idx="1">
                  <c:v>3.105642868867478E-3</c:v>
                </c:pt>
                <c:pt idx="2">
                  <c:v>0</c:v>
                </c:pt>
                <c:pt idx="3">
                  <c:v>2.743299419925245E-3</c:v>
                </c:pt>
                <c:pt idx="4">
                  <c:v>0</c:v>
                </c:pt>
                <c:pt idx="5">
                  <c:v>0</c:v>
                </c:pt>
                <c:pt idx="6">
                  <c:v>7.7197280487774807E-3</c:v>
                </c:pt>
                <c:pt idx="7">
                  <c:v>0</c:v>
                </c:pt>
                <c:pt idx="8">
                  <c:v>0</c:v>
                </c:pt>
                <c:pt idx="9">
                  <c:v>1.0234811986687482E-2</c:v>
                </c:pt>
                <c:pt idx="10">
                  <c:v>0</c:v>
                </c:pt>
                <c:pt idx="11">
                  <c:v>0</c:v>
                </c:pt>
                <c:pt idx="12">
                  <c:v>6.7398810548954819E-3</c:v>
                </c:pt>
                <c:pt idx="13">
                  <c:v>0</c:v>
                </c:pt>
                <c:pt idx="14">
                  <c:v>0</c:v>
                </c:pt>
                <c:pt idx="15">
                  <c:v>1.0527292119042757E-2</c:v>
                </c:pt>
                <c:pt idx="16">
                  <c:v>0</c:v>
                </c:pt>
                <c:pt idx="17">
                  <c:v>0</c:v>
                </c:pt>
                <c:pt idx="18">
                  <c:v>2.0607113068295546E-2</c:v>
                </c:pt>
                <c:pt idx="19">
                  <c:v>0</c:v>
                </c:pt>
                <c:pt idx="20">
                  <c:v>0</c:v>
                </c:pt>
                <c:pt idx="21">
                  <c:v>9.6198993211162355E-3</c:v>
                </c:pt>
                <c:pt idx="22">
                  <c:v>0</c:v>
                </c:pt>
                <c:pt idx="23">
                  <c:v>0</c:v>
                </c:pt>
                <c:pt idx="24">
                  <c:v>2.6980613047186748E-2</c:v>
                </c:pt>
                <c:pt idx="25">
                  <c:v>0</c:v>
                </c:pt>
                <c:pt idx="26">
                  <c:v>0</c:v>
                </c:pt>
                <c:pt idx="27">
                  <c:v>3.2030922442871916E-2</c:v>
                </c:pt>
                <c:pt idx="28">
                  <c:v>0</c:v>
                </c:pt>
                <c:pt idx="29">
                  <c:v>0</c:v>
                </c:pt>
                <c:pt idx="30">
                  <c:v>7.9315261697885123E-2</c:v>
                </c:pt>
                <c:pt idx="31">
                  <c:v>0</c:v>
                </c:pt>
                <c:pt idx="32">
                  <c:v>0</c:v>
                </c:pt>
                <c:pt idx="33">
                  <c:v>3.3444044709277435E-2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01-4F0F-927A-5CE611D3B6C5}"/>
            </c:ext>
          </c:extLst>
        </c:ser>
        <c:ser>
          <c:idx val="2"/>
          <c:order val="2"/>
          <c:tx>
            <c:strRef>
              <c:f>'invasion Ricker'!$I$11</c:f>
              <c:strCache>
                <c:ptCount val="1"/>
                <c:pt idx="0">
                  <c:v>N3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'invasion Ricker'!$I$12:$I$46</c:f>
              <c:numCache>
                <c:formatCode>General</c:formatCode>
                <c:ptCount val="35"/>
                <c:pt idx="0">
                  <c:v>1.5291652279865653E-3</c:v>
                </c:pt>
                <c:pt idx="1">
                  <c:v>0</c:v>
                </c:pt>
                <c:pt idx="2">
                  <c:v>1.5291652279865655E-3</c:v>
                </c:pt>
                <c:pt idx="3">
                  <c:v>0</c:v>
                </c:pt>
                <c:pt idx="4">
                  <c:v>1.3507535347859099E-3</c:v>
                </c:pt>
                <c:pt idx="5">
                  <c:v>0</c:v>
                </c:pt>
                <c:pt idx="6">
                  <c:v>0</c:v>
                </c:pt>
                <c:pt idx="7">
                  <c:v>3.8010615515517679E-3</c:v>
                </c:pt>
                <c:pt idx="8">
                  <c:v>0</c:v>
                </c:pt>
                <c:pt idx="9">
                  <c:v>0</c:v>
                </c:pt>
                <c:pt idx="10">
                  <c:v>5.0394457012147946E-3</c:v>
                </c:pt>
                <c:pt idx="11">
                  <c:v>0</c:v>
                </c:pt>
                <c:pt idx="12">
                  <c:v>0</c:v>
                </c:pt>
                <c:pt idx="13">
                  <c:v>3.3186017147135696E-3</c:v>
                </c:pt>
                <c:pt idx="14">
                  <c:v>0</c:v>
                </c:pt>
                <c:pt idx="15">
                  <c:v>0</c:v>
                </c:pt>
                <c:pt idx="16">
                  <c:v>5.1834578968081961E-3</c:v>
                </c:pt>
                <c:pt idx="17">
                  <c:v>0</c:v>
                </c:pt>
                <c:pt idx="18">
                  <c:v>0</c:v>
                </c:pt>
                <c:pt idx="19">
                  <c:v>1.0146588672224352E-2</c:v>
                </c:pt>
                <c:pt idx="20">
                  <c:v>0</c:v>
                </c:pt>
                <c:pt idx="21">
                  <c:v>0</c:v>
                </c:pt>
                <c:pt idx="22">
                  <c:v>4.7366732620956189E-3</c:v>
                </c:pt>
                <c:pt idx="23">
                  <c:v>0</c:v>
                </c:pt>
                <c:pt idx="24">
                  <c:v>0</c:v>
                </c:pt>
                <c:pt idx="25">
                  <c:v>1.3284790635493753E-2</c:v>
                </c:pt>
                <c:pt idx="26">
                  <c:v>0</c:v>
                </c:pt>
                <c:pt idx="27">
                  <c:v>0</c:v>
                </c:pt>
                <c:pt idx="28">
                  <c:v>1.5771476273392558E-2</c:v>
                </c:pt>
                <c:pt idx="29">
                  <c:v>0</c:v>
                </c:pt>
                <c:pt idx="30">
                  <c:v>0</c:v>
                </c:pt>
                <c:pt idx="31">
                  <c:v>3.9053473099851146E-2</c:v>
                </c:pt>
                <c:pt idx="32">
                  <c:v>0</c:v>
                </c:pt>
                <c:pt idx="33">
                  <c:v>0</c:v>
                </c:pt>
                <c:pt idx="34">
                  <c:v>1.6467273415537526E-2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01-4F0F-927A-5CE611D3B6C5}"/>
            </c:ext>
          </c:extLst>
        </c:ser>
        <c:ser>
          <c:idx val="3"/>
          <c:order val="3"/>
          <c:tx>
            <c:strRef>
              <c:f>'invasion Ricker'!$J$11</c:f>
              <c:strCache>
                <c:ptCount val="1"/>
                <c:pt idx="0">
                  <c:v>N4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'invasion Ricker'!$J$12:$J$46</c:f>
              <c:numCache>
                <c:formatCode>General</c:formatCode>
                <c:ptCount val="35"/>
                <c:pt idx="0">
                  <c:v>0</c:v>
                </c:pt>
                <c:pt idx="1">
                  <c:v>8.8323462899058986E-4</c:v>
                </c:pt>
                <c:pt idx="2">
                  <c:v>0</c:v>
                </c:pt>
                <c:pt idx="3">
                  <c:v>8.8323462899058997E-4</c:v>
                </c:pt>
                <c:pt idx="4">
                  <c:v>0</c:v>
                </c:pt>
                <c:pt idx="5">
                  <c:v>7.8018534251214514E-4</c:v>
                </c:pt>
                <c:pt idx="6">
                  <c:v>0</c:v>
                </c:pt>
                <c:pt idx="7">
                  <c:v>0</c:v>
                </c:pt>
                <c:pt idx="8">
                  <c:v>2.1954652955819874E-3</c:v>
                </c:pt>
                <c:pt idx="9">
                  <c:v>0</c:v>
                </c:pt>
                <c:pt idx="10">
                  <c:v>0</c:v>
                </c:pt>
                <c:pt idx="11">
                  <c:v>2.9107469047614108E-3</c:v>
                </c:pt>
                <c:pt idx="12">
                  <c:v>0</c:v>
                </c:pt>
                <c:pt idx="13">
                  <c:v>0</c:v>
                </c:pt>
                <c:pt idx="14">
                  <c:v>1.9168000295964921E-3</c:v>
                </c:pt>
                <c:pt idx="15">
                  <c:v>0</c:v>
                </c:pt>
                <c:pt idx="16">
                  <c:v>0</c:v>
                </c:pt>
                <c:pt idx="17">
                  <c:v>2.9939272935232825E-3</c:v>
                </c:pt>
                <c:pt idx="18">
                  <c:v>0</c:v>
                </c:pt>
                <c:pt idx="19">
                  <c:v>0</c:v>
                </c:pt>
                <c:pt idx="20">
                  <c:v>5.8605952564276679E-3</c:v>
                </c:pt>
                <c:pt idx="21">
                  <c:v>0</c:v>
                </c:pt>
                <c:pt idx="22">
                  <c:v>0</c:v>
                </c:pt>
                <c:pt idx="23">
                  <c:v>2.735867762834996E-3</c:v>
                </c:pt>
                <c:pt idx="24">
                  <c:v>0</c:v>
                </c:pt>
                <c:pt idx="25">
                  <c:v>0</c:v>
                </c:pt>
                <c:pt idx="26">
                  <c:v>7.6731977116740154E-3</c:v>
                </c:pt>
                <c:pt idx="27">
                  <c:v>0</c:v>
                </c:pt>
                <c:pt idx="28">
                  <c:v>0</c:v>
                </c:pt>
                <c:pt idx="29">
                  <c:v>9.1094891121119258E-3</c:v>
                </c:pt>
                <c:pt idx="30">
                  <c:v>0</c:v>
                </c:pt>
                <c:pt idx="31">
                  <c:v>0</c:v>
                </c:pt>
                <c:pt idx="32">
                  <c:v>2.2556999853807855E-2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01-4F0F-927A-5CE611D3B6C5}"/>
            </c:ext>
          </c:extLst>
        </c:ser>
        <c:ser>
          <c:idx val="4"/>
          <c:order val="4"/>
          <c:tx>
            <c:strRef>
              <c:f>'invasion Ricker'!$K$11</c:f>
              <c:strCache>
                <c:ptCount val="1"/>
                <c:pt idx="0">
                  <c:v>N5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'invasion Ricker'!$K$12:$K$46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5.5255040438999671E-4</c:v>
                </c:pt>
                <c:pt idx="3">
                  <c:v>0</c:v>
                </c:pt>
                <c:pt idx="4">
                  <c:v>5.5255040438999682E-4</c:v>
                </c:pt>
                <c:pt idx="5">
                  <c:v>0</c:v>
                </c:pt>
                <c:pt idx="6">
                  <c:v>4.8808290838518156E-4</c:v>
                </c:pt>
                <c:pt idx="7">
                  <c:v>0</c:v>
                </c:pt>
                <c:pt idx="8">
                  <c:v>0</c:v>
                </c:pt>
                <c:pt idx="9">
                  <c:v>1.3734801570047539E-3</c:v>
                </c:pt>
                <c:pt idx="10">
                  <c:v>0</c:v>
                </c:pt>
                <c:pt idx="11">
                  <c:v>0</c:v>
                </c:pt>
                <c:pt idx="12">
                  <c:v>1.8209593764920017E-3</c:v>
                </c:pt>
                <c:pt idx="13">
                  <c:v>0</c:v>
                </c:pt>
                <c:pt idx="14">
                  <c:v>0</c:v>
                </c:pt>
                <c:pt idx="15">
                  <c:v>1.1991475387448645E-3</c:v>
                </c:pt>
                <c:pt idx="16">
                  <c:v>0</c:v>
                </c:pt>
                <c:pt idx="17">
                  <c:v>0</c:v>
                </c:pt>
                <c:pt idx="18">
                  <c:v>1.8729969166190418E-3</c:v>
                </c:pt>
                <c:pt idx="19">
                  <c:v>0</c:v>
                </c:pt>
                <c:pt idx="20">
                  <c:v>0</c:v>
                </c:pt>
                <c:pt idx="21">
                  <c:v>3.6663805659500536E-3</c:v>
                </c:pt>
                <c:pt idx="22">
                  <c:v>0</c:v>
                </c:pt>
                <c:pt idx="23">
                  <c:v>0</c:v>
                </c:pt>
                <c:pt idx="24">
                  <c:v>1.7115552188433712E-3</c:v>
                </c:pt>
                <c:pt idx="25">
                  <c:v>0</c:v>
                </c:pt>
                <c:pt idx="26">
                  <c:v>0</c:v>
                </c:pt>
                <c:pt idx="27">
                  <c:v>4.8003422413310367E-3</c:v>
                </c:pt>
                <c:pt idx="28">
                  <c:v>0</c:v>
                </c:pt>
                <c:pt idx="29">
                  <c:v>0</c:v>
                </c:pt>
                <c:pt idx="30">
                  <c:v>5.698884223364553E-3</c:v>
                </c:pt>
                <c:pt idx="31">
                  <c:v>0</c:v>
                </c:pt>
                <c:pt idx="32">
                  <c:v>0</c:v>
                </c:pt>
                <c:pt idx="33">
                  <c:v>1.4111628985030907E-2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01-4F0F-927A-5CE611D3B6C5}"/>
            </c:ext>
          </c:extLst>
        </c:ser>
        <c:ser>
          <c:idx val="5"/>
          <c:order val="5"/>
          <c:tx>
            <c:strRef>
              <c:f>'invasion Ricker'!$L$11</c:f>
              <c:strCache>
                <c:ptCount val="1"/>
                <c:pt idx="0">
                  <c:v>N6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'invasion Ricker'!$L$12:$L$46</c:f>
              <c:numCache>
                <c:formatCode>General</c:formatCode>
                <c:ptCount val="35"/>
                <c:pt idx="0">
                  <c:v>3.6227368048349218E-4</c:v>
                </c:pt>
                <c:pt idx="1">
                  <c:v>0</c:v>
                </c:pt>
                <c:pt idx="2">
                  <c:v>0</c:v>
                </c:pt>
                <c:pt idx="3">
                  <c:v>3.6227368048349212E-4</c:v>
                </c:pt>
                <c:pt idx="4">
                  <c:v>0</c:v>
                </c:pt>
                <c:pt idx="5">
                  <c:v>3.6227368048349223E-4</c:v>
                </c:pt>
                <c:pt idx="6">
                  <c:v>0</c:v>
                </c:pt>
                <c:pt idx="7">
                  <c:v>3.2000626584825634E-4</c:v>
                </c:pt>
                <c:pt idx="8">
                  <c:v>0</c:v>
                </c:pt>
                <c:pt idx="9">
                  <c:v>0</c:v>
                </c:pt>
                <c:pt idx="10">
                  <c:v>9.0050737018004584E-4</c:v>
                </c:pt>
                <c:pt idx="11">
                  <c:v>0</c:v>
                </c:pt>
                <c:pt idx="12">
                  <c:v>0</c:v>
                </c:pt>
                <c:pt idx="13">
                  <c:v>1.1938922677306892E-3</c:v>
                </c:pt>
                <c:pt idx="14">
                  <c:v>0</c:v>
                </c:pt>
                <c:pt idx="15">
                  <c:v>0</c:v>
                </c:pt>
                <c:pt idx="16">
                  <c:v>7.8620807957495312E-4</c:v>
                </c:pt>
                <c:pt idx="17">
                  <c:v>0</c:v>
                </c:pt>
                <c:pt idx="18">
                  <c:v>0</c:v>
                </c:pt>
                <c:pt idx="19">
                  <c:v>1.228010116591812E-3</c:v>
                </c:pt>
                <c:pt idx="20">
                  <c:v>0</c:v>
                </c:pt>
                <c:pt idx="21">
                  <c:v>0</c:v>
                </c:pt>
                <c:pt idx="22">
                  <c:v>2.4038226578554666E-3</c:v>
                </c:pt>
                <c:pt idx="23">
                  <c:v>0</c:v>
                </c:pt>
                <c:pt idx="24">
                  <c:v>0</c:v>
                </c:pt>
                <c:pt idx="25">
                  <c:v>1.122162618206098E-3</c:v>
                </c:pt>
                <c:pt idx="26">
                  <c:v>0</c:v>
                </c:pt>
                <c:pt idx="27">
                  <c:v>0</c:v>
                </c:pt>
                <c:pt idx="28">
                  <c:v>3.1472923330265754E-3</c:v>
                </c:pt>
                <c:pt idx="29">
                  <c:v>0</c:v>
                </c:pt>
                <c:pt idx="30">
                  <c:v>0</c:v>
                </c:pt>
                <c:pt idx="31">
                  <c:v>3.7364116392726338E-3</c:v>
                </c:pt>
                <c:pt idx="32">
                  <c:v>0</c:v>
                </c:pt>
                <c:pt idx="33">
                  <c:v>0</c:v>
                </c:pt>
                <c:pt idx="34">
                  <c:v>9.2521365099144329E-3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01-4F0F-927A-5CE611D3B6C5}"/>
            </c:ext>
          </c:extLst>
        </c:ser>
        <c:ser>
          <c:idx val="6"/>
          <c:order val="6"/>
          <c:tx>
            <c:strRef>
              <c:f>'invasion Ricker'!$M$11</c:f>
              <c:strCache>
                <c:ptCount val="1"/>
                <c:pt idx="0">
                  <c:v>N7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'invasion Ricker'!$M$12:$M$46</c:f>
              <c:numCache>
                <c:formatCode>General</c:formatCode>
                <c:ptCount val="35"/>
                <c:pt idx="0">
                  <c:v>0</c:v>
                </c:pt>
                <c:pt idx="1">
                  <c:v>2.4478484117796128E-4</c:v>
                </c:pt>
                <c:pt idx="2">
                  <c:v>0</c:v>
                </c:pt>
                <c:pt idx="3">
                  <c:v>0</c:v>
                </c:pt>
                <c:pt idx="4">
                  <c:v>2.4478484117796122E-4</c:v>
                </c:pt>
                <c:pt idx="5">
                  <c:v>0</c:v>
                </c:pt>
                <c:pt idx="6">
                  <c:v>2.4478484117796128E-4</c:v>
                </c:pt>
                <c:pt idx="7">
                  <c:v>0</c:v>
                </c:pt>
                <c:pt idx="8">
                  <c:v>2.1622515568085074E-4</c:v>
                </c:pt>
                <c:pt idx="9">
                  <c:v>0</c:v>
                </c:pt>
                <c:pt idx="10">
                  <c:v>0</c:v>
                </c:pt>
                <c:pt idx="11">
                  <c:v>6.084641680149615E-4</c:v>
                </c:pt>
                <c:pt idx="12">
                  <c:v>0</c:v>
                </c:pt>
                <c:pt idx="13">
                  <c:v>0</c:v>
                </c:pt>
                <c:pt idx="14">
                  <c:v>8.0670152120910046E-4</c:v>
                </c:pt>
                <c:pt idx="15">
                  <c:v>0</c:v>
                </c:pt>
                <c:pt idx="16">
                  <c:v>0</c:v>
                </c:pt>
                <c:pt idx="17">
                  <c:v>5.3123323680245751E-4</c:v>
                </c:pt>
                <c:pt idx="18">
                  <c:v>0</c:v>
                </c:pt>
                <c:pt idx="19">
                  <c:v>0</c:v>
                </c:pt>
                <c:pt idx="20">
                  <c:v>8.2975462350363548E-4</c:v>
                </c:pt>
                <c:pt idx="21">
                  <c:v>0</c:v>
                </c:pt>
                <c:pt idx="22">
                  <c:v>0</c:v>
                </c:pt>
                <c:pt idx="23">
                  <c:v>1.6242398474485584E-3</c:v>
                </c:pt>
                <c:pt idx="24">
                  <c:v>0</c:v>
                </c:pt>
                <c:pt idx="25">
                  <c:v>0</c:v>
                </c:pt>
                <c:pt idx="26">
                  <c:v>7.5823448699564487E-4</c:v>
                </c:pt>
                <c:pt idx="27">
                  <c:v>0</c:v>
                </c:pt>
                <c:pt idx="28">
                  <c:v>0</c:v>
                </c:pt>
                <c:pt idx="29">
                  <c:v>2.1265951554977256E-3</c:v>
                </c:pt>
                <c:pt idx="30">
                  <c:v>0</c:v>
                </c:pt>
                <c:pt idx="31">
                  <c:v>0</c:v>
                </c:pt>
                <c:pt idx="32">
                  <c:v>2.5246574039664857E-3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01-4F0F-927A-5CE611D3B6C5}"/>
            </c:ext>
          </c:extLst>
        </c:ser>
        <c:ser>
          <c:idx val="7"/>
          <c:order val="7"/>
          <c:tx>
            <c:strRef>
              <c:f>'invasion Ricker'!$N$11</c:f>
              <c:strCache>
                <c:ptCount val="1"/>
                <c:pt idx="0">
                  <c:v>N8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'invasion Ricker'!$N$12:$N$46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1.6881678117282517E-4</c:v>
                </c:pt>
                <c:pt idx="3">
                  <c:v>0</c:v>
                </c:pt>
                <c:pt idx="4">
                  <c:v>0</c:v>
                </c:pt>
                <c:pt idx="5">
                  <c:v>1.6881678117282515E-4</c:v>
                </c:pt>
                <c:pt idx="6">
                  <c:v>0</c:v>
                </c:pt>
                <c:pt idx="7">
                  <c:v>1.6881678117282517E-4</c:v>
                </c:pt>
                <c:pt idx="8">
                  <c:v>0</c:v>
                </c:pt>
                <c:pt idx="9">
                  <c:v>1.4912048726128659E-4</c:v>
                </c:pt>
                <c:pt idx="10">
                  <c:v>0</c:v>
                </c:pt>
                <c:pt idx="11">
                  <c:v>0</c:v>
                </c:pt>
                <c:pt idx="12">
                  <c:v>4.1962958902593591E-4</c:v>
                </c:pt>
                <c:pt idx="13">
                  <c:v>0</c:v>
                </c:pt>
                <c:pt idx="14">
                  <c:v>0</c:v>
                </c:pt>
                <c:pt idx="15">
                  <c:v>5.5634472103088307E-4</c:v>
                </c:pt>
                <c:pt idx="16">
                  <c:v>0</c:v>
                </c:pt>
                <c:pt idx="17">
                  <c:v>0</c:v>
                </c:pt>
                <c:pt idx="18">
                  <c:v>3.6636698848444195E-4</c:v>
                </c:pt>
                <c:pt idx="19">
                  <c:v>0</c:v>
                </c:pt>
                <c:pt idx="20">
                  <c:v>0</c:v>
                </c:pt>
                <c:pt idx="21">
                  <c:v>5.7224337924306355E-4</c:v>
                </c:pt>
                <c:pt idx="22">
                  <c:v>0</c:v>
                </c:pt>
                <c:pt idx="23">
                  <c:v>0</c:v>
                </c:pt>
                <c:pt idx="24">
                  <c:v>1.1201630851787941E-3</c:v>
                </c:pt>
                <c:pt idx="25">
                  <c:v>0</c:v>
                </c:pt>
                <c:pt idx="26">
                  <c:v>0</c:v>
                </c:pt>
                <c:pt idx="27">
                  <c:v>5.2291924962695609E-4</c:v>
                </c:pt>
                <c:pt idx="28">
                  <c:v>0</c:v>
                </c:pt>
                <c:pt idx="29">
                  <c:v>0</c:v>
                </c:pt>
                <c:pt idx="30">
                  <c:v>1.4666143020998965E-3</c:v>
                </c:pt>
                <c:pt idx="31">
                  <c:v>0</c:v>
                </c:pt>
                <c:pt idx="32">
                  <c:v>0</c:v>
                </c:pt>
                <c:pt idx="33">
                  <c:v>1.7411394204427378E-3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01-4F0F-927A-5CE611D3B6C5}"/>
            </c:ext>
          </c:extLst>
        </c:ser>
        <c:ser>
          <c:idx val="8"/>
          <c:order val="8"/>
          <c:tx>
            <c:strRef>
              <c:f>'invasion Ricker'!$O$11</c:f>
              <c:strCache>
                <c:ptCount val="1"/>
                <c:pt idx="0">
                  <c:v>N9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'invasion Ricker'!$O$12:$O$46</c:f>
              <c:numCache>
                <c:formatCode>General</c:formatCode>
                <c:ptCount val="35"/>
                <c:pt idx="0">
                  <c:v>1.1811529318533583E-4</c:v>
                </c:pt>
                <c:pt idx="1">
                  <c:v>0</c:v>
                </c:pt>
                <c:pt idx="2">
                  <c:v>0</c:v>
                </c:pt>
                <c:pt idx="3">
                  <c:v>1.1811529318533585E-4</c:v>
                </c:pt>
                <c:pt idx="4">
                  <c:v>0</c:v>
                </c:pt>
                <c:pt idx="5">
                  <c:v>0</c:v>
                </c:pt>
                <c:pt idx="6">
                  <c:v>1.1811529318533582E-4</c:v>
                </c:pt>
                <c:pt idx="7">
                  <c:v>0</c:v>
                </c:pt>
                <c:pt idx="8">
                  <c:v>1.1811529318533585E-4</c:v>
                </c:pt>
                <c:pt idx="9">
                  <c:v>0</c:v>
                </c:pt>
                <c:pt idx="10">
                  <c:v>1.0433447404008597E-4</c:v>
                </c:pt>
                <c:pt idx="11">
                  <c:v>0</c:v>
                </c:pt>
                <c:pt idx="12">
                  <c:v>0</c:v>
                </c:pt>
                <c:pt idx="13">
                  <c:v>2.9360038494217512E-4</c:v>
                </c:pt>
                <c:pt idx="14">
                  <c:v>0</c:v>
                </c:pt>
                <c:pt idx="15">
                  <c:v>0</c:v>
                </c:pt>
                <c:pt idx="16">
                  <c:v>3.8925525874944578E-4</c:v>
                </c:pt>
                <c:pt idx="17">
                  <c:v>0</c:v>
                </c:pt>
                <c:pt idx="18">
                  <c:v>0</c:v>
                </c:pt>
                <c:pt idx="19">
                  <c:v>2.5633437598817494E-4</c:v>
                </c:pt>
                <c:pt idx="20">
                  <c:v>0</c:v>
                </c:pt>
                <c:pt idx="21">
                  <c:v>0</c:v>
                </c:pt>
                <c:pt idx="22">
                  <c:v>4.003790028638575E-4</c:v>
                </c:pt>
                <c:pt idx="23">
                  <c:v>0</c:v>
                </c:pt>
                <c:pt idx="24">
                  <c:v>0</c:v>
                </c:pt>
                <c:pt idx="25">
                  <c:v>7.8373956843682299E-4</c:v>
                </c:pt>
                <c:pt idx="26">
                  <c:v>0</c:v>
                </c:pt>
                <c:pt idx="27">
                  <c:v>0</c:v>
                </c:pt>
                <c:pt idx="28">
                  <c:v>3.6586860650252793E-4</c:v>
                </c:pt>
                <c:pt idx="29">
                  <c:v>0</c:v>
                </c:pt>
                <c:pt idx="30">
                  <c:v>0</c:v>
                </c:pt>
                <c:pt idx="31">
                  <c:v>1.0261395643185096E-3</c:v>
                </c:pt>
                <c:pt idx="32">
                  <c:v>0</c:v>
                </c:pt>
                <c:pt idx="33">
                  <c:v>0</c:v>
                </c:pt>
                <c:pt idx="34">
                  <c:v>1.2182153438383676E-3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701-4F0F-927A-5CE611D3B6C5}"/>
            </c:ext>
          </c:extLst>
        </c:ser>
        <c:ser>
          <c:idx val="9"/>
          <c:order val="9"/>
          <c:tx>
            <c:strRef>
              <c:f>'invasion Ricker'!$P$11</c:f>
              <c:strCache>
                <c:ptCount val="1"/>
                <c:pt idx="0">
                  <c:v>N10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'invasion Ricker'!$P$12:$P$46</c:f>
              <c:numCache>
                <c:formatCode>General</c:formatCode>
                <c:ptCount val="35"/>
                <c:pt idx="0">
                  <c:v>0</c:v>
                </c:pt>
                <c:pt idx="1">
                  <c:v>8.3506883353543331E-5</c:v>
                </c:pt>
                <c:pt idx="2">
                  <c:v>0</c:v>
                </c:pt>
                <c:pt idx="3">
                  <c:v>0</c:v>
                </c:pt>
                <c:pt idx="4">
                  <c:v>8.3506883353543331E-5</c:v>
                </c:pt>
                <c:pt idx="5">
                  <c:v>0</c:v>
                </c:pt>
                <c:pt idx="6">
                  <c:v>0</c:v>
                </c:pt>
                <c:pt idx="7">
                  <c:v>8.3506883353543318E-5</c:v>
                </c:pt>
                <c:pt idx="8">
                  <c:v>0</c:v>
                </c:pt>
                <c:pt idx="9">
                  <c:v>8.3506883353543331E-5</c:v>
                </c:pt>
                <c:pt idx="10">
                  <c:v>0</c:v>
                </c:pt>
                <c:pt idx="11">
                  <c:v>7.3763917596577922E-5</c:v>
                </c:pt>
                <c:pt idx="12">
                  <c:v>0</c:v>
                </c:pt>
                <c:pt idx="13">
                  <c:v>0</c:v>
                </c:pt>
                <c:pt idx="14">
                  <c:v>2.0757390882017923E-4</c:v>
                </c:pt>
                <c:pt idx="15">
                  <c:v>0</c:v>
                </c:pt>
                <c:pt idx="16">
                  <c:v>0</c:v>
                </c:pt>
                <c:pt idx="17">
                  <c:v>2.7520139526842317E-4</c:v>
                </c:pt>
                <c:pt idx="18">
                  <c:v>0</c:v>
                </c:pt>
                <c:pt idx="19">
                  <c:v>0</c:v>
                </c:pt>
                <c:pt idx="20">
                  <c:v>1.8122703892001503E-4</c:v>
                </c:pt>
                <c:pt idx="21">
                  <c:v>0</c:v>
                </c:pt>
                <c:pt idx="22">
                  <c:v>0</c:v>
                </c:pt>
                <c:pt idx="23">
                  <c:v>2.8306582312671315E-4</c:v>
                </c:pt>
                <c:pt idx="24">
                  <c:v>0</c:v>
                </c:pt>
                <c:pt idx="25">
                  <c:v>0</c:v>
                </c:pt>
                <c:pt idx="26">
                  <c:v>5.540997017068368E-4</c:v>
                </c:pt>
                <c:pt idx="27">
                  <c:v>0</c:v>
                </c:pt>
                <c:pt idx="28">
                  <c:v>0</c:v>
                </c:pt>
                <c:pt idx="29">
                  <c:v>2.5866715665675698E-4</c:v>
                </c:pt>
                <c:pt idx="30">
                  <c:v>0</c:v>
                </c:pt>
                <c:pt idx="31">
                  <c:v>0</c:v>
                </c:pt>
                <c:pt idx="32">
                  <c:v>7.2547520808795686E-4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701-4F0F-927A-5CE611D3B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7521951"/>
        <c:axId val="1347505023"/>
      </c:barChart>
      <c:catAx>
        <c:axId val="1347521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after invasion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05023"/>
        <c:crosses val="autoZero"/>
        <c:auto val="1"/>
        <c:lblAlgn val="ctr"/>
        <c:lblOffset val="100"/>
        <c:noMultiLvlLbl val="0"/>
      </c:catAx>
      <c:valAx>
        <c:axId val="134750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numbers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2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'intrinsic growth rate'!$AI$11</c:f>
              <c:strCache>
                <c:ptCount val="1"/>
                <c:pt idx="0">
                  <c:v>ssb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'intrinsic growth rate'!$K$12:$K$211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'intrinsic growth rate'!$AI$12:$AI$211</c:f>
              <c:numCache>
                <c:formatCode>General</c:formatCode>
                <c:ptCount val="200"/>
                <c:pt idx="0">
                  <c:v>1.1669309501982242E-7</c:v>
                </c:pt>
                <c:pt idx="1">
                  <c:v>1.2035847429873031E-7</c:v>
                </c:pt>
                <c:pt idx="2">
                  <c:v>1.3339847104559923E-7</c:v>
                </c:pt>
                <c:pt idx="3">
                  <c:v>1.6506808543095241E-7</c:v>
                </c:pt>
                <c:pt idx="4">
                  <c:v>2.1823602509242965E-7</c:v>
                </c:pt>
                <c:pt idx="5">
                  <c:v>2.931409526689934E-7</c:v>
                </c:pt>
                <c:pt idx="6">
                  <c:v>3.9093504210116294E-7</c:v>
                </c:pt>
                <c:pt idx="7">
                  <c:v>5.1730366699859654E-7</c:v>
                </c:pt>
                <c:pt idx="8">
                  <c:v>6.8729146571370946E-7</c:v>
                </c:pt>
                <c:pt idx="9">
                  <c:v>9.2107436330917372E-7</c:v>
                </c:pt>
                <c:pt idx="10">
                  <c:v>1.2502630267106188E-6</c:v>
                </c:pt>
                <c:pt idx="11">
                  <c:v>1.6680789022085733E-6</c:v>
                </c:pt>
                <c:pt idx="12">
                  <c:v>2.2530673472162114E-6</c:v>
                </c:pt>
                <c:pt idx="13">
                  <c:v>3.1402969910633157E-6</c:v>
                </c:pt>
                <c:pt idx="14">
                  <c:v>4.458899622425315E-6</c:v>
                </c:pt>
                <c:pt idx="15">
                  <c:v>6.1407411848073891E-6</c:v>
                </c:pt>
                <c:pt idx="16">
                  <c:v>7.9421944944552782E-6</c:v>
                </c:pt>
                <c:pt idx="17">
                  <c:v>1.0057255360515323E-5</c:v>
                </c:pt>
                <c:pt idx="18">
                  <c:v>1.3190260042731466E-5</c:v>
                </c:pt>
                <c:pt idx="19">
                  <c:v>1.8612148958487347E-5</c:v>
                </c:pt>
                <c:pt idx="20">
                  <c:v>2.6690572802255752E-5</c:v>
                </c:pt>
                <c:pt idx="21">
                  <c:v>3.7307543676886077E-5</c:v>
                </c:pt>
                <c:pt idx="22">
                  <c:v>4.9516821295251051E-5</c:v>
                </c:pt>
                <c:pt idx="23">
                  <c:v>6.368248467483071E-5</c:v>
                </c:pt>
                <c:pt idx="24">
                  <c:v>8.2424304107212755E-5</c:v>
                </c:pt>
                <c:pt idx="25">
                  <c:v>1.0730936706400148E-4</c:v>
                </c:pt>
                <c:pt idx="26">
                  <c:v>1.3897658517492441E-4</c:v>
                </c:pt>
                <c:pt idx="27">
                  <c:v>1.8234256476755498E-4</c:v>
                </c:pt>
                <c:pt idx="28">
                  <c:v>2.4838532368867005E-4</c:v>
                </c:pt>
                <c:pt idx="29">
                  <c:v>3.5696870925197756E-4</c:v>
                </c:pt>
                <c:pt idx="30">
                  <c:v>5.2801297673898755E-4</c:v>
                </c:pt>
                <c:pt idx="31">
                  <c:v>7.8509148854132591E-4</c:v>
                </c:pt>
                <c:pt idx="32">
                  <c:v>1.1267602607380664E-3</c:v>
                </c:pt>
                <c:pt idx="33">
                  <c:v>1.5292784294377495E-3</c:v>
                </c:pt>
                <c:pt idx="34">
                  <c:v>1.9959058495045566E-3</c:v>
                </c:pt>
                <c:pt idx="35">
                  <c:v>2.6028184080453569E-3</c:v>
                </c:pt>
                <c:pt idx="36">
                  <c:v>3.4201130883365662E-3</c:v>
                </c:pt>
                <c:pt idx="37">
                  <c:v>4.3925976859148681E-3</c:v>
                </c:pt>
                <c:pt idx="38">
                  <c:v>5.5568192574784901E-3</c:v>
                </c:pt>
                <c:pt idx="39">
                  <c:v>7.0632306444783624E-3</c:v>
                </c:pt>
                <c:pt idx="40">
                  <c:v>9.0153313714782125E-3</c:v>
                </c:pt>
                <c:pt idx="41">
                  <c:v>1.1359714122834036E-2</c:v>
                </c:pt>
                <c:pt idx="42">
                  <c:v>1.4051891438896702E-2</c:v>
                </c:pt>
                <c:pt idx="43">
                  <c:v>1.7587411882445735E-2</c:v>
                </c:pt>
                <c:pt idx="44">
                  <c:v>2.288190119059871E-2</c:v>
                </c:pt>
                <c:pt idx="45">
                  <c:v>3.0122462988788734E-2</c:v>
                </c:pt>
                <c:pt idx="46">
                  <c:v>3.8756336280387806E-2</c:v>
                </c:pt>
                <c:pt idx="47">
                  <c:v>4.790626906345849E-2</c:v>
                </c:pt>
                <c:pt idx="48">
                  <c:v>5.6780476991728328E-2</c:v>
                </c:pt>
                <c:pt idx="49">
                  <c:v>6.4331600130295388E-2</c:v>
                </c:pt>
                <c:pt idx="50">
                  <c:v>7.0169273233456272E-2</c:v>
                </c:pt>
                <c:pt idx="51">
                  <c:v>7.5412815437927327E-2</c:v>
                </c:pt>
                <c:pt idx="52">
                  <c:v>8.1681795554523082E-2</c:v>
                </c:pt>
                <c:pt idx="53">
                  <c:v>8.8242494467843671E-2</c:v>
                </c:pt>
                <c:pt idx="54">
                  <c:v>9.2479305477793053E-2</c:v>
                </c:pt>
                <c:pt idx="55">
                  <c:v>9.4082384674553599E-2</c:v>
                </c:pt>
                <c:pt idx="56">
                  <c:v>9.6011170401571019E-2</c:v>
                </c:pt>
                <c:pt idx="57">
                  <c:v>9.9042931828268385E-2</c:v>
                </c:pt>
                <c:pt idx="58">
                  <c:v>0.10305470372288913</c:v>
                </c:pt>
                <c:pt idx="59">
                  <c:v>0.10780000956060005</c:v>
                </c:pt>
                <c:pt idx="60">
                  <c:v>0.11381212487850922</c:v>
                </c:pt>
                <c:pt idx="61">
                  <c:v>0.1216726707026886</c:v>
                </c:pt>
                <c:pt idx="62">
                  <c:v>0.13237888961647001</c:v>
                </c:pt>
                <c:pt idx="63">
                  <c:v>0.1458533027002403</c:v>
                </c:pt>
                <c:pt idx="64">
                  <c:v>0.16025672535869076</c:v>
                </c:pt>
                <c:pt idx="65">
                  <c:v>0.17087706165224834</c:v>
                </c:pt>
                <c:pt idx="66">
                  <c:v>0.17410159632799496</c:v>
                </c:pt>
                <c:pt idx="67">
                  <c:v>0.1713670846988409</c:v>
                </c:pt>
                <c:pt idx="68">
                  <c:v>0.16460027639060792</c:v>
                </c:pt>
                <c:pt idx="69">
                  <c:v>0.15508062440489273</c:v>
                </c:pt>
                <c:pt idx="70">
                  <c:v>0.14582836396265808</c:v>
                </c:pt>
                <c:pt idx="71">
                  <c:v>0.13907661060026358</c:v>
                </c:pt>
                <c:pt idx="72">
                  <c:v>0.13408263809969281</c:v>
                </c:pt>
                <c:pt idx="73">
                  <c:v>0.13013775144509282</c:v>
                </c:pt>
                <c:pt idx="74">
                  <c:v>0.12753889408603691</c:v>
                </c:pt>
                <c:pt idx="75">
                  <c:v>0.12653211648010293</c:v>
                </c:pt>
                <c:pt idx="76">
                  <c:v>0.12700221122705299</c:v>
                </c:pt>
                <c:pt idx="77">
                  <c:v>0.12773702915797308</c:v>
                </c:pt>
                <c:pt idx="78">
                  <c:v>0.12689786809136566</c:v>
                </c:pt>
                <c:pt idx="79">
                  <c:v>0.12486835824647464</c:v>
                </c:pt>
                <c:pt idx="80">
                  <c:v>0.12415459913190234</c:v>
                </c:pt>
                <c:pt idx="81">
                  <c:v>0.12566438625858584</c:v>
                </c:pt>
                <c:pt idx="82">
                  <c:v>0.12878786796833072</c:v>
                </c:pt>
                <c:pt idx="83">
                  <c:v>0.13131585807810139</c:v>
                </c:pt>
                <c:pt idx="84">
                  <c:v>0.13078046969378476</c:v>
                </c:pt>
                <c:pt idx="85">
                  <c:v>0.12774607667978799</c:v>
                </c:pt>
                <c:pt idx="86">
                  <c:v>0.12404592646180181</c:v>
                </c:pt>
                <c:pt idx="87">
                  <c:v>0.12127405649360519</c:v>
                </c:pt>
                <c:pt idx="88">
                  <c:v>0.12146163485022959</c:v>
                </c:pt>
                <c:pt idx="89">
                  <c:v>0.12512100184155012</c:v>
                </c:pt>
                <c:pt idx="90">
                  <c:v>0.12946802746020913</c:v>
                </c:pt>
                <c:pt idx="91">
                  <c:v>0.13185903973582233</c:v>
                </c:pt>
                <c:pt idx="92">
                  <c:v>0.13197781556797231</c:v>
                </c:pt>
                <c:pt idx="93">
                  <c:v>0.1318208433254088</c:v>
                </c:pt>
                <c:pt idx="94">
                  <c:v>0.13360478966159281</c:v>
                </c:pt>
                <c:pt idx="95">
                  <c:v>0.13962842939174069</c:v>
                </c:pt>
                <c:pt idx="96">
                  <c:v>0.15147464216771278</c:v>
                </c:pt>
                <c:pt idx="97">
                  <c:v>0.16561294261330498</c:v>
                </c:pt>
                <c:pt idx="98">
                  <c:v>0.17436928351732389</c:v>
                </c:pt>
                <c:pt idx="99">
                  <c:v>0.17365028421200604</c:v>
                </c:pt>
                <c:pt idx="100">
                  <c:v>0.16676771509117014</c:v>
                </c:pt>
                <c:pt idx="101">
                  <c:v>0.16134863169222871</c:v>
                </c:pt>
                <c:pt idx="102">
                  <c:v>0.16116564358712324</c:v>
                </c:pt>
                <c:pt idx="103">
                  <c:v>0.16444913264638999</c:v>
                </c:pt>
                <c:pt idx="104">
                  <c:v>0.1667958235723952</c:v>
                </c:pt>
                <c:pt idx="105">
                  <c:v>0.16545704291995048</c:v>
                </c:pt>
                <c:pt idx="106">
                  <c:v>0.16128177013319367</c:v>
                </c:pt>
                <c:pt idx="107">
                  <c:v>0.1563326781167711</c:v>
                </c:pt>
                <c:pt idx="108">
                  <c:v>0.15290492931255073</c:v>
                </c:pt>
                <c:pt idx="109">
                  <c:v>0.15274070690323283</c:v>
                </c:pt>
                <c:pt idx="110">
                  <c:v>0.15573321958582806</c:v>
                </c:pt>
                <c:pt idx="111">
                  <c:v>0.15849285694677989</c:v>
                </c:pt>
                <c:pt idx="112">
                  <c:v>0.1581214716670416</c:v>
                </c:pt>
                <c:pt idx="113">
                  <c:v>0.15536172144575644</c:v>
                </c:pt>
                <c:pt idx="114">
                  <c:v>0.1524607558513929</c:v>
                </c:pt>
                <c:pt idx="115">
                  <c:v>0.15055157677829695</c:v>
                </c:pt>
                <c:pt idx="116">
                  <c:v>0.14806607221020968</c:v>
                </c:pt>
                <c:pt idx="117">
                  <c:v>0.14519439599134096</c:v>
                </c:pt>
                <c:pt idx="118">
                  <c:v>0.14323851546069949</c:v>
                </c:pt>
                <c:pt idx="119">
                  <c:v>0.14202324461260207</c:v>
                </c:pt>
                <c:pt idx="120">
                  <c:v>0.1398664696277486</c:v>
                </c:pt>
                <c:pt idx="121">
                  <c:v>0.13714800747640468</c:v>
                </c:pt>
                <c:pt idx="122">
                  <c:v>0.13688342327554615</c:v>
                </c:pt>
                <c:pt idx="123">
                  <c:v>0.14069225375423572</c:v>
                </c:pt>
                <c:pt idx="124">
                  <c:v>0.14667229257762457</c:v>
                </c:pt>
                <c:pt idx="125">
                  <c:v>0.15101562282938694</c:v>
                </c:pt>
                <c:pt idx="126">
                  <c:v>0.15133538474971919</c:v>
                </c:pt>
                <c:pt idx="127">
                  <c:v>0.14753824678880287</c:v>
                </c:pt>
                <c:pt idx="128">
                  <c:v>0.14142611650347742</c:v>
                </c:pt>
                <c:pt idx="129">
                  <c:v>0.1358871135016311</c:v>
                </c:pt>
                <c:pt idx="130">
                  <c:v>0.13249000006062006</c:v>
                </c:pt>
                <c:pt idx="131">
                  <c:v>0.13094375608018441</c:v>
                </c:pt>
                <c:pt idx="132">
                  <c:v>0.13032437604369776</c:v>
                </c:pt>
                <c:pt idx="133">
                  <c:v>0.13063481020992646</c:v>
                </c:pt>
                <c:pt idx="134">
                  <c:v>0.13160005588314491</c:v>
                </c:pt>
                <c:pt idx="135">
                  <c:v>0.13090391419434758</c:v>
                </c:pt>
                <c:pt idx="136">
                  <c:v>0.12645862876315644</c:v>
                </c:pt>
                <c:pt idx="137">
                  <c:v>0.11950895327963336</c:v>
                </c:pt>
                <c:pt idx="138">
                  <c:v>0.11217620511403921</c:v>
                </c:pt>
                <c:pt idx="139">
                  <c:v>0.10507173824049421</c:v>
                </c:pt>
                <c:pt idx="140">
                  <c:v>9.9178735214341049E-2</c:v>
                </c:pt>
                <c:pt idx="141">
                  <c:v>9.5536084120534034E-2</c:v>
                </c:pt>
                <c:pt idx="142">
                  <c:v>9.4403566933044997E-2</c:v>
                </c:pt>
                <c:pt idx="143">
                  <c:v>9.6203654099204505E-2</c:v>
                </c:pt>
                <c:pt idx="144">
                  <c:v>0.10003039137743169</c:v>
                </c:pt>
                <c:pt idx="145">
                  <c:v>0.1040662275649343</c:v>
                </c:pt>
                <c:pt idx="146">
                  <c:v>0.10751387216970154</c:v>
                </c:pt>
                <c:pt idx="147">
                  <c:v>0.11214701582670537</c:v>
                </c:pt>
                <c:pt idx="148">
                  <c:v>0.11719566323494944</c:v>
                </c:pt>
                <c:pt idx="149">
                  <c:v>0.11925050765223744</c:v>
                </c:pt>
                <c:pt idx="150">
                  <c:v>0.11796907319156248</c:v>
                </c:pt>
                <c:pt idx="151">
                  <c:v>0.1156584759849761</c:v>
                </c:pt>
                <c:pt idx="152">
                  <c:v>0.11510701276701722</c:v>
                </c:pt>
                <c:pt idx="153">
                  <c:v>0.11674538272997578</c:v>
                </c:pt>
                <c:pt idx="154">
                  <c:v>0.11796715136960495</c:v>
                </c:pt>
                <c:pt idx="155">
                  <c:v>0.11570851823059405</c:v>
                </c:pt>
                <c:pt idx="156">
                  <c:v>0.10952459003614011</c:v>
                </c:pt>
                <c:pt idx="157">
                  <c:v>0.10206954696486267</c:v>
                </c:pt>
                <c:pt idx="158">
                  <c:v>9.7072162066222101E-2</c:v>
                </c:pt>
                <c:pt idx="159">
                  <c:v>9.6949984974689221E-2</c:v>
                </c:pt>
                <c:pt idx="160">
                  <c:v>0.10198271851964577</c:v>
                </c:pt>
                <c:pt idx="161">
                  <c:v>0.11026965176525041</c:v>
                </c:pt>
                <c:pt idx="162">
                  <c:v>0.11946502485166517</c:v>
                </c:pt>
                <c:pt idx="163">
                  <c:v>0.12795320743823815</c:v>
                </c:pt>
                <c:pt idx="164">
                  <c:v>0.13349596752032414</c:v>
                </c:pt>
                <c:pt idx="165">
                  <c:v>0.13479020000018757</c:v>
                </c:pt>
                <c:pt idx="166">
                  <c:v>0.13369476794715068</c:v>
                </c:pt>
                <c:pt idx="167">
                  <c:v>0.13331316746021382</c:v>
                </c:pt>
                <c:pt idx="168">
                  <c:v>0.13523210401575772</c:v>
                </c:pt>
                <c:pt idx="169">
                  <c:v>0.13813234788682011</c:v>
                </c:pt>
                <c:pt idx="170">
                  <c:v>0.13983705009505962</c:v>
                </c:pt>
                <c:pt idx="171">
                  <c:v>0.13887016932745427</c:v>
                </c:pt>
                <c:pt idx="172">
                  <c:v>0.1352470609914824</c:v>
                </c:pt>
                <c:pt idx="173">
                  <c:v>0.13100510675309238</c:v>
                </c:pt>
                <c:pt idx="174">
                  <c:v>0.12726798422948057</c:v>
                </c:pt>
                <c:pt idx="175">
                  <c:v>0.12437297116493723</c:v>
                </c:pt>
                <c:pt idx="176">
                  <c:v>0.12411135153462161</c:v>
                </c:pt>
                <c:pt idx="177">
                  <c:v>0.12631435035898153</c:v>
                </c:pt>
                <c:pt idx="178">
                  <c:v>0.12739455417926532</c:v>
                </c:pt>
                <c:pt idx="179">
                  <c:v>0.12578637227673228</c:v>
                </c:pt>
                <c:pt idx="180">
                  <c:v>0.12268120764768801</c:v>
                </c:pt>
                <c:pt idx="181">
                  <c:v>0.12018502056712727</c:v>
                </c:pt>
                <c:pt idx="182">
                  <c:v>0.11966543735687664</c:v>
                </c:pt>
                <c:pt idx="183">
                  <c:v>0.12135500477882359</c:v>
                </c:pt>
                <c:pt idx="184">
                  <c:v>0.12531044216376672</c:v>
                </c:pt>
                <c:pt idx="185">
                  <c:v>0.12982166062203543</c:v>
                </c:pt>
                <c:pt idx="186">
                  <c:v>0.13258592941585298</c:v>
                </c:pt>
                <c:pt idx="187">
                  <c:v>0.13193466952184851</c:v>
                </c:pt>
                <c:pt idx="188">
                  <c:v>0.12764741924580353</c:v>
                </c:pt>
                <c:pt idx="189">
                  <c:v>0.12153323079954387</c:v>
                </c:pt>
                <c:pt idx="190">
                  <c:v>0.1155612054153683</c:v>
                </c:pt>
                <c:pt idx="191">
                  <c:v>0.10983743822896894</c:v>
                </c:pt>
                <c:pt idx="192">
                  <c:v>0.10407978295676279</c:v>
                </c:pt>
                <c:pt idx="193">
                  <c:v>9.9927969952868789E-2</c:v>
                </c:pt>
                <c:pt idx="194">
                  <c:v>9.9184623861723539E-2</c:v>
                </c:pt>
                <c:pt idx="195">
                  <c:v>0.10262768045388362</c:v>
                </c:pt>
                <c:pt idx="196">
                  <c:v>0.10999081989040856</c:v>
                </c:pt>
                <c:pt idx="197">
                  <c:v>0.11846480238852297</c:v>
                </c:pt>
                <c:pt idx="198">
                  <c:v>0.12489953326473592</c:v>
                </c:pt>
                <c:pt idx="199">
                  <c:v>0.12820811297014284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E-44E2-B608-2D0F59CD53C7}"/>
            </c:ext>
          </c:extLst>
        </c:ser>
        <c:ser>
          <c:idx val="1"/>
          <c:order val="1"/>
          <c:tx>
            <c:strRef>
              <c:f>'intrinsic growth rate'!$J$11</c:f>
              <c:strCache>
                <c:ptCount val="1"/>
                <c:pt idx="0">
                  <c:v>Ut harvest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'intrinsic growth rate'!$K$12:$K$211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'intrinsic growth rate'!$J$12:$J$211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E-44E2-B608-2D0F59CD5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93967"/>
        <c:axId val="1010385855"/>
      </c:scatterChart>
      <c:scatterChart>
        <c:scatterStyle val="lineMarker"/>
        <c:varyColors val="0"/>
        <c:ser>
          <c:idx val="2"/>
          <c:order val="2"/>
          <c:tx>
            <c:strRef>
              <c:f>'intrinsic growth rate'!$AH$11</c:f>
              <c:strCache>
                <c:ptCount val="1"/>
                <c:pt idx="0">
                  <c:v>mean weight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'intrinsic growth rate'!$K$12:$K$211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'intrinsic growth rate'!$AH$12:$AH$211</c:f>
              <c:numCache>
                <c:formatCode>General</c:formatCode>
                <c:ptCount val="200"/>
                <c:pt idx="0">
                  <c:v>0.13882298220164718</c:v>
                </c:pt>
                <c:pt idx="1">
                  <c:v>5.3561210747744913E-2</c:v>
                </c:pt>
                <c:pt idx="2">
                  <c:v>7.7195079641380199E-2</c:v>
                </c:pt>
                <c:pt idx="3">
                  <c:v>5.791484586883331E-2</c:v>
                </c:pt>
                <c:pt idx="4">
                  <c:v>6.5648737892864364E-2</c:v>
                </c:pt>
                <c:pt idx="5">
                  <c:v>6.0723624341292012E-2</c:v>
                </c:pt>
                <c:pt idx="6">
                  <c:v>7.6925977732914291E-2</c:v>
                </c:pt>
                <c:pt idx="7">
                  <c:v>5.8726929639412305E-2</c:v>
                </c:pt>
                <c:pt idx="8">
                  <c:v>5.5022260776931578E-2</c:v>
                </c:pt>
                <c:pt idx="9">
                  <c:v>7.596175772530378E-2</c:v>
                </c:pt>
                <c:pt idx="10">
                  <c:v>5.5741193443639953E-2</c:v>
                </c:pt>
                <c:pt idx="11">
                  <c:v>8.0268216103733706E-2</c:v>
                </c:pt>
                <c:pt idx="12">
                  <c:v>4.3509788084728843E-2</c:v>
                </c:pt>
                <c:pt idx="13">
                  <c:v>5.588523608750888E-2</c:v>
                </c:pt>
                <c:pt idx="14">
                  <c:v>7.5329858656600066E-2</c:v>
                </c:pt>
                <c:pt idx="15">
                  <c:v>8.6246752701780005E-2</c:v>
                </c:pt>
                <c:pt idx="16">
                  <c:v>6.9160853585160886E-2</c:v>
                </c:pt>
                <c:pt idx="17">
                  <c:v>4.9886026264954399E-2</c:v>
                </c:pt>
                <c:pt idx="18">
                  <c:v>6.1833625618220707E-2</c:v>
                </c:pt>
                <c:pt idx="19">
                  <c:v>4.4462588908739858E-2</c:v>
                </c:pt>
                <c:pt idx="20">
                  <c:v>8.3270744633070742E-2</c:v>
                </c:pt>
                <c:pt idx="21">
                  <c:v>6.9845282805464093E-2</c:v>
                </c:pt>
                <c:pt idx="22">
                  <c:v>7.040001356979847E-2</c:v>
                </c:pt>
                <c:pt idx="23">
                  <c:v>5.9000630491307909E-2</c:v>
                </c:pt>
                <c:pt idx="24">
                  <c:v>6.8335447932149393E-2</c:v>
                </c:pt>
                <c:pt idx="25">
                  <c:v>8.4593737249693768E-2</c:v>
                </c:pt>
                <c:pt idx="26">
                  <c:v>5.8907494209261807E-2</c:v>
                </c:pt>
                <c:pt idx="27">
                  <c:v>4.7927842038795805E-2</c:v>
                </c:pt>
                <c:pt idx="28">
                  <c:v>6.4994314243927057E-2</c:v>
                </c:pt>
                <c:pt idx="29">
                  <c:v>4.5790413050044942E-2</c:v>
                </c:pt>
                <c:pt idx="30">
                  <c:v>4.8274437897019858E-2</c:v>
                </c:pt>
                <c:pt idx="31">
                  <c:v>6.2139630870425254E-2</c:v>
                </c:pt>
                <c:pt idx="32">
                  <c:v>9.0676219785649395E-2</c:v>
                </c:pt>
                <c:pt idx="33">
                  <c:v>5.7927086446648693E-2</c:v>
                </c:pt>
                <c:pt idx="34">
                  <c:v>6.0166070008489697E-2</c:v>
                </c:pt>
                <c:pt idx="35">
                  <c:v>7.6359149235916191E-2</c:v>
                </c:pt>
                <c:pt idx="36">
                  <c:v>6.9206498817414544E-2</c:v>
                </c:pt>
                <c:pt idx="37">
                  <c:v>8.1218712733258827E-2</c:v>
                </c:pt>
                <c:pt idx="38">
                  <c:v>6.0128179875674738E-2</c:v>
                </c:pt>
                <c:pt idx="39">
                  <c:v>6.8249089551011735E-2</c:v>
                </c:pt>
                <c:pt idx="40">
                  <c:v>9.3033373814193937E-2</c:v>
                </c:pt>
                <c:pt idx="41">
                  <c:v>7.7467334691803627E-2</c:v>
                </c:pt>
                <c:pt idx="42">
                  <c:v>6.0076153793879719E-2</c:v>
                </c:pt>
                <c:pt idx="43">
                  <c:v>6.3074614587713615E-2</c:v>
                </c:pt>
                <c:pt idx="44">
                  <c:v>6.6422017245413731E-2</c:v>
                </c:pt>
                <c:pt idx="45">
                  <c:v>8.0389622796323973E-2</c:v>
                </c:pt>
                <c:pt idx="46">
                  <c:v>7.749551721601336E-2</c:v>
                </c:pt>
                <c:pt idx="47">
                  <c:v>9.6908269905504871E-2</c:v>
                </c:pt>
                <c:pt idx="48">
                  <c:v>0.11461299270317343</c:v>
                </c:pt>
                <c:pt idx="49">
                  <c:v>0.13060294560091201</c:v>
                </c:pt>
                <c:pt idx="50">
                  <c:v>8.7041583475226059E-2</c:v>
                </c:pt>
                <c:pt idx="51">
                  <c:v>0.10033955070035284</c:v>
                </c:pt>
                <c:pt idx="52">
                  <c:v>0.1486521953941202</c:v>
                </c:pt>
                <c:pt idx="53">
                  <c:v>0.14456973036501125</c:v>
                </c:pt>
                <c:pt idx="54">
                  <c:v>0.1088051646687518</c:v>
                </c:pt>
                <c:pt idx="55">
                  <c:v>0.1478845460863869</c:v>
                </c:pt>
                <c:pt idx="56">
                  <c:v>0.10243402636845315</c:v>
                </c:pt>
                <c:pt idx="57">
                  <c:v>0.14932006267724884</c:v>
                </c:pt>
                <c:pt idx="58">
                  <c:v>9.8836459469671345E-2</c:v>
                </c:pt>
                <c:pt idx="59">
                  <c:v>0.1268078221446271</c:v>
                </c:pt>
                <c:pt idx="60">
                  <c:v>9.8289534456194136E-2</c:v>
                </c:pt>
                <c:pt idx="61">
                  <c:v>0.10868070520796125</c:v>
                </c:pt>
                <c:pt idx="62">
                  <c:v>8.2399293458447098E-2</c:v>
                </c:pt>
                <c:pt idx="63">
                  <c:v>0.13932073626702846</c:v>
                </c:pt>
                <c:pt idx="64">
                  <c:v>0.13825125174636274</c:v>
                </c:pt>
                <c:pt idx="65">
                  <c:v>0.13896569584996962</c:v>
                </c:pt>
                <c:pt idx="66">
                  <c:v>0.17477100167647441</c:v>
                </c:pt>
                <c:pt idx="67">
                  <c:v>0.20631208824210526</c:v>
                </c:pt>
                <c:pt idx="68">
                  <c:v>0.15830316025376187</c:v>
                </c:pt>
                <c:pt idx="69">
                  <c:v>0.15644706089441629</c:v>
                </c:pt>
                <c:pt idx="70">
                  <c:v>0.16957787210387454</c:v>
                </c:pt>
                <c:pt idx="71">
                  <c:v>0.14503554011071165</c:v>
                </c:pt>
                <c:pt idx="72">
                  <c:v>0.15519865428176396</c:v>
                </c:pt>
                <c:pt idx="73">
                  <c:v>0.14539795812598505</c:v>
                </c:pt>
                <c:pt idx="74">
                  <c:v>0.1244923865959323</c:v>
                </c:pt>
                <c:pt idx="75">
                  <c:v>0.13037375961636954</c:v>
                </c:pt>
                <c:pt idx="76">
                  <c:v>0.16811758824709147</c:v>
                </c:pt>
                <c:pt idx="77">
                  <c:v>0.1443021777595499</c:v>
                </c:pt>
                <c:pt idx="78">
                  <c:v>0.13819319844580424</c:v>
                </c:pt>
                <c:pt idx="79">
                  <c:v>0.14077507310915388</c:v>
                </c:pt>
                <c:pt idx="80">
                  <c:v>0.10614303532337667</c:v>
                </c:pt>
                <c:pt idx="81">
                  <c:v>0.14064067924196097</c:v>
                </c:pt>
                <c:pt idx="82">
                  <c:v>0.15786012488684947</c:v>
                </c:pt>
                <c:pt idx="83">
                  <c:v>0.14263121799149781</c:v>
                </c:pt>
                <c:pt idx="84">
                  <c:v>0.16375257746804278</c:v>
                </c:pt>
                <c:pt idx="85">
                  <c:v>0.16573397756715955</c:v>
                </c:pt>
                <c:pt idx="86">
                  <c:v>0.12734285293908243</c:v>
                </c:pt>
                <c:pt idx="87">
                  <c:v>0.1114137196917924</c:v>
                </c:pt>
                <c:pt idx="88">
                  <c:v>0.12542798532356775</c:v>
                </c:pt>
                <c:pt idx="89">
                  <c:v>0.13623052068269301</c:v>
                </c:pt>
                <c:pt idx="90">
                  <c:v>0.15533429566912652</c:v>
                </c:pt>
                <c:pt idx="91">
                  <c:v>0.12390339078266231</c:v>
                </c:pt>
                <c:pt idx="92">
                  <c:v>0.15564777771871846</c:v>
                </c:pt>
                <c:pt idx="93">
                  <c:v>0.11815025934007102</c:v>
                </c:pt>
                <c:pt idx="94">
                  <c:v>9.3236786046751577E-2</c:v>
                </c:pt>
                <c:pt idx="95">
                  <c:v>9.4476635118352276E-2</c:v>
                </c:pt>
                <c:pt idx="96">
                  <c:v>0.12378434493960895</c:v>
                </c:pt>
                <c:pt idx="97">
                  <c:v>0.17195983553994057</c:v>
                </c:pt>
                <c:pt idx="98">
                  <c:v>0.19482915664066333</c:v>
                </c:pt>
                <c:pt idx="99">
                  <c:v>0.13953082056876548</c:v>
                </c:pt>
                <c:pt idx="100">
                  <c:v>0.13507445761473327</c:v>
                </c:pt>
                <c:pt idx="101">
                  <c:v>0.11121301096570232</c:v>
                </c:pt>
                <c:pt idx="102">
                  <c:v>0.14891497299493678</c:v>
                </c:pt>
                <c:pt idx="103">
                  <c:v>0.14616139269179726</c:v>
                </c:pt>
                <c:pt idx="104">
                  <c:v>0.15717130643564189</c:v>
                </c:pt>
                <c:pt idx="105">
                  <c:v>0.15899903997559256</c:v>
                </c:pt>
                <c:pt idx="106">
                  <c:v>0.15711629229040641</c:v>
                </c:pt>
                <c:pt idx="107">
                  <c:v>0.13397536516778427</c:v>
                </c:pt>
                <c:pt idx="108">
                  <c:v>0.11262754643055295</c:v>
                </c:pt>
                <c:pt idx="109">
                  <c:v>0.13914958984042794</c:v>
                </c:pt>
                <c:pt idx="110">
                  <c:v>0.144157772544933</c:v>
                </c:pt>
                <c:pt idx="111">
                  <c:v>0.16961764184224942</c:v>
                </c:pt>
                <c:pt idx="112">
                  <c:v>0.1366853284575133</c:v>
                </c:pt>
                <c:pt idx="113">
                  <c:v>0.13111585181797358</c:v>
                </c:pt>
                <c:pt idx="114">
                  <c:v>0.17976725189906309</c:v>
                </c:pt>
                <c:pt idx="115">
                  <c:v>0.13891859160112649</c:v>
                </c:pt>
                <c:pt idx="116">
                  <c:v>0.15162627015839369</c:v>
                </c:pt>
                <c:pt idx="117">
                  <c:v>0.12139849361367312</c:v>
                </c:pt>
                <c:pt idx="118">
                  <c:v>0.18325948670156966</c:v>
                </c:pt>
                <c:pt idx="119">
                  <c:v>0.14925074135888639</c:v>
                </c:pt>
                <c:pt idx="120">
                  <c:v>0.14245592315104197</c:v>
                </c:pt>
                <c:pt idx="121">
                  <c:v>0.11050938582255182</c:v>
                </c:pt>
                <c:pt idx="122">
                  <c:v>0.11835440178444243</c:v>
                </c:pt>
                <c:pt idx="123">
                  <c:v>0.12821743010979184</c:v>
                </c:pt>
                <c:pt idx="124">
                  <c:v>0.14038849725322169</c:v>
                </c:pt>
                <c:pt idx="125">
                  <c:v>0.16643109511159559</c:v>
                </c:pt>
                <c:pt idx="126">
                  <c:v>0.17378368732172716</c:v>
                </c:pt>
                <c:pt idx="127">
                  <c:v>0.15811417190525312</c:v>
                </c:pt>
                <c:pt idx="128">
                  <c:v>0.1437525574501593</c:v>
                </c:pt>
                <c:pt idx="129">
                  <c:v>0.13603017139630658</c:v>
                </c:pt>
                <c:pt idx="130">
                  <c:v>0.16046097984907914</c:v>
                </c:pt>
                <c:pt idx="131">
                  <c:v>0.13060440157833808</c:v>
                </c:pt>
                <c:pt idx="132">
                  <c:v>0.11974018351894389</c:v>
                </c:pt>
                <c:pt idx="133">
                  <c:v>0.14838124824627247</c:v>
                </c:pt>
                <c:pt idx="134">
                  <c:v>0.19605696160197045</c:v>
                </c:pt>
                <c:pt idx="135">
                  <c:v>0.15450275051054729</c:v>
                </c:pt>
                <c:pt idx="136">
                  <c:v>0.18411284515274393</c:v>
                </c:pt>
                <c:pt idx="137">
                  <c:v>0.20133369192054457</c:v>
                </c:pt>
                <c:pt idx="138">
                  <c:v>0.15308522017268081</c:v>
                </c:pt>
                <c:pt idx="139">
                  <c:v>0.16120927755600273</c:v>
                </c:pt>
                <c:pt idx="140">
                  <c:v>0.15748263936055187</c:v>
                </c:pt>
                <c:pt idx="141">
                  <c:v>0.11521627298740129</c:v>
                </c:pt>
                <c:pt idx="142">
                  <c:v>0.11003541674814793</c:v>
                </c:pt>
                <c:pt idx="143">
                  <c:v>0.13114860907251424</c:v>
                </c:pt>
                <c:pt idx="144">
                  <c:v>0.15957675024355916</c:v>
                </c:pt>
                <c:pt idx="145">
                  <c:v>9.0387808317476698E-2</c:v>
                </c:pt>
                <c:pt idx="146">
                  <c:v>0.1324569036210774</c:v>
                </c:pt>
                <c:pt idx="147">
                  <c:v>0.133115396311308</c:v>
                </c:pt>
                <c:pt idx="148">
                  <c:v>0.15865724512636958</c:v>
                </c:pt>
                <c:pt idx="149">
                  <c:v>0.16502417598646563</c:v>
                </c:pt>
                <c:pt idx="150">
                  <c:v>0.12742371153945625</c:v>
                </c:pt>
                <c:pt idx="151">
                  <c:v>0.12339431655575102</c:v>
                </c:pt>
                <c:pt idx="152">
                  <c:v>0.12578242483279781</c:v>
                </c:pt>
                <c:pt idx="153">
                  <c:v>0.17010362798619308</c:v>
                </c:pt>
                <c:pt idx="154">
                  <c:v>0.18913735128864875</c:v>
                </c:pt>
                <c:pt idx="155">
                  <c:v>0.19996404385266067</c:v>
                </c:pt>
                <c:pt idx="156">
                  <c:v>0.1679168372128465</c:v>
                </c:pt>
                <c:pt idx="157">
                  <c:v>0.13077711045111262</c:v>
                </c:pt>
                <c:pt idx="158">
                  <c:v>0.10085971439331483</c:v>
                </c:pt>
                <c:pt idx="159">
                  <c:v>0.11435054479711784</c:v>
                </c:pt>
                <c:pt idx="160">
                  <c:v>0.10563025537257875</c:v>
                </c:pt>
                <c:pt idx="161">
                  <c:v>0.10276692700601016</c:v>
                </c:pt>
                <c:pt idx="162">
                  <c:v>0.12720996462856562</c:v>
                </c:pt>
                <c:pt idx="163">
                  <c:v>0.14879945846429454</c:v>
                </c:pt>
                <c:pt idx="164">
                  <c:v>0.15273196465773564</c:v>
                </c:pt>
                <c:pt idx="165">
                  <c:v>0.13394976469305639</c:v>
                </c:pt>
                <c:pt idx="166">
                  <c:v>0.12399439969151456</c:v>
                </c:pt>
                <c:pt idx="167">
                  <c:v>0.1317246694121004</c:v>
                </c:pt>
                <c:pt idx="168">
                  <c:v>0.12068225334618969</c:v>
                </c:pt>
                <c:pt idx="169">
                  <c:v>0.16631739016913588</c:v>
                </c:pt>
                <c:pt idx="170">
                  <c:v>0.16797158371815482</c:v>
                </c:pt>
                <c:pt idx="171">
                  <c:v>0.13254326979790285</c:v>
                </c:pt>
                <c:pt idx="172">
                  <c:v>0.17214672008730084</c:v>
                </c:pt>
                <c:pt idx="173">
                  <c:v>0.17451644355181919</c:v>
                </c:pt>
                <c:pt idx="174">
                  <c:v>0.1164266897319596</c:v>
                </c:pt>
                <c:pt idx="175">
                  <c:v>0.12133016056577345</c:v>
                </c:pt>
                <c:pt idx="176">
                  <c:v>0.14938786696182133</c:v>
                </c:pt>
                <c:pt idx="177">
                  <c:v>0.14669357503168787</c:v>
                </c:pt>
                <c:pt idx="178">
                  <c:v>0.17211602399978687</c:v>
                </c:pt>
                <c:pt idx="179">
                  <c:v>0.13319655463348523</c:v>
                </c:pt>
                <c:pt idx="180">
                  <c:v>0.1534470069299777</c:v>
                </c:pt>
                <c:pt idx="181">
                  <c:v>0.12634309245820766</c:v>
                </c:pt>
                <c:pt idx="182">
                  <c:v>0.11425989969713121</c:v>
                </c:pt>
                <c:pt idx="183">
                  <c:v>0.13001724095261119</c:v>
                </c:pt>
                <c:pt idx="184">
                  <c:v>0.11886485106633658</c:v>
                </c:pt>
                <c:pt idx="185">
                  <c:v>0.15464694472490267</c:v>
                </c:pt>
                <c:pt idx="186">
                  <c:v>0.1746176017056229</c:v>
                </c:pt>
                <c:pt idx="187">
                  <c:v>0.17307398539440652</c:v>
                </c:pt>
                <c:pt idx="188">
                  <c:v>0.14608024823915133</c:v>
                </c:pt>
                <c:pt idx="189">
                  <c:v>0.18626537853670569</c:v>
                </c:pt>
                <c:pt idx="190">
                  <c:v>0.18410560759803662</c:v>
                </c:pt>
                <c:pt idx="191">
                  <c:v>0.1487177919383425</c:v>
                </c:pt>
                <c:pt idx="192">
                  <c:v>0.15306226662745823</c:v>
                </c:pt>
                <c:pt idx="193">
                  <c:v>0.11461719933131929</c:v>
                </c:pt>
                <c:pt idx="194">
                  <c:v>9.995041405440358E-2</c:v>
                </c:pt>
                <c:pt idx="195">
                  <c:v>0.10981098358397813</c:v>
                </c:pt>
                <c:pt idx="196">
                  <c:v>0.11272962980264427</c:v>
                </c:pt>
                <c:pt idx="197">
                  <c:v>0.15426553549667973</c:v>
                </c:pt>
                <c:pt idx="198">
                  <c:v>0.13241299538542889</c:v>
                </c:pt>
                <c:pt idx="199">
                  <c:v>0.11657932801860235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E-44E2-B608-2D0F59CD5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588127"/>
        <c:axId val="1742868207"/>
      </c:scatterChart>
      <c:valAx>
        <c:axId val="149819396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after introduction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85855"/>
        <c:crosses val="autoZero"/>
        <c:crossBetween val="midCat"/>
      </c:valAx>
      <c:valAx>
        <c:axId val="10103858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stock biomass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93967"/>
        <c:crosses val="autoZero"/>
        <c:crossBetween val="midCat"/>
      </c:valAx>
      <c:valAx>
        <c:axId val="174286820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88127"/>
        <c:crosses val="max"/>
        <c:crossBetween val="midCat"/>
      </c:valAx>
      <c:valAx>
        <c:axId val="10085881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2868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Unfished cohort biomass vs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1227034120735"/>
          <c:y val="0.29208333333333336"/>
          <c:w val="0.81232174103237098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'intrinsic growth rate'!$K$9</c:f>
              <c:strCache>
                <c:ptCount val="1"/>
                <c:pt idx="0">
                  <c:v>BPRo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'intrinsic growth rate'!$L$1:$AE$1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'intrinsic growth rate'!$L$9:$AE$9</c:f>
              <c:numCache>
                <c:formatCode>General</c:formatCode>
                <c:ptCount val="20"/>
                <c:pt idx="0">
                  <c:v>1.0823077182670957E-2</c:v>
                </c:pt>
                <c:pt idx="1">
                  <c:v>1.8918391314629603E-2</c:v>
                </c:pt>
                <c:pt idx="2">
                  <c:v>2.246215234256474E-2</c:v>
                </c:pt>
                <c:pt idx="3">
                  <c:v>2.2308780695967527E-2</c:v>
                </c:pt>
                <c:pt idx="4">
                  <c:v>2.0069893786456478E-2</c:v>
                </c:pt>
                <c:pt idx="5">
                  <c:v>1.6985626388390462E-2</c:v>
                </c:pt>
                <c:pt idx="6">
                  <c:v>1.3806423188995018E-2</c:v>
                </c:pt>
                <c:pt idx="7">
                  <c:v>1.0913368713064229E-2</c:v>
                </c:pt>
                <c:pt idx="8">
                  <c:v>8.4565640613074484E-3</c:v>
                </c:pt>
                <c:pt idx="9">
                  <c:v>6.4584704648360629E-3</c:v>
                </c:pt>
                <c:pt idx="10">
                  <c:v>4.8797706213664247E-3</c:v>
                </c:pt>
                <c:pt idx="11">
                  <c:v>3.6573921377151646E-3</c:v>
                </c:pt>
                <c:pt idx="12">
                  <c:v>2.7245721288356468E-3</c:v>
                </c:pt>
                <c:pt idx="13">
                  <c:v>2.0202763352138446E-3</c:v>
                </c:pt>
                <c:pt idx="14">
                  <c:v>1.4927308335025988E-3</c:v>
                </c:pt>
                <c:pt idx="15">
                  <c:v>1.0999362971322948E-3</c:v>
                </c:pt>
                <c:pt idx="16">
                  <c:v>8.0879873247087226E-4</c:v>
                </c:pt>
                <c:pt idx="17">
                  <c:v>5.937559487636737E-4</c:v>
                </c:pt>
                <c:pt idx="18">
                  <c:v>4.3534096152343681E-4</c:v>
                </c:pt>
                <c:pt idx="19">
                  <c:v>1.1734710272047167E-3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C-443D-AA86-F3C2E5F85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5"/>
        <c:axId val="2025178079"/>
      </c:scatterChart>
      <c:valAx>
        <c:axId val="12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Cohort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178079"/>
        <c:crosses val="autoZero"/>
        <c:crossBetween val="midCat"/>
      </c:valAx>
      <c:valAx>
        <c:axId val="202517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Biomass per recruit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SSb initial growth from very low abundance, given successful spawning interval</a:t>
            </a:r>
            <a:r>
              <a:rPr lang="en-US" baseline="0"/>
              <a:t> "yrbetween"</a:t>
            </a:r>
            <a:endParaRPr lang="en-US"/>
          </a:p>
        </c:rich>
      </c:tx>
      <c:layout>
        <c:manualLayout>
          <c:xMode val="edge"/>
          <c:yMode val="edge"/>
          <c:x val="0.1159234470691163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'intrinsic growth rate'!$AI$11</c:f>
              <c:strCache>
                <c:ptCount val="1"/>
                <c:pt idx="0">
                  <c:v>ssb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29941579177602801"/>
                  <c:y val="6.84011373578302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'intrinsic growth rate'!$AI$12:$AI$41</c:f>
              <c:numCache>
                <c:formatCode>General</c:formatCode>
                <c:ptCount val="30"/>
                <c:pt idx="0">
                  <c:v>1.1669309501982242E-7</c:v>
                </c:pt>
                <c:pt idx="1">
                  <c:v>1.2035847429873031E-7</c:v>
                </c:pt>
                <c:pt idx="2">
                  <c:v>1.3339847104559923E-7</c:v>
                </c:pt>
                <c:pt idx="3">
                  <c:v>1.6506808543095241E-7</c:v>
                </c:pt>
                <c:pt idx="4">
                  <c:v>2.1823602509242965E-7</c:v>
                </c:pt>
                <c:pt idx="5">
                  <c:v>2.931409526689934E-7</c:v>
                </c:pt>
                <c:pt idx="6">
                  <c:v>3.9093504210116294E-7</c:v>
                </c:pt>
                <c:pt idx="7">
                  <c:v>5.1730366699859654E-7</c:v>
                </c:pt>
                <c:pt idx="8">
                  <c:v>6.8729146571370946E-7</c:v>
                </c:pt>
                <c:pt idx="9">
                  <c:v>9.2107436330917372E-7</c:v>
                </c:pt>
                <c:pt idx="10">
                  <c:v>1.2502630267106188E-6</c:v>
                </c:pt>
                <c:pt idx="11">
                  <c:v>1.6680789022085733E-6</c:v>
                </c:pt>
                <c:pt idx="12">
                  <c:v>2.2530673472162114E-6</c:v>
                </c:pt>
                <c:pt idx="13">
                  <c:v>3.1402969910633157E-6</c:v>
                </c:pt>
                <c:pt idx="14">
                  <c:v>4.458899622425315E-6</c:v>
                </c:pt>
                <c:pt idx="15">
                  <c:v>6.1407411848073891E-6</c:v>
                </c:pt>
                <c:pt idx="16">
                  <c:v>7.9421944944552782E-6</c:v>
                </c:pt>
                <c:pt idx="17">
                  <c:v>1.0057255360515323E-5</c:v>
                </c:pt>
                <c:pt idx="18">
                  <c:v>1.3190260042731466E-5</c:v>
                </c:pt>
                <c:pt idx="19">
                  <c:v>1.8612148958487347E-5</c:v>
                </c:pt>
                <c:pt idx="20">
                  <c:v>2.6690572802255752E-5</c:v>
                </c:pt>
                <c:pt idx="21">
                  <c:v>3.7307543676886077E-5</c:v>
                </c:pt>
                <c:pt idx="22">
                  <c:v>4.9516821295251051E-5</c:v>
                </c:pt>
                <c:pt idx="23">
                  <c:v>6.368248467483071E-5</c:v>
                </c:pt>
                <c:pt idx="24">
                  <c:v>8.2424304107212755E-5</c:v>
                </c:pt>
                <c:pt idx="25">
                  <c:v>1.0730936706400148E-4</c:v>
                </c:pt>
                <c:pt idx="26">
                  <c:v>1.3897658517492441E-4</c:v>
                </c:pt>
                <c:pt idx="27">
                  <c:v>1.8234256476755498E-4</c:v>
                </c:pt>
                <c:pt idx="28">
                  <c:v>2.4838532368867005E-4</c:v>
                </c:pt>
                <c:pt idx="29">
                  <c:v>3.5696870925197756E-4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B-4381-8F6B-1A758900E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706079"/>
        <c:axId val="809419583"/>
      </c:lineChart>
      <c:catAx>
        <c:axId val="991706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419583"/>
        <c:crosses val="autoZero"/>
        <c:auto val="1"/>
        <c:lblAlgn val="ctr"/>
        <c:lblOffset val="100"/>
        <c:noMultiLvlLbl val="0"/>
      </c:catAx>
      <c:valAx>
        <c:axId val="8094195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70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compensation ratio CR and interval between successful spawns on initial population growth rate after invasion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3840359096712"/>
          <c:y val="0.30622739865850107"/>
          <c:w val="0.84518421807692234"/>
          <c:h val="0.4768824730242053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'intrinsic growth rate'!$B$50</c:f>
              <c:strCache>
                <c:ptCount val="1"/>
                <c:pt idx="0">
                  <c:v>CR=5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rate'!$C$50:$I$50</c:f>
              <c:numCache>
                <c:formatCode>General</c:formatCode>
                <c:ptCount val="7"/>
                <c:pt idx="0">
                  <c:v>1.3103578038118366</c:v>
                </c:pt>
                <c:pt idx="1">
                  <c:v>1.1578254132984498</c:v>
                </c:pt>
                <c:pt idx="2">
                  <c:v>1.0589162187107606</c:v>
                </c:pt>
                <c:pt idx="3">
                  <c:v>1.0376577522181099</c:v>
                </c:pt>
                <c:pt idx="4">
                  <c:v>1.0031111813969962</c:v>
                </c:pt>
                <c:pt idx="5">
                  <c:v>0.9803921257038497</c:v>
                </c:pt>
                <c:pt idx="6">
                  <c:v>0.93749852466535344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F4-4F4F-8EAB-39BDAD190528}"/>
            </c:ext>
          </c:extLst>
        </c:ser>
        <c:ser>
          <c:idx val="1"/>
          <c:order val="1"/>
          <c:tx>
            <c:strRef>
              <c:f>'intrinsic growth rate'!$B$51</c:f>
              <c:strCache>
                <c:ptCount val="1"/>
                <c:pt idx="0">
                  <c:v>CR=8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rate'!$C$51:$I$51</c:f>
              <c:numCache>
                <c:formatCode>General</c:formatCode>
                <c:ptCount val="7"/>
                <c:pt idx="0">
                  <c:v>1.4455188505241248</c:v>
                </c:pt>
                <c:pt idx="1">
                  <c:v>1.2602695322507436</c:v>
                </c:pt>
                <c:pt idx="2">
                  <c:v>1.1392914406327534</c:v>
                </c:pt>
                <c:pt idx="3">
                  <c:v>1.114858865465953</c:v>
                </c:pt>
                <c:pt idx="4">
                  <c:v>1.0710567532334363</c:v>
                </c:pt>
                <c:pt idx="5">
                  <c:v>1.0397605613650081</c:v>
                </c:pt>
                <c:pt idx="6">
                  <c:v>0.98515474747046938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F4-4F4F-8EAB-39BDAD190528}"/>
            </c:ext>
          </c:extLst>
        </c:ser>
        <c:ser>
          <c:idx val="2"/>
          <c:order val="2"/>
          <c:tx>
            <c:strRef>
              <c:f>'intrinsic growth rate'!$B$52</c:f>
              <c:strCache>
                <c:ptCount val="1"/>
                <c:pt idx="0">
                  <c:v>CR=11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rate'!$C$52:$I$52</c:f>
              <c:numCache>
                <c:formatCode>General</c:formatCode>
                <c:ptCount val="7"/>
                <c:pt idx="0">
                  <c:v>1.5455786252825101</c:v>
                </c:pt>
                <c:pt idx="1">
                  <c:v>1.3416707319959686</c:v>
                </c:pt>
                <c:pt idx="2">
                  <c:v>1.2032494799524507</c:v>
                </c:pt>
                <c:pt idx="3">
                  <c:v>1.1761353997244128</c:v>
                </c:pt>
                <c:pt idx="4">
                  <c:v>1.1241023831047439</c:v>
                </c:pt>
                <c:pt idx="5">
                  <c:v>1.085180111328925</c:v>
                </c:pt>
                <c:pt idx="6">
                  <c:v>1.0215375649006369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F4-4F4F-8EAB-39BDAD190528}"/>
            </c:ext>
          </c:extLst>
        </c:ser>
        <c:ser>
          <c:idx val="3"/>
          <c:order val="3"/>
          <c:tx>
            <c:strRef>
              <c:f>'intrinsic growth rate'!$B$53</c:f>
              <c:strCache>
                <c:ptCount val="1"/>
                <c:pt idx="0">
                  <c:v>CR=14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rate'!$C$53:$I$53</c:f>
              <c:numCache>
                <c:formatCode>General</c:formatCode>
                <c:ptCount val="7"/>
                <c:pt idx="0">
                  <c:v>1.6128154545388256</c:v>
                </c:pt>
                <c:pt idx="1">
                  <c:v>1.410264536499086</c:v>
                </c:pt>
                <c:pt idx="2">
                  <c:v>1.257560315269511</c:v>
                </c:pt>
                <c:pt idx="3">
                  <c:v>1.2278788169406245</c:v>
                </c:pt>
                <c:pt idx="4">
                  <c:v>1.1682229718790547</c:v>
                </c:pt>
                <c:pt idx="5">
                  <c:v>1.1223852628753173</c:v>
                </c:pt>
                <c:pt idx="6">
                  <c:v>1.0512674842127661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F4-4F4F-8EAB-39BDAD190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289056"/>
        <c:axId val="1121349040"/>
      </c:scatterChart>
      <c:valAx>
        <c:axId val="1106289056"/>
        <c:scaling>
          <c:orientation val="minMax"/>
          <c:max val="7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Interval between successful spawns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49040"/>
        <c:crosses val="autoZero"/>
        <c:crossBetween val="midCat"/>
      </c:valAx>
      <c:valAx>
        <c:axId val="1121349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Population "r"</a:t>
                </a:r>
              </a:p>
            </c:rich>
          </c:tx>
          <c:layout>
            <c:manualLayout>
              <c:xMode val="edge"/>
              <c:yMode val="edge"/>
              <c:x val="2.6901442895573491E-2"/>
              <c:y val="0.40807925051035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8905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81462075127623"/>
          <c:y val="0.34847222222222224"/>
          <c:w val="0.53000810702037149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(b)</a:t>
            </a:r>
          </a:p>
        </c:rich>
      </c:tx>
      <c:layout>
        <c:manualLayout>
          <c:xMode val="edge"/>
          <c:yMode val="edge"/>
          <c:x val="7.1734998642411077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3840359096712"/>
          <c:y val="0.16733850976961212"/>
          <c:w val="0.84518421807692234"/>
          <c:h val="0.615771361913094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'intrinsic growth rate'!$B$50</c:f>
              <c:strCache>
                <c:ptCount val="1"/>
                <c:pt idx="0">
                  <c:v>CR=5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rate'!$C$50:$I$50</c:f>
              <c:numCache>
                <c:formatCode>General</c:formatCode>
                <c:ptCount val="7"/>
                <c:pt idx="0">
                  <c:v>1.3103578038118366</c:v>
                </c:pt>
                <c:pt idx="1">
                  <c:v>1.1578254132984498</c:v>
                </c:pt>
                <c:pt idx="2">
                  <c:v>1.0589162187107606</c:v>
                </c:pt>
                <c:pt idx="3">
                  <c:v>1.0376577522181099</c:v>
                </c:pt>
                <c:pt idx="4">
                  <c:v>1.0031111813969962</c:v>
                </c:pt>
                <c:pt idx="5">
                  <c:v>0.9803921257038497</c:v>
                </c:pt>
                <c:pt idx="6">
                  <c:v>0.93749852466535344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D-499D-8887-20139BF7F38E}"/>
            </c:ext>
          </c:extLst>
        </c:ser>
        <c:ser>
          <c:idx val="1"/>
          <c:order val="1"/>
          <c:tx>
            <c:strRef>
              <c:f>'intrinsic growth rate'!$B$51</c:f>
              <c:strCache>
                <c:ptCount val="1"/>
                <c:pt idx="0">
                  <c:v>CR=8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rate'!$C$51:$I$51</c:f>
              <c:numCache>
                <c:formatCode>General</c:formatCode>
                <c:ptCount val="7"/>
                <c:pt idx="0">
                  <c:v>1.4455188505241248</c:v>
                </c:pt>
                <c:pt idx="1">
                  <c:v>1.2602695322507436</c:v>
                </c:pt>
                <c:pt idx="2">
                  <c:v>1.1392914406327534</c:v>
                </c:pt>
                <c:pt idx="3">
                  <c:v>1.114858865465953</c:v>
                </c:pt>
                <c:pt idx="4">
                  <c:v>1.0710567532334363</c:v>
                </c:pt>
                <c:pt idx="5">
                  <c:v>1.0397605613650081</c:v>
                </c:pt>
                <c:pt idx="6">
                  <c:v>0.98515474747046938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3D-499D-8887-20139BF7F38E}"/>
            </c:ext>
          </c:extLst>
        </c:ser>
        <c:ser>
          <c:idx val="2"/>
          <c:order val="2"/>
          <c:tx>
            <c:strRef>
              <c:f>'intrinsic growth rate'!$B$52</c:f>
              <c:strCache>
                <c:ptCount val="1"/>
                <c:pt idx="0">
                  <c:v>CR=11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rate'!$C$52:$I$52</c:f>
              <c:numCache>
                <c:formatCode>General</c:formatCode>
                <c:ptCount val="7"/>
                <c:pt idx="0">
                  <c:v>1.5455786252825101</c:v>
                </c:pt>
                <c:pt idx="1">
                  <c:v>1.3416707319959686</c:v>
                </c:pt>
                <c:pt idx="2">
                  <c:v>1.2032494799524507</c:v>
                </c:pt>
                <c:pt idx="3">
                  <c:v>1.1761353997244128</c:v>
                </c:pt>
                <c:pt idx="4">
                  <c:v>1.1241023831047439</c:v>
                </c:pt>
                <c:pt idx="5">
                  <c:v>1.085180111328925</c:v>
                </c:pt>
                <c:pt idx="6">
                  <c:v>1.0215375649006369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3D-499D-8887-20139BF7F38E}"/>
            </c:ext>
          </c:extLst>
        </c:ser>
        <c:ser>
          <c:idx val="3"/>
          <c:order val="3"/>
          <c:tx>
            <c:strRef>
              <c:f>'intrinsic growth rate'!$B$53</c:f>
              <c:strCache>
                <c:ptCount val="1"/>
                <c:pt idx="0">
                  <c:v>CR=14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rate'!$C$53:$I$53</c:f>
              <c:numCache>
                <c:formatCode>General</c:formatCode>
                <c:ptCount val="7"/>
                <c:pt idx="0">
                  <c:v>1.6128154545388256</c:v>
                </c:pt>
                <c:pt idx="1">
                  <c:v>1.410264536499086</c:v>
                </c:pt>
                <c:pt idx="2">
                  <c:v>1.257560315269511</c:v>
                </c:pt>
                <c:pt idx="3">
                  <c:v>1.2278788169406245</c:v>
                </c:pt>
                <c:pt idx="4">
                  <c:v>1.1682229718790547</c:v>
                </c:pt>
                <c:pt idx="5">
                  <c:v>1.1223852628753173</c:v>
                </c:pt>
                <c:pt idx="6">
                  <c:v>1.0512674842127661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3D-499D-8887-20139BF7F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289056"/>
        <c:axId val="1121349040"/>
      </c:scatterChart>
      <c:valAx>
        <c:axId val="1106289056"/>
        <c:scaling>
          <c:orientation val="minMax"/>
          <c:max val="7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Interval between successful spawns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49040"/>
        <c:crosses val="autoZero"/>
        <c:crossBetween val="midCat"/>
      </c:valAx>
      <c:valAx>
        <c:axId val="1121349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Population growth rate </a:t>
                </a:r>
                <a:r>
                  <a:rPr lang="el-GR" sz="1200"/>
                  <a:t>λ</a:t>
                </a:r>
              </a:p>
            </c:rich>
          </c:tx>
          <c:layout>
            <c:manualLayout>
              <c:xMode val="edge"/>
              <c:yMode val="edge"/>
              <c:x val="2.4455857177794083E-2"/>
              <c:y val="0.14844889180519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8905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007577464409025"/>
          <c:y val="0.20032407407407407"/>
          <c:w val="0.6522873929093419"/>
          <c:h val="7.8125546806649168E-2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(a)</a:t>
            </a:r>
          </a:p>
        </c:rich>
      </c:tx>
      <c:layout>
        <c:manualLayout>
          <c:xMode val="edge"/>
          <c:yMode val="edge"/>
          <c:x val="7.5763791558140822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37299014093827"/>
          <c:y val="0.1526162875473899"/>
          <c:w val="0.80319792913586341"/>
          <c:h val="0.64181284631087787"/>
        </c:manualLayout>
      </c:layout>
      <c:scatterChart>
        <c:scatterStyle val="lineMarker"/>
        <c:varyColors val="0"/>
        <c:ser>
          <c:idx val="1"/>
          <c:order val="0"/>
          <c:tx>
            <c:strRef>
              <c:f>'invasion BH'!$AV$11</c:f>
              <c:strCache>
                <c:ptCount val="1"/>
                <c:pt idx="0">
                  <c:v>CR=10, I=1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BH'!$AV$12:$AV$211</c:f>
              <c:numCache>
                <c:formatCode>General</c:formatCode>
                <c:ptCount val="200"/>
                <c:pt idx="0">
                  <c:v>4.0579527959692567E-3</c:v>
                </c:pt>
                <c:pt idx="1">
                  <c:v>1.0119474741956158E-2</c:v>
                </c:pt>
                <c:pt idx="2">
                  <c:v>9.329730300700341E-3</c:v>
                </c:pt>
                <c:pt idx="3">
                  <c:v>1.9397520613990062E-2</c:v>
                </c:pt>
                <c:pt idx="4">
                  <c:v>2.4702340467532741E-2</c:v>
                </c:pt>
                <c:pt idx="5">
                  <c:v>3.9870134830783256E-2</c:v>
                </c:pt>
                <c:pt idx="6">
                  <c:v>4.2270993846673398E-2</c:v>
                </c:pt>
                <c:pt idx="7">
                  <c:v>7.4603032751883638E-2</c:v>
                </c:pt>
                <c:pt idx="8">
                  <c:v>0.11324987858583832</c:v>
                </c:pt>
                <c:pt idx="9">
                  <c:v>0.11165019866787321</c:v>
                </c:pt>
                <c:pt idx="10">
                  <c:v>0.18558786089363152</c:v>
                </c:pt>
                <c:pt idx="11">
                  <c:v>0.16864925377807335</c:v>
                </c:pt>
                <c:pt idx="12">
                  <c:v>0.38006106613191404</c:v>
                </c:pt>
                <c:pt idx="13">
                  <c:v>0.39371138890057761</c:v>
                </c:pt>
                <c:pt idx="14">
                  <c:v>0.38425929264026659</c:v>
                </c:pt>
                <c:pt idx="15">
                  <c:v>0.36665925503675845</c:v>
                </c:pt>
                <c:pt idx="16">
                  <c:v>0.36006229026267272</c:v>
                </c:pt>
                <c:pt idx="17">
                  <c:v>0.42693860063745087</c:v>
                </c:pt>
                <c:pt idx="18">
                  <c:v>0.39784071323348874</c:v>
                </c:pt>
                <c:pt idx="19">
                  <c:v>0.63733217270467712</c:v>
                </c:pt>
                <c:pt idx="20">
                  <c:v>0.52669072665502525</c:v>
                </c:pt>
                <c:pt idx="21">
                  <c:v>0.54179799836348241</c:v>
                </c:pt>
                <c:pt idx="22">
                  <c:v>0.50608500373962528</c:v>
                </c:pt>
                <c:pt idx="23">
                  <c:v>0.49812302441299999</c:v>
                </c:pt>
                <c:pt idx="24">
                  <c:v>0.43837611290251205</c:v>
                </c:pt>
                <c:pt idx="25">
                  <c:v>0.37267800051337474</c:v>
                </c:pt>
                <c:pt idx="26">
                  <c:v>0.39922207341173543</c:v>
                </c:pt>
                <c:pt idx="27">
                  <c:v>0.49425751793518191</c:v>
                </c:pt>
                <c:pt idx="28">
                  <c:v>0.45267000145186082</c:v>
                </c:pt>
                <c:pt idx="29">
                  <c:v>0.69155476126914939</c:v>
                </c:pt>
                <c:pt idx="30">
                  <c:v>0.80373013215506117</c:v>
                </c:pt>
                <c:pt idx="31">
                  <c:v>0.77988559902030419</c:v>
                </c:pt>
                <c:pt idx="32">
                  <c:v>0.69915542055909763</c:v>
                </c:pt>
                <c:pt idx="33">
                  <c:v>0.72662934060549178</c:v>
                </c:pt>
                <c:pt idx="34">
                  <c:v>0.6596742013202227</c:v>
                </c:pt>
                <c:pt idx="35">
                  <c:v>0.55792603184607892</c:v>
                </c:pt>
                <c:pt idx="36">
                  <c:v>0.51896036885697117</c:v>
                </c:pt>
                <c:pt idx="37">
                  <c:v>0.4410933765113772</c:v>
                </c:pt>
                <c:pt idx="38">
                  <c:v>0.46759363618184102</c:v>
                </c:pt>
                <c:pt idx="39">
                  <c:v>0.4321257209221222</c:v>
                </c:pt>
                <c:pt idx="40">
                  <c:v>0.37207547898564314</c:v>
                </c:pt>
                <c:pt idx="41">
                  <c:v>0.37570814894772164</c:v>
                </c:pt>
                <c:pt idx="42">
                  <c:v>0.45577588300674948</c:v>
                </c:pt>
                <c:pt idx="43">
                  <c:v>0.5024007211854048</c:v>
                </c:pt>
                <c:pt idx="44">
                  <c:v>0.58237981960640262</c:v>
                </c:pt>
                <c:pt idx="45">
                  <c:v>0.58960008849947776</c:v>
                </c:pt>
                <c:pt idx="46">
                  <c:v>0.67150508982772572</c:v>
                </c:pt>
                <c:pt idx="47">
                  <c:v>0.62469147751431731</c:v>
                </c:pt>
                <c:pt idx="48">
                  <c:v>0.57132695153045576</c:v>
                </c:pt>
                <c:pt idx="49">
                  <c:v>0.50392723184801391</c:v>
                </c:pt>
                <c:pt idx="50">
                  <c:v>0.6347869757770872</c:v>
                </c:pt>
                <c:pt idx="51">
                  <c:v>0.58958836418437055</c:v>
                </c:pt>
                <c:pt idx="52">
                  <c:v>0.50395036649613301</c:v>
                </c:pt>
                <c:pt idx="53">
                  <c:v>0.48039170449625712</c:v>
                </c:pt>
                <c:pt idx="54">
                  <c:v>0.54560036105033693</c:v>
                </c:pt>
                <c:pt idx="55">
                  <c:v>0.44330576592955989</c:v>
                </c:pt>
                <c:pt idx="56">
                  <c:v>0.58238585157507949</c:v>
                </c:pt>
                <c:pt idx="57">
                  <c:v>0.47973934842370691</c:v>
                </c:pt>
                <c:pt idx="58">
                  <c:v>0.69200892327461472</c:v>
                </c:pt>
                <c:pt idx="59">
                  <c:v>0.61362228615187187</c:v>
                </c:pt>
                <c:pt idx="60">
                  <c:v>0.83657054181057267</c:v>
                </c:pt>
                <c:pt idx="61">
                  <c:v>0.85573650239159083</c:v>
                </c:pt>
                <c:pt idx="62">
                  <c:v>1.4373704998114281</c:v>
                </c:pt>
                <c:pt idx="63">
                  <c:v>1.1857390467858713</c:v>
                </c:pt>
                <c:pt idx="64">
                  <c:v>1.2264479563176425</c:v>
                </c:pt>
                <c:pt idx="65">
                  <c:v>1.1967363310707888</c:v>
                </c:pt>
                <c:pt idx="66">
                  <c:v>1.000910330447184</c:v>
                </c:pt>
                <c:pt idx="67">
                  <c:v>0.8185357809810202</c:v>
                </c:pt>
                <c:pt idx="68">
                  <c:v>0.76257522675613965</c:v>
                </c:pt>
                <c:pt idx="69">
                  <c:v>0.65646020956315088</c:v>
                </c:pt>
                <c:pt idx="70">
                  <c:v>0.55656869731048575</c:v>
                </c:pt>
                <c:pt idx="71">
                  <c:v>0.5528075017103441</c:v>
                </c:pt>
                <c:pt idx="72">
                  <c:v>0.49248414809570795</c:v>
                </c:pt>
                <c:pt idx="73">
                  <c:v>0.48248127791704765</c:v>
                </c:pt>
                <c:pt idx="74">
                  <c:v>0.53860996684819884</c:v>
                </c:pt>
                <c:pt idx="75">
                  <c:v>0.5305771024496202</c:v>
                </c:pt>
                <c:pt idx="76">
                  <c:v>0.46456818734208122</c:v>
                </c:pt>
                <c:pt idx="77">
                  <c:v>0.49019805372951558</c:v>
                </c:pt>
                <c:pt idx="78">
                  <c:v>0.48476925214133842</c:v>
                </c:pt>
                <c:pt idx="79">
                  <c:v>0.46480195906262217</c:v>
                </c:pt>
                <c:pt idx="80">
                  <c:v>0.64311377267459302</c:v>
                </c:pt>
                <c:pt idx="81">
                  <c:v>0.55816227637410165</c:v>
                </c:pt>
                <c:pt idx="82">
                  <c:v>0.53275488763607215</c:v>
                </c:pt>
                <c:pt idx="83">
                  <c:v>0.55057778535793067</c:v>
                </c:pt>
                <c:pt idx="84">
                  <c:v>0.47812804048287838</c:v>
                </c:pt>
                <c:pt idx="85">
                  <c:v>0.42989189467060268</c:v>
                </c:pt>
                <c:pt idx="86">
                  <c:v>0.48761091267828588</c:v>
                </c:pt>
                <c:pt idx="87">
                  <c:v>0.56652949598249702</c:v>
                </c:pt>
                <c:pt idx="88">
                  <c:v>0.55427610320755416</c:v>
                </c:pt>
                <c:pt idx="89">
                  <c:v>0.55793274441799823</c:v>
                </c:pt>
                <c:pt idx="90">
                  <c:v>0.52077588491622184</c:v>
                </c:pt>
                <c:pt idx="91">
                  <c:v>0.60792361917741444</c:v>
                </c:pt>
                <c:pt idx="92">
                  <c:v>0.51709019808730594</c:v>
                </c:pt>
                <c:pt idx="93">
                  <c:v>0.64455978423543014</c:v>
                </c:pt>
                <c:pt idx="94">
                  <c:v>0.94770877728717562</c:v>
                </c:pt>
                <c:pt idx="95">
                  <c:v>1.1476498445731593</c:v>
                </c:pt>
                <c:pt idx="96">
                  <c:v>1.1031136694904864</c:v>
                </c:pt>
                <c:pt idx="97">
                  <c:v>1.0072136567739913</c:v>
                </c:pt>
                <c:pt idx="98">
                  <c:v>0.89446217080067747</c:v>
                </c:pt>
                <c:pt idx="99">
                  <c:v>0.92795150711423391</c:v>
                </c:pt>
                <c:pt idx="100">
                  <c:v>0.85508619957438314</c:v>
                </c:pt>
                <c:pt idx="101">
                  <c:v>1.0138871982180713</c:v>
                </c:pt>
                <c:pt idx="102">
                  <c:v>0.8700934729437183</c:v>
                </c:pt>
                <c:pt idx="103">
                  <c:v>0.87444044228700901</c:v>
                </c:pt>
                <c:pt idx="104">
                  <c:v>0.80485161277096751</c:v>
                </c:pt>
                <c:pt idx="105">
                  <c:v>0.7345632152359477</c:v>
                </c:pt>
                <c:pt idx="106">
                  <c:v>0.67013119466258186</c:v>
                </c:pt>
                <c:pt idx="107">
                  <c:v>0.70017992754121305</c:v>
                </c:pt>
                <c:pt idx="108">
                  <c:v>0.83927764063331378</c:v>
                </c:pt>
                <c:pt idx="109">
                  <c:v>0.75589055113050563</c:v>
                </c:pt>
                <c:pt idx="110">
                  <c:v>0.75952487164463556</c:v>
                </c:pt>
                <c:pt idx="111">
                  <c:v>0.68091020013870351</c:v>
                </c:pt>
                <c:pt idx="112">
                  <c:v>0.73396462993692735</c:v>
                </c:pt>
                <c:pt idx="113">
                  <c:v>0.73047687792146898</c:v>
                </c:pt>
                <c:pt idx="114">
                  <c:v>0.60624111932047753</c:v>
                </c:pt>
                <c:pt idx="115">
                  <c:v>0.67284204508226175</c:v>
                </c:pt>
                <c:pt idx="116">
                  <c:v>0.60644854608969012</c:v>
                </c:pt>
                <c:pt idx="117">
                  <c:v>0.71224672485573004</c:v>
                </c:pt>
                <c:pt idx="118">
                  <c:v>0.57660863250605954</c:v>
                </c:pt>
                <c:pt idx="119">
                  <c:v>0.60217387690825164</c:v>
                </c:pt>
                <c:pt idx="120">
                  <c:v>0.5859144446466571</c:v>
                </c:pt>
                <c:pt idx="121">
                  <c:v>0.73643031359026845</c:v>
                </c:pt>
                <c:pt idx="122">
                  <c:v>0.7397388741567279</c:v>
                </c:pt>
                <c:pt idx="123">
                  <c:v>0.75212608714176066</c:v>
                </c:pt>
                <c:pt idx="124">
                  <c:v>0.7367870125115118</c:v>
                </c:pt>
                <c:pt idx="125">
                  <c:v>0.65727650011939309</c:v>
                </c:pt>
                <c:pt idx="126">
                  <c:v>0.58649439692935301</c:v>
                </c:pt>
                <c:pt idx="127">
                  <c:v>0.5466107022134461</c:v>
                </c:pt>
                <c:pt idx="128">
                  <c:v>0.52725795562273892</c:v>
                </c:pt>
                <c:pt idx="129">
                  <c:v>0.52461652396337888</c:v>
                </c:pt>
                <c:pt idx="130">
                  <c:v>0.46285031446223673</c:v>
                </c:pt>
                <c:pt idx="131">
                  <c:v>0.53046897984245811</c:v>
                </c:pt>
                <c:pt idx="132">
                  <c:v>0.58832763841161229</c:v>
                </c:pt>
                <c:pt idx="133">
                  <c:v>0.52569962266704595</c:v>
                </c:pt>
                <c:pt idx="134">
                  <c:v>0.45876833110178994</c:v>
                </c:pt>
                <c:pt idx="135">
                  <c:v>0.47167579543147203</c:v>
                </c:pt>
                <c:pt idx="136">
                  <c:v>0.38773614136119638</c:v>
                </c:pt>
                <c:pt idx="137">
                  <c:v>0.32349777706356836</c:v>
                </c:pt>
                <c:pt idx="138">
                  <c:v>0.32385602832186261</c:v>
                </c:pt>
                <c:pt idx="139">
                  <c:v>0.28042981702374647</c:v>
                </c:pt>
                <c:pt idx="140">
                  <c:v>0.26021699820788474</c:v>
                </c:pt>
                <c:pt idx="141">
                  <c:v>0.33872412798970175</c:v>
                </c:pt>
                <c:pt idx="142">
                  <c:v>0.382011581942649</c:v>
                </c:pt>
                <c:pt idx="143">
                  <c:v>0.36711728040141689</c:v>
                </c:pt>
                <c:pt idx="144">
                  <c:v>0.34261804438437454</c:v>
                </c:pt>
                <c:pt idx="145">
                  <c:v>0.66442141638951235</c:v>
                </c:pt>
                <c:pt idx="146">
                  <c:v>0.54715981650126044</c:v>
                </c:pt>
                <c:pt idx="147">
                  <c:v>0.5751981661858302</c:v>
                </c:pt>
                <c:pt idx="148">
                  <c:v>0.52859434800521632</c:v>
                </c:pt>
                <c:pt idx="149">
                  <c:v>0.4761757295076664</c:v>
                </c:pt>
                <c:pt idx="150">
                  <c:v>0.51055977552130849</c:v>
                </c:pt>
                <c:pt idx="151">
                  <c:v>0.5046197696920639</c:v>
                </c:pt>
                <c:pt idx="152">
                  <c:v>0.50802105644271323</c:v>
                </c:pt>
                <c:pt idx="153">
                  <c:v>0.43775905067142823</c:v>
                </c:pt>
                <c:pt idx="154">
                  <c:v>0.38944755977369322</c:v>
                </c:pt>
                <c:pt idx="155">
                  <c:v>0.33109284118464682</c:v>
                </c:pt>
                <c:pt idx="156">
                  <c:v>0.2994270736656785</c:v>
                </c:pt>
                <c:pt idx="157">
                  <c:v>0.31641154822305206</c:v>
                </c:pt>
                <c:pt idx="158">
                  <c:v>0.43090589731172352</c:v>
                </c:pt>
                <c:pt idx="159">
                  <c:v>0.43323255918328785</c:v>
                </c:pt>
                <c:pt idx="160">
                  <c:v>0.55118237073048792</c:v>
                </c:pt>
                <c:pt idx="161">
                  <c:v>0.67140382988010072</c:v>
                </c:pt>
                <c:pt idx="162">
                  <c:v>0.64096206311142023</c:v>
                </c:pt>
                <c:pt idx="163">
                  <c:v>0.60816577588052889</c:v>
                </c:pt>
                <c:pt idx="164">
                  <c:v>0.57844313166105643</c:v>
                </c:pt>
                <c:pt idx="165">
                  <c:v>0.59356797923950866</c:v>
                </c:pt>
                <c:pt idx="166">
                  <c:v>0.61649221011077437</c:v>
                </c:pt>
                <c:pt idx="167">
                  <c:v>0.5984577834268241</c:v>
                </c:pt>
                <c:pt idx="168">
                  <c:v>0.67580393632515279</c:v>
                </c:pt>
                <c:pt idx="169">
                  <c:v>0.57613122269262318</c:v>
                </c:pt>
                <c:pt idx="170">
                  <c:v>0.54185607552940895</c:v>
                </c:pt>
                <c:pt idx="171">
                  <c:v>0.59610653706463956</c:v>
                </c:pt>
                <c:pt idx="172">
                  <c:v>0.48739813137931759</c:v>
                </c:pt>
                <c:pt idx="173">
                  <c:v>0.4404353942169757</c:v>
                </c:pt>
                <c:pt idx="174">
                  <c:v>0.57905083897839582</c:v>
                </c:pt>
                <c:pt idx="175">
                  <c:v>0.56818105538540853</c:v>
                </c:pt>
                <c:pt idx="176">
                  <c:v>0.51723334058141579</c:v>
                </c:pt>
                <c:pt idx="177">
                  <c:v>0.52116269594129117</c:v>
                </c:pt>
                <c:pt idx="178">
                  <c:v>0.45553916278336265</c:v>
                </c:pt>
                <c:pt idx="179">
                  <c:v>0.49840051959768777</c:v>
                </c:pt>
                <c:pt idx="180">
                  <c:v>0.43078595751864379</c:v>
                </c:pt>
                <c:pt idx="181">
                  <c:v>0.4874648158880836</c:v>
                </c:pt>
                <c:pt idx="182">
                  <c:v>0.55880060987763025</c:v>
                </c:pt>
                <c:pt idx="183">
                  <c:v>0.5389314313028255</c:v>
                </c:pt>
                <c:pt idx="184">
                  <c:v>0.62580028693211676</c:v>
                </c:pt>
                <c:pt idx="185">
                  <c:v>0.55110979675042226</c:v>
                </c:pt>
                <c:pt idx="186">
                  <c:v>0.49857931480602102</c:v>
                </c:pt>
                <c:pt idx="187">
                  <c:v>0.45124411131150749</c:v>
                </c:pt>
                <c:pt idx="188">
                  <c:v>0.44361042185863148</c:v>
                </c:pt>
                <c:pt idx="189">
                  <c:v>0.35632564094150754</c:v>
                </c:pt>
                <c:pt idx="190">
                  <c:v>0.3148752699939899</c:v>
                </c:pt>
                <c:pt idx="191">
                  <c:v>0.31863608318472636</c:v>
                </c:pt>
                <c:pt idx="192">
                  <c:v>0.28671555495848966</c:v>
                </c:pt>
                <c:pt idx="193">
                  <c:v>0.36930615352462454</c:v>
                </c:pt>
                <c:pt idx="194">
                  <c:v>0.4813597609496898</c:v>
                </c:pt>
                <c:pt idx="195">
                  <c:v>0.51750577836014244</c:v>
                </c:pt>
                <c:pt idx="196">
                  <c:v>0.59238903068279225</c:v>
                </c:pt>
                <c:pt idx="197">
                  <c:v>0.53055713354769463</c:v>
                </c:pt>
                <c:pt idx="198">
                  <c:v>0.5818438058585812</c:v>
                </c:pt>
                <c:pt idx="199">
                  <c:v>0.65164690442842632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A-47D1-BC58-ED1D44B6A1C7}"/>
            </c:ext>
          </c:extLst>
        </c:ser>
        <c:ser>
          <c:idx val="2"/>
          <c:order val="1"/>
          <c:tx>
            <c:strRef>
              <c:f>'invasion BH'!$AW$11</c:f>
              <c:strCache>
                <c:ptCount val="1"/>
                <c:pt idx="0">
                  <c:v>CR=10,I=3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BH'!$AW$12:$AW$211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1.8257789326547637E-3</c:v>
                </c:pt>
                <c:pt idx="3">
                  <c:v>1.4700050601620883E-3</c:v>
                </c:pt>
                <c:pt idx="4">
                  <c:v>1.2294952980104858E-3</c:v>
                </c:pt>
                <c:pt idx="5">
                  <c:v>4.5193521423484879E-3</c:v>
                </c:pt>
                <c:pt idx="6">
                  <c:v>3.382346307559582E-3</c:v>
                </c:pt>
                <c:pt idx="7">
                  <c:v>3.226016762497418E-3</c:v>
                </c:pt>
                <c:pt idx="8">
                  <c:v>9.7841930427545656E-3</c:v>
                </c:pt>
                <c:pt idx="9">
                  <c:v>7.4846037301737074E-3</c:v>
                </c:pt>
                <c:pt idx="10">
                  <c:v>6.9590474803674978E-3</c:v>
                </c:pt>
                <c:pt idx="11">
                  <c:v>9.1253991913624079E-3</c:v>
                </c:pt>
                <c:pt idx="12">
                  <c:v>7.1336392214093108E-3</c:v>
                </c:pt>
                <c:pt idx="13">
                  <c:v>5.8628720289314422E-3</c:v>
                </c:pt>
                <c:pt idx="14">
                  <c:v>1.1409140007198068E-2</c:v>
                </c:pt>
                <c:pt idx="15">
                  <c:v>8.5705221129967583E-3</c:v>
                </c:pt>
                <c:pt idx="16">
                  <c:v>7.6816458485612412E-3</c:v>
                </c:pt>
                <c:pt idx="17">
                  <c:v>3.1295932771465758E-2</c:v>
                </c:pt>
                <c:pt idx="18">
                  <c:v>2.366757766153756E-2</c:v>
                </c:pt>
                <c:pt idx="19">
                  <c:v>2.2608431551975335E-2</c:v>
                </c:pt>
                <c:pt idx="20">
                  <c:v>2.5515832686395463E-2</c:v>
                </c:pt>
                <c:pt idx="21">
                  <c:v>2.0279401691401772E-2</c:v>
                </c:pt>
                <c:pt idx="22">
                  <c:v>1.5987333399571389E-2</c:v>
                </c:pt>
                <c:pt idx="23">
                  <c:v>4.5999839543824736E-2</c:v>
                </c:pt>
                <c:pt idx="24">
                  <c:v>3.4251259855782049E-2</c:v>
                </c:pt>
                <c:pt idx="25">
                  <c:v>3.2173508779381542E-2</c:v>
                </c:pt>
                <c:pt idx="26">
                  <c:v>7.0900008469110307E-2</c:v>
                </c:pt>
                <c:pt idx="27">
                  <c:v>5.4614135469271484E-2</c:v>
                </c:pt>
                <c:pt idx="28">
                  <c:v>4.9066977061204206E-2</c:v>
                </c:pt>
                <c:pt idx="29">
                  <c:v>0.21464551354363554</c:v>
                </c:pt>
                <c:pt idx="30">
                  <c:v>0.16206510596074017</c:v>
                </c:pt>
                <c:pt idx="31">
                  <c:v>0.15552969550715287</c:v>
                </c:pt>
                <c:pt idx="32">
                  <c:v>0.15800324522602388</c:v>
                </c:pt>
                <c:pt idx="33">
                  <c:v>0.12662179260414061</c:v>
                </c:pt>
                <c:pt idx="34">
                  <c:v>9.6720617152162139E-2</c:v>
                </c:pt>
                <c:pt idx="35">
                  <c:v>0.1032372078501604</c:v>
                </c:pt>
                <c:pt idx="36">
                  <c:v>7.5387556914207218E-2</c:v>
                </c:pt>
                <c:pt idx="37">
                  <c:v>6.0955665503922264E-2</c:v>
                </c:pt>
                <c:pt idx="38">
                  <c:v>0.13773063405951716</c:v>
                </c:pt>
                <c:pt idx="39">
                  <c:v>0.1036694774913778</c:v>
                </c:pt>
                <c:pt idx="40">
                  <c:v>9.4739668216575493E-2</c:v>
                </c:pt>
                <c:pt idx="41">
                  <c:v>0.13469143763476779</c:v>
                </c:pt>
                <c:pt idx="42">
                  <c:v>0.10471441979752462</c:v>
                </c:pt>
                <c:pt idx="43">
                  <c:v>8.7805061721410449E-2</c:v>
                </c:pt>
                <c:pt idx="44">
                  <c:v>0.20446274555736843</c:v>
                </c:pt>
                <c:pt idx="45">
                  <c:v>0.15404880434013041</c:v>
                </c:pt>
                <c:pt idx="46">
                  <c:v>0.14089086432584841</c:v>
                </c:pt>
                <c:pt idx="47">
                  <c:v>0.18340730412660927</c:v>
                </c:pt>
                <c:pt idx="48">
                  <c:v>0.14308237007950331</c:v>
                </c:pt>
                <c:pt idx="49">
                  <c:v>0.11765234089066452</c:v>
                </c:pt>
                <c:pt idx="50">
                  <c:v>0.29072180777354578</c:v>
                </c:pt>
                <c:pt idx="51">
                  <c:v>0.21818662997706273</c:v>
                </c:pt>
                <c:pt idx="52">
                  <c:v>0.20122053075703056</c:v>
                </c:pt>
                <c:pt idx="53">
                  <c:v>0.22347831552108177</c:v>
                </c:pt>
                <c:pt idx="54">
                  <c:v>0.17615935328653759</c:v>
                </c:pt>
                <c:pt idx="55">
                  <c:v>0.13899425027888343</c:v>
                </c:pt>
                <c:pt idx="56">
                  <c:v>0.30081714326542958</c:v>
                </c:pt>
                <c:pt idx="57">
                  <c:v>0.22397722140343651</c:v>
                </c:pt>
                <c:pt idx="58">
                  <c:v>0.20445892917276193</c:v>
                </c:pt>
                <c:pt idx="59">
                  <c:v>0.23662000251052268</c:v>
                </c:pt>
                <c:pt idx="60">
                  <c:v>0.18578347823957425</c:v>
                </c:pt>
                <c:pt idx="61">
                  <c:v>0.14844964661594098</c:v>
                </c:pt>
                <c:pt idx="62">
                  <c:v>0.75155392668182641</c:v>
                </c:pt>
                <c:pt idx="63">
                  <c:v>0.56123726063329127</c:v>
                </c:pt>
                <c:pt idx="64">
                  <c:v>0.54613400988027172</c:v>
                </c:pt>
                <c:pt idx="65">
                  <c:v>0.65567485892644872</c:v>
                </c:pt>
                <c:pt idx="66">
                  <c:v>0.52256995694644603</c:v>
                </c:pt>
                <c:pt idx="67">
                  <c:v>0.4176629085194451</c:v>
                </c:pt>
                <c:pt idx="68">
                  <c:v>0.44791135646955266</c:v>
                </c:pt>
                <c:pt idx="69">
                  <c:v>0.33345444391546797</c:v>
                </c:pt>
                <c:pt idx="70">
                  <c:v>0.26742544378716132</c:v>
                </c:pt>
                <c:pt idx="71">
                  <c:v>0.31809858744186625</c:v>
                </c:pt>
                <c:pt idx="72">
                  <c:v>0.23969942425804064</c:v>
                </c:pt>
                <c:pt idx="73">
                  <c:v>0.19704378873674305</c:v>
                </c:pt>
                <c:pt idx="74">
                  <c:v>0.30301285467353095</c:v>
                </c:pt>
                <c:pt idx="75">
                  <c:v>0.22907640372994206</c:v>
                </c:pt>
                <c:pt idx="76">
                  <c:v>0.19788968649364966</c:v>
                </c:pt>
                <c:pt idx="77">
                  <c:v>0.25874108337814727</c:v>
                </c:pt>
                <c:pt idx="78">
                  <c:v>0.19872913093347855</c:v>
                </c:pt>
                <c:pt idx="79">
                  <c:v>0.16501163962383122</c:v>
                </c:pt>
                <c:pt idx="80">
                  <c:v>0.37672811347814333</c:v>
                </c:pt>
                <c:pt idx="81">
                  <c:v>0.28370418574458572</c:v>
                </c:pt>
                <c:pt idx="82">
                  <c:v>0.25911168762276188</c:v>
                </c:pt>
                <c:pt idx="83">
                  <c:v>0.322878910370058</c:v>
                </c:pt>
                <c:pt idx="84">
                  <c:v>0.25230882023531181</c:v>
                </c:pt>
                <c:pt idx="85">
                  <c:v>0.2054065668367594</c:v>
                </c:pt>
                <c:pt idx="86">
                  <c:v>0.30148762557085773</c:v>
                </c:pt>
                <c:pt idx="87">
                  <c:v>0.22636585952397451</c:v>
                </c:pt>
                <c:pt idx="88">
                  <c:v>0.19421452345596529</c:v>
                </c:pt>
                <c:pt idx="89">
                  <c:v>0.2425478174496602</c:v>
                </c:pt>
                <c:pt idx="90">
                  <c:v>0.18628201151546447</c:v>
                </c:pt>
                <c:pt idx="91">
                  <c:v>0.15317283388498701</c:v>
                </c:pt>
                <c:pt idx="92">
                  <c:v>0.1590181237017235</c:v>
                </c:pt>
                <c:pt idx="93">
                  <c:v>0.12049561243207525</c:v>
                </c:pt>
                <c:pt idx="94">
                  <c:v>9.5231825384560057E-2</c:v>
                </c:pt>
                <c:pt idx="95">
                  <c:v>0.3997626163216515</c:v>
                </c:pt>
                <c:pt idx="96">
                  <c:v>0.29869280190614705</c:v>
                </c:pt>
                <c:pt idx="97">
                  <c:v>0.28792355030545352</c:v>
                </c:pt>
                <c:pt idx="98">
                  <c:v>0.29807883008833591</c:v>
                </c:pt>
                <c:pt idx="99">
                  <c:v>0.23928876635084015</c:v>
                </c:pt>
                <c:pt idx="100">
                  <c:v>0.18375302622031273</c:v>
                </c:pt>
                <c:pt idx="101">
                  <c:v>0.44351953070612937</c:v>
                </c:pt>
                <c:pt idx="102">
                  <c:v>0.32827886002306406</c:v>
                </c:pt>
                <c:pt idx="103">
                  <c:v>0.30420980229534311</c:v>
                </c:pt>
                <c:pt idx="104">
                  <c:v>0.3508631931822942</c:v>
                </c:pt>
                <c:pt idx="105">
                  <c:v>0.27692994063998855</c:v>
                </c:pt>
                <c:pt idx="106">
                  <c:v>0.22054997396425249</c:v>
                </c:pt>
                <c:pt idx="107">
                  <c:v>0.33140062748077864</c:v>
                </c:pt>
                <c:pt idx="108">
                  <c:v>0.24702830697472114</c:v>
                </c:pt>
                <c:pt idx="109">
                  <c:v>0.21361496374783448</c:v>
                </c:pt>
                <c:pt idx="110">
                  <c:v>0.2829915994168809</c:v>
                </c:pt>
                <c:pt idx="111">
                  <c:v>0.21767500476453083</c:v>
                </c:pt>
                <c:pt idx="112">
                  <c:v>0.18114309333615888</c:v>
                </c:pt>
                <c:pt idx="113">
                  <c:v>0.28950818380944771</c:v>
                </c:pt>
                <c:pt idx="114">
                  <c:v>0.21887163023718287</c:v>
                </c:pt>
                <c:pt idx="115">
                  <c:v>0.19005033789798909</c:v>
                </c:pt>
                <c:pt idx="116">
                  <c:v>0.22639411079238178</c:v>
                </c:pt>
                <c:pt idx="117">
                  <c:v>0.17458670815171398</c:v>
                </c:pt>
                <c:pt idx="118">
                  <c:v>0.14169053863873277</c:v>
                </c:pt>
                <c:pt idx="119">
                  <c:v>0.21312699583842803</c:v>
                </c:pt>
                <c:pt idx="120">
                  <c:v>0.16014108734148541</c:v>
                </c:pt>
                <c:pt idx="121">
                  <c:v>0.13806676087364517</c:v>
                </c:pt>
                <c:pt idx="122">
                  <c:v>0.25081374223281233</c:v>
                </c:pt>
                <c:pt idx="123">
                  <c:v>0.19116089536115707</c:v>
                </c:pt>
                <c:pt idx="124">
                  <c:v>0.16863499738116342</c:v>
                </c:pt>
                <c:pt idx="125">
                  <c:v>0.18526043040947152</c:v>
                </c:pt>
                <c:pt idx="126">
                  <c:v>0.14380796705665583</c:v>
                </c:pt>
                <c:pt idx="127">
                  <c:v>0.11398450074475483</c:v>
                </c:pt>
                <c:pt idx="128">
                  <c:v>0.17751953395528836</c:v>
                </c:pt>
                <c:pt idx="129">
                  <c:v>0.13242625795525459</c:v>
                </c:pt>
                <c:pt idx="130">
                  <c:v>0.11528135525356915</c:v>
                </c:pt>
                <c:pt idx="131">
                  <c:v>0.21957689697796196</c:v>
                </c:pt>
                <c:pt idx="132">
                  <c:v>0.16761470642264226</c:v>
                </c:pt>
                <c:pt idx="133">
                  <c:v>0.14872745268032142</c:v>
                </c:pt>
                <c:pt idx="134">
                  <c:v>0.13876930271899385</c:v>
                </c:pt>
                <c:pt idx="135">
                  <c:v>0.10865118003346932</c:v>
                </c:pt>
                <c:pt idx="136">
                  <c:v>8.1859056642835951E-2</c:v>
                </c:pt>
                <c:pt idx="137">
                  <c:v>7.427017602757742E-2</c:v>
                </c:pt>
                <c:pt idx="138">
                  <c:v>5.3941582099723717E-2</c:v>
                </c:pt>
                <c:pt idx="139">
                  <c:v>4.171175594128463E-2</c:v>
                </c:pt>
                <c:pt idx="140">
                  <c:v>5.9276736475487493E-2</c:v>
                </c:pt>
                <c:pt idx="141">
                  <c:v>4.4315555879596208E-2</c:v>
                </c:pt>
                <c:pt idx="142">
                  <c:v>3.8065503543369517E-2</c:v>
                </c:pt>
                <c:pt idx="143">
                  <c:v>6.3848325843734718E-2</c:v>
                </c:pt>
                <c:pt idx="144">
                  <c:v>4.8751882161345871E-2</c:v>
                </c:pt>
                <c:pt idx="145">
                  <c:v>4.250195938966865E-2</c:v>
                </c:pt>
                <c:pt idx="146">
                  <c:v>5.6571898870368384E-2</c:v>
                </c:pt>
                <c:pt idx="147">
                  <c:v>4.348288333820384E-2</c:v>
                </c:pt>
                <c:pt idx="148">
                  <c:v>3.6201438245820908E-2</c:v>
                </c:pt>
                <c:pt idx="149">
                  <c:v>5.3390340502857465E-2</c:v>
                </c:pt>
                <c:pt idx="150">
                  <c:v>4.041014769107612E-2</c:v>
                </c:pt>
                <c:pt idx="151">
                  <c:v>3.4580067018847152E-2</c:v>
                </c:pt>
                <c:pt idx="152">
                  <c:v>8.3895166200372837E-2</c:v>
                </c:pt>
                <c:pt idx="153">
                  <c:v>6.3511601815407479E-2</c:v>
                </c:pt>
                <c:pt idx="154">
                  <c:v>5.8221832308140348E-2</c:v>
                </c:pt>
                <c:pt idx="155">
                  <c:v>6.2811425829016068E-2</c:v>
                </c:pt>
                <c:pt idx="156">
                  <c:v>4.9438146802777971E-2</c:v>
                </c:pt>
                <c:pt idx="157">
                  <c:v>3.8734771414597489E-2</c:v>
                </c:pt>
                <c:pt idx="158">
                  <c:v>0.14917463480589627</c:v>
                </c:pt>
                <c:pt idx="159">
                  <c:v>0.11114166135111779</c:v>
                </c:pt>
                <c:pt idx="160">
                  <c:v>0.10668011333653744</c:v>
                </c:pt>
                <c:pt idx="161">
                  <c:v>0.25005601522763188</c:v>
                </c:pt>
                <c:pt idx="162">
                  <c:v>0.19284470439839685</c:v>
                </c:pt>
                <c:pt idx="163">
                  <c:v>0.1743048424999849</c:v>
                </c:pt>
                <c:pt idx="164">
                  <c:v>0.21163482585979893</c:v>
                </c:pt>
                <c:pt idx="165">
                  <c:v>0.16455506029427927</c:v>
                </c:pt>
                <c:pt idx="166">
                  <c:v>0.13334240540796438</c:v>
                </c:pt>
                <c:pt idx="167">
                  <c:v>0.19720628714677513</c:v>
                </c:pt>
                <c:pt idx="168">
                  <c:v>0.14794337252376805</c:v>
                </c:pt>
                <c:pt idx="169">
                  <c:v>0.12716842162475533</c:v>
                </c:pt>
                <c:pt idx="170">
                  <c:v>0.15389559794931437</c:v>
                </c:pt>
                <c:pt idx="171">
                  <c:v>0.11837879323214417</c:v>
                </c:pt>
                <c:pt idx="172">
                  <c:v>9.6583851289477593E-2</c:v>
                </c:pt>
                <c:pt idx="173">
                  <c:v>0.11106369425384499</c:v>
                </c:pt>
                <c:pt idx="174">
                  <c:v>8.379779469378297E-2</c:v>
                </c:pt>
                <c:pt idx="175">
                  <c:v>6.816549487725776E-2</c:v>
                </c:pt>
                <c:pt idx="176">
                  <c:v>8.890051008846106E-2</c:v>
                </c:pt>
                <c:pt idx="177">
                  <c:v>6.7119556268167291E-2</c:v>
                </c:pt>
                <c:pt idx="178">
                  <c:v>5.6229022180790095E-2</c:v>
                </c:pt>
                <c:pt idx="179">
                  <c:v>0.13885307220501256</c:v>
                </c:pt>
                <c:pt idx="180">
                  <c:v>0.10478414151045672</c:v>
                </c:pt>
                <c:pt idx="181">
                  <c:v>9.6435716581228362E-2</c:v>
                </c:pt>
                <c:pt idx="182">
                  <c:v>0.2095742352471951</c:v>
                </c:pt>
                <c:pt idx="183">
                  <c:v>0.16085131855817336</c:v>
                </c:pt>
                <c:pt idx="184">
                  <c:v>0.14455483760680476</c:v>
                </c:pt>
                <c:pt idx="185">
                  <c:v>0.15660450826210476</c:v>
                </c:pt>
                <c:pt idx="186">
                  <c:v>0.12221353936429002</c:v>
                </c:pt>
                <c:pt idx="187">
                  <c:v>9.6180228249639621E-2</c:v>
                </c:pt>
                <c:pt idx="188">
                  <c:v>0.1496239380429478</c:v>
                </c:pt>
                <c:pt idx="189">
                  <c:v>0.11131755866972723</c:v>
                </c:pt>
                <c:pt idx="190">
                  <c:v>9.6986228783414077E-2</c:v>
                </c:pt>
                <c:pt idx="191">
                  <c:v>0.13850728068421192</c:v>
                </c:pt>
                <c:pt idx="192">
                  <c:v>0.10654360540445482</c:v>
                </c:pt>
                <c:pt idx="193">
                  <c:v>8.9970543175708614E-2</c:v>
                </c:pt>
                <c:pt idx="194">
                  <c:v>0.22897040458997539</c:v>
                </c:pt>
                <c:pt idx="195">
                  <c:v>0.17270467371570203</c:v>
                </c:pt>
                <c:pt idx="196">
                  <c:v>0.15936114138206617</c:v>
                </c:pt>
                <c:pt idx="197">
                  <c:v>0.16639292702829761</c:v>
                </c:pt>
                <c:pt idx="198">
                  <c:v>0.13153080965577643</c:v>
                </c:pt>
                <c:pt idx="199">
                  <c:v>0.10196291481665046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A-47D1-BC58-ED1D44B6A1C7}"/>
            </c:ext>
          </c:extLst>
        </c:ser>
        <c:ser>
          <c:idx val="3"/>
          <c:order val="2"/>
          <c:tx>
            <c:strRef>
              <c:f>'invasion BH'!$AX$11</c:f>
              <c:strCache>
                <c:ptCount val="1"/>
                <c:pt idx="0">
                  <c:v>CR=6, I=1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BH'!$AX$12:$AX$211</c:f>
              <c:numCache>
                <c:formatCode>General</c:formatCode>
                <c:ptCount val="200"/>
                <c:pt idx="0">
                  <c:v>4.0579527959692567E-3</c:v>
                </c:pt>
                <c:pt idx="1">
                  <c:v>7.5473213291038389E-3</c:v>
                </c:pt>
                <c:pt idx="2">
                  <c:v>6.823438548726345E-3</c:v>
                </c:pt>
                <c:pt idx="3">
                  <c:v>1.238609238735428E-2</c:v>
                </c:pt>
                <c:pt idx="4">
                  <c:v>1.4773219780545908E-2</c:v>
                </c:pt>
                <c:pt idx="5">
                  <c:v>2.1785023343320643E-2</c:v>
                </c:pt>
                <c:pt idx="6">
                  <c:v>2.2412082755516191E-2</c:v>
                </c:pt>
                <c:pt idx="7">
                  <c:v>3.6948289394223365E-2</c:v>
                </c:pt>
                <c:pt idx="8">
                  <c:v>5.472373731980465E-2</c:v>
                </c:pt>
                <c:pt idx="9">
                  <c:v>5.3838847016398281E-2</c:v>
                </c:pt>
                <c:pt idx="10">
                  <c:v>9.2269608686978963E-2</c:v>
                </c:pt>
                <c:pt idx="11">
                  <c:v>8.4611530104594254E-2</c:v>
                </c:pt>
                <c:pt idx="12">
                  <c:v>0.21590894223114082</c:v>
                </c:pt>
                <c:pt idx="13">
                  <c:v>0.23233057873005369</c:v>
                </c:pt>
                <c:pt idx="14">
                  <c:v>0.2330165970480679</c:v>
                </c:pt>
                <c:pt idx="15">
                  <c:v>0.22892707625185918</c:v>
                </c:pt>
                <c:pt idx="16">
                  <c:v>0.23906705288765712</c:v>
                </c:pt>
                <c:pt idx="17">
                  <c:v>0.31699331166733491</c:v>
                </c:pt>
                <c:pt idx="18">
                  <c:v>0.30816152385633705</c:v>
                </c:pt>
                <c:pt idx="19">
                  <c:v>0.53912114163617031</c:v>
                </c:pt>
                <c:pt idx="20">
                  <c:v>0.44945775904858309</c:v>
                </c:pt>
                <c:pt idx="21">
                  <c:v>0.47426197835446277</c:v>
                </c:pt>
                <c:pt idx="22">
                  <c:v>0.45036109887230336</c:v>
                </c:pt>
                <c:pt idx="23">
                  <c:v>0.45415069365158756</c:v>
                </c:pt>
                <c:pt idx="24">
                  <c:v>0.40535092800061134</c:v>
                </c:pt>
                <c:pt idx="25">
                  <c:v>0.34836664495164538</c:v>
                </c:pt>
                <c:pt idx="26">
                  <c:v>0.38101425247671034</c:v>
                </c:pt>
                <c:pt idx="27">
                  <c:v>0.47968723951925474</c:v>
                </c:pt>
                <c:pt idx="28">
                  <c:v>0.44145700941040045</c:v>
                </c:pt>
                <c:pt idx="29">
                  <c:v>0.68055287573714662</c:v>
                </c:pt>
                <c:pt idx="30">
                  <c:v>0.79489384584726341</c:v>
                </c:pt>
                <c:pt idx="31">
                  <c:v>0.77356702355051132</c:v>
                </c:pt>
                <c:pt idx="32">
                  <c:v>0.6944033659635841</c:v>
                </c:pt>
                <c:pt idx="33">
                  <c:v>0.72675848269363152</c:v>
                </c:pt>
                <c:pt idx="34">
                  <c:v>0.6628481802624856</c:v>
                </c:pt>
                <c:pt idx="35">
                  <c:v>0.56246009378286754</c:v>
                </c:pt>
                <c:pt idx="36">
                  <c:v>0.52576547487676917</c:v>
                </c:pt>
                <c:pt idx="37">
                  <c:v>0.44802621154812639</c:v>
                </c:pt>
                <c:pt idx="38">
                  <c:v>0.47644468203626356</c:v>
                </c:pt>
                <c:pt idx="39">
                  <c:v>0.44064885677195065</c:v>
                </c:pt>
                <c:pt idx="40">
                  <c:v>0.37953539782532658</c:v>
                </c:pt>
                <c:pt idx="41">
                  <c:v>0.38276339799705872</c:v>
                </c:pt>
                <c:pt idx="42">
                  <c:v>0.46278306666655744</c:v>
                </c:pt>
                <c:pt idx="43">
                  <c:v>0.50870850502070097</c:v>
                </c:pt>
                <c:pt idx="44">
                  <c:v>0.58813072267704525</c:v>
                </c:pt>
                <c:pt idx="45">
                  <c:v>0.5948746799706699</c:v>
                </c:pt>
                <c:pt idx="46">
                  <c:v>0.67772149802672887</c:v>
                </c:pt>
                <c:pt idx="47">
                  <c:v>0.63084408972093931</c:v>
                </c:pt>
                <c:pt idx="48">
                  <c:v>0.57752913137741113</c:v>
                </c:pt>
                <c:pt idx="49">
                  <c:v>0.51002390356438998</c:v>
                </c:pt>
                <c:pt idx="50">
                  <c:v>0.64572393761722191</c:v>
                </c:pt>
                <c:pt idx="51">
                  <c:v>0.60058496439771003</c:v>
                </c:pt>
                <c:pt idx="52">
                  <c:v>0.51382589080343344</c:v>
                </c:pt>
                <c:pt idx="53">
                  <c:v>0.4902522224987903</c:v>
                </c:pt>
                <c:pt idx="54">
                  <c:v>0.55718621400009116</c:v>
                </c:pt>
                <c:pt idx="55">
                  <c:v>0.45276096715875003</c:v>
                </c:pt>
                <c:pt idx="56">
                  <c:v>0.5942822166860825</c:v>
                </c:pt>
                <c:pt idx="57">
                  <c:v>0.48950241596916327</c:v>
                </c:pt>
                <c:pt idx="58">
                  <c:v>0.7048870234942084</c:v>
                </c:pt>
                <c:pt idx="59">
                  <c:v>0.62497075355811749</c:v>
                </c:pt>
                <c:pt idx="60">
                  <c:v>0.85248121793596843</c:v>
                </c:pt>
                <c:pt idx="61">
                  <c:v>0.87278762787075836</c:v>
                </c:pt>
                <c:pt idx="62">
                  <c:v>1.4723426042109566</c:v>
                </c:pt>
                <c:pt idx="63">
                  <c:v>1.2147126353210571</c:v>
                </c:pt>
                <c:pt idx="64">
                  <c:v>1.2596924192149164</c:v>
                </c:pt>
                <c:pt idx="65">
                  <c:v>1.232671112537477</c:v>
                </c:pt>
                <c:pt idx="66">
                  <c:v>1.0322782935775325</c:v>
                </c:pt>
                <c:pt idx="67">
                  <c:v>0.84556693512369008</c:v>
                </c:pt>
                <c:pt idx="68">
                  <c:v>0.79070533274053778</c:v>
                </c:pt>
                <c:pt idx="69">
                  <c:v>0.68199499416384624</c:v>
                </c:pt>
                <c:pt idx="70">
                  <c:v>0.57895942658418775</c:v>
                </c:pt>
                <c:pt idx="71">
                  <c:v>0.57540439574172775</c:v>
                </c:pt>
                <c:pt idx="72">
                  <c:v>0.51251274050042972</c:v>
                </c:pt>
                <c:pt idx="73">
                  <c:v>0.50131390721292157</c:v>
                </c:pt>
                <c:pt idx="74">
                  <c:v>0.55774132157273737</c:v>
                </c:pt>
                <c:pt idx="75">
                  <c:v>0.54809967201126597</c:v>
                </c:pt>
                <c:pt idx="76">
                  <c:v>0.47934288051611373</c:v>
                </c:pt>
                <c:pt idx="77">
                  <c:v>0.50430721742777551</c:v>
                </c:pt>
                <c:pt idx="78">
                  <c:v>0.49771012175591478</c:v>
                </c:pt>
                <c:pt idx="79">
                  <c:v>0.4763880958594981</c:v>
                </c:pt>
                <c:pt idx="80">
                  <c:v>0.65680515569599396</c:v>
                </c:pt>
                <c:pt idx="81">
                  <c:v>0.56967781955265717</c:v>
                </c:pt>
                <c:pt idx="82">
                  <c:v>0.54330368536677232</c:v>
                </c:pt>
                <c:pt idx="83">
                  <c:v>0.56128263989552785</c:v>
                </c:pt>
                <c:pt idx="84">
                  <c:v>0.48742402319063177</c:v>
                </c:pt>
                <c:pt idx="85">
                  <c:v>0.43833990752546487</c:v>
                </c:pt>
                <c:pt idx="86">
                  <c:v>0.49721929717574898</c:v>
                </c:pt>
                <c:pt idx="87">
                  <c:v>0.57711854734794898</c:v>
                </c:pt>
                <c:pt idx="88">
                  <c:v>0.56421228930888778</c:v>
                </c:pt>
                <c:pt idx="89">
                  <c:v>0.56755639292151894</c:v>
                </c:pt>
                <c:pt idx="90">
                  <c:v>0.5296427061067488</c:v>
                </c:pt>
                <c:pt idx="91">
                  <c:v>0.61865543740740958</c:v>
                </c:pt>
                <c:pt idx="92">
                  <c:v>0.5262647431507218</c:v>
                </c:pt>
                <c:pt idx="93">
                  <c:v>0.65675255348094874</c:v>
                </c:pt>
                <c:pt idx="94">
                  <c:v>0.96656548278550547</c:v>
                </c:pt>
                <c:pt idx="95">
                  <c:v>1.1717448845712666</c:v>
                </c:pt>
                <c:pt idx="96">
                  <c:v>1.1272519519592969</c:v>
                </c:pt>
                <c:pt idx="97">
                  <c:v>1.0297564601270381</c:v>
                </c:pt>
                <c:pt idx="98">
                  <c:v>0.91547361251878012</c:v>
                </c:pt>
                <c:pt idx="99">
                  <c:v>0.9551164088826305</c:v>
                </c:pt>
                <c:pt idx="100">
                  <c:v>0.88312561838292281</c:v>
                </c:pt>
                <c:pt idx="101">
                  <c:v>1.0521016845757865</c:v>
                </c:pt>
                <c:pt idx="102">
                  <c:v>0.90401666112844248</c:v>
                </c:pt>
                <c:pt idx="103">
                  <c:v>0.90983378686020533</c:v>
                </c:pt>
                <c:pt idx="104">
                  <c:v>0.83810070275704951</c:v>
                </c:pt>
                <c:pt idx="105">
                  <c:v>0.76531382734643894</c:v>
                </c:pt>
                <c:pt idx="106">
                  <c:v>0.69837942301601619</c:v>
                </c:pt>
                <c:pt idx="107">
                  <c:v>0.72960205975460191</c:v>
                </c:pt>
                <c:pt idx="108">
                  <c:v>0.87361635627003476</c:v>
                </c:pt>
                <c:pt idx="109">
                  <c:v>0.78648694947433806</c:v>
                </c:pt>
                <c:pt idx="110">
                  <c:v>0.78965935523868058</c:v>
                </c:pt>
                <c:pt idx="111">
                  <c:v>0.70768752109615363</c:v>
                </c:pt>
                <c:pt idx="112">
                  <c:v>0.76248369973421515</c:v>
                </c:pt>
                <c:pt idx="113">
                  <c:v>0.75862292573064871</c:v>
                </c:pt>
                <c:pt idx="114">
                  <c:v>0.62950511104781381</c:v>
                </c:pt>
                <c:pt idx="115">
                  <c:v>0.69809510227466431</c:v>
                </c:pt>
                <c:pt idx="116">
                  <c:v>0.62897053223329125</c:v>
                </c:pt>
                <c:pt idx="117">
                  <c:v>0.73773057646218565</c:v>
                </c:pt>
                <c:pt idx="118">
                  <c:v>0.59713936497587849</c:v>
                </c:pt>
                <c:pt idx="119">
                  <c:v>0.62292276117304168</c:v>
                </c:pt>
                <c:pt idx="120">
                  <c:v>0.60562172425303462</c:v>
                </c:pt>
                <c:pt idx="121">
                  <c:v>0.76007301737764876</c:v>
                </c:pt>
                <c:pt idx="122">
                  <c:v>0.76287388131790002</c:v>
                </c:pt>
                <c:pt idx="123">
                  <c:v>0.77518633624875977</c:v>
                </c:pt>
                <c:pt idx="124">
                  <c:v>0.75926287528359815</c:v>
                </c:pt>
                <c:pt idx="125">
                  <c:v>0.67735636912589658</c:v>
                </c:pt>
                <c:pt idx="126">
                  <c:v>0.60460320387489219</c:v>
                </c:pt>
                <c:pt idx="127">
                  <c:v>0.56384629804638098</c:v>
                </c:pt>
                <c:pt idx="128">
                  <c:v>0.54406984588159923</c:v>
                </c:pt>
                <c:pt idx="129">
                  <c:v>0.54112389729975063</c:v>
                </c:pt>
                <c:pt idx="130">
                  <c:v>0.47724338397271604</c:v>
                </c:pt>
                <c:pt idx="131">
                  <c:v>0.545629668541188</c:v>
                </c:pt>
                <c:pt idx="132">
                  <c:v>0.60375016302916917</c:v>
                </c:pt>
                <c:pt idx="133">
                  <c:v>0.53899941672595553</c:v>
                </c:pt>
                <c:pt idx="134">
                  <c:v>0.47001792179525309</c:v>
                </c:pt>
                <c:pt idx="135">
                  <c:v>0.48265302892834377</c:v>
                </c:pt>
                <c:pt idx="136">
                  <c:v>0.3965996044301443</c:v>
                </c:pt>
                <c:pt idx="137">
                  <c:v>0.33072608236583362</c:v>
                </c:pt>
                <c:pt idx="138">
                  <c:v>0.33037735500391657</c:v>
                </c:pt>
                <c:pt idx="139">
                  <c:v>0.28560952666792006</c:v>
                </c:pt>
                <c:pt idx="140">
                  <c:v>0.26420346299344016</c:v>
                </c:pt>
                <c:pt idx="141">
                  <c:v>0.340684064218022</c:v>
                </c:pt>
                <c:pt idx="142">
                  <c:v>0.38175932975956389</c:v>
                </c:pt>
                <c:pt idx="143">
                  <c:v>0.36574990531805734</c:v>
                </c:pt>
                <c:pt idx="144">
                  <c:v>0.34061080454985138</c:v>
                </c:pt>
                <c:pt idx="145">
                  <c:v>0.65816704122938496</c:v>
                </c:pt>
                <c:pt idx="146">
                  <c:v>0.54195365179840638</c:v>
                </c:pt>
                <c:pt idx="147">
                  <c:v>0.57036868343409919</c:v>
                </c:pt>
                <c:pt idx="148">
                  <c:v>0.52460897468675161</c:v>
                </c:pt>
                <c:pt idx="149">
                  <c:v>0.47363841065505252</c:v>
                </c:pt>
                <c:pt idx="150">
                  <c:v>0.51122451825301185</c:v>
                </c:pt>
                <c:pt idx="151">
                  <c:v>0.5072639029553212</c:v>
                </c:pt>
                <c:pt idx="152">
                  <c:v>0.51209185002876134</c:v>
                </c:pt>
                <c:pt idx="153">
                  <c:v>0.44186910485074549</c:v>
                </c:pt>
                <c:pt idx="154">
                  <c:v>0.39352378767536339</c:v>
                </c:pt>
                <c:pt idx="155">
                  <c:v>0.33474032157978634</c:v>
                </c:pt>
                <c:pt idx="156">
                  <c:v>0.30274052049420369</c:v>
                </c:pt>
                <c:pt idx="157">
                  <c:v>0.31935102854146985</c:v>
                </c:pt>
                <c:pt idx="158">
                  <c:v>0.43252967785578722</c:v>
                </c:pt>
                <c:pt idx="159">
                  <c:v>0.4336388991294946</c:v>
                </c:pt>
                <c:pt idx="160">
                  <c:v>0.54944222398197451</c:v>
                </c:pt>
                <c:pt idx="161">
                  <c:v>0.66882411216138926</c:v>
                </c:pt>
                <c:pt idx="162">
                  <c:v>0.63882001539969269</c:v>
                </c:pt>
                <c:pt idx="163">
                  <c:v>0.60676112855964914</c:v>
                </c:pt>
                <c:pt idx="164">
                  <c:v>0.57861745996333358</c:v>
                </c:pt>
                <c:pt idx="165">
                  <c:v>0.59697069251387158</c:v>
                </c:pt>
                <c:pt idx="166">
                  <c:v>0.62316031272478722</c:v>
                </c:pt>
                <c:pt idx="167">
                  <c:v>0.60677708874045011</c:v>
                </c:pt>
                <c:pt idx="168">
                  <c:v>0.6873263435490724</c:v>
                </c:pt>
                <c:pt idx="169">
                  <c:v>0.58654406323702191</c:v>
                </c:pt>
                <c:pt idx="170">
                  <c:v>0.55236285234120497</c:v>
                </c:pt>
                <c:pt idx="171">
                  <c:v>0.60886286210577067</c:v>
                </c:pt>
                <c:pt idx="172">
                  <c:v>0.49801155015548798</c:v>
                </c:pt>
                <c:pt idx="173">
                  <c:v>0.45029624920566846</c:v>
                </c:pt>
                <c:pt idx="174">
                  <c:v>0.59193016805098342</c:v>
                </c:pt>
                <c:pt idx="175">
                  <c:v>0.58051322883253131</c:v>
                </c:pt>
                <c:pt idx="176">
                  <c:v>0.52827735574027557</c:v>
                </c:pt>
                <c:pt idx="177">
                  <c:v>0.531956504072994</c:v>
                </c:pt>
                <c:pt idx="178">
                  <c:v>0.46488064979771559</c:v>
                </c:pt>
                <c:pt idx="179">
                  <c:v>0.50852813155831234</c:v>
                </c:pt>
                <c:pt idx="180">
                  <c:v>0.43942046534099433</c:v>
                </c:pt>
                <c:pt idx="181">
                  <c:v>0.49665994423262677</c:v>
                </c:pt>
                <c:pt idx="182">
                  <c:v>0.56842848948140279</c:v>
                </c:pt>
                <c:pt idx="183">
                  <c:v>0.5477978185674528</c:v>
                </c:pt>
                <c:pt idx="184">
                  <c:v>0.63549406603012648</c:v>
                </c:pt>
                <c:pt idx="185">
                  <c:v>0.55956417275162307</c:v>
                </c:pt>
                <c:pt idx="186">
                  <c:v>0.50625520518890776</c:v>
                </c:pt>
                <c:pt idx="187">
                  <c:v>0.45842399350295243</c:v>
                </c:pt>
                <c:pt idx="188">
                  <c:v>0.45118720087037617</c:v>
                </c:pt>
                <c:pt idx="189">
                  <c:v>0.36250705408167028</c:v>
                </c:pt>
                <c:pt idx="190">
                  <c:v>0.32036527099590145</c:v>
                </c:pt>
                <c:pt idx="191">
                  <c:v>0.32362578958078464</c:v>
                </c:pt>
                <c:pt idx="192">
                  <c:v>0.29068410938551426</c:v>
                </c:pt>
                <c:pt idx="193">
                  <c:v>0.37175254478410918</c:v>
                </c:pt>
                <c:pt idx="194">
                  <c:v>0.48127435443473188</c:v>
                </c:pt>
                <c:pt idx="195">
                  <c:v>0.51582631236944487</c:v>
                </c:pt>
                <c:pt idx="196">
                  <c:v>0.58952866243302326</c:v>
                </c:pt>
                <c:pt idx="197">
                  <c:v>0.52779685974303225</c:v>
                </c:pt>
                <c:pt idx="198">
                  <c:v>0.58056900202255046</c:v>
                </c:pt>
                <c:pt idx="199">
                  <c:v>0.65341384156478854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6A-47D1-BC58-ED1D44B6A1C7}"/>
            </c:ext>
          </c:extLst>
        </c:ser>
        <c:ser>
          <c:idx val="4"/>
          <c:order val="3"/>
          <c:tx>
            <c:strRef>
              <c:f>'invasion BH'!$AY$11</c:f>
              <c:strCache>
                <c:ptCount val="1"/>
                <c:pt idx="0">
                  <c:v>CR=6, I=3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BH'!$AY$12:$AY$211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1.6156976283570957E-3</c:v>
                </c:pt>
                <c:pt idx="3">
                  <c:v>1.3131053645859861E-3</c:v>
                </c:pt>
                <c:pt idx="4">
                  <c:v>1.069611984259697E-3</c:v>
                </c:pt>
                <c:pt idx="5">
                  <c:v>2.8803328338083975E-3</c:v>
                </c:pt>
                <c:pt idx="6">
                  <c:v>2.1468454123787163E-3</c:v>
                </c:pt>
                <c:pt idx="7">
                  <c:v>2.0017910665806357E-3</c:v>
                </c:pt>
                <c:pt idx="8">
                  <c:v>4.8106122721587345E-3</c:v>
                </c:pt>
                <c:pt idx="9">
                  <c:v>3.6923329454985679E-3</c:v>
                </c:pt>
                <c:pt idx="10">
                  <c:v>3.3552700411322773E-3</c:v>
                </c:pt>
                <c:pt idx="11">
                  <c:v>3.96611030680122E-3</c:v>
                </c:pt>
                <c:pt idx="12">
                  <c:v>3.0939976705095257E-3</c:v>
                </c:pt>
                <c:pt idx="13">
                  <c:v>2.4882177143944824E-3</c:v>
                </c:pt>
                <c:pt idx="14">
                  <c:v>4.0472143622677353E-3</c:v>
                </c:pt>
                <c:pt idx="15">
                  <c:v>3.0282107507556997E-3</c:v>
                </c:pt>
                <c:pt idx="16">
                  <c:v>2.6496281340644087E-3</c:v>
                </c:pt>
                <c:pt idx="17">
                  <c:v>8.7991903276694143E-3</c:v>
                </c:pt>
                <c:pt idx="18">
                  <c:v>6.6573572977742671E-3</c:v>
                </c:pt>
                <c:pt idx="19">
                  <c:v>6.2742751769113304E-3</c:v>
                </c:pt>
                <c:pt idx="20">
                  <c:v>6.8152420110804014E-3</c:v>
                </c:pt>
                <c:pt idx="21">
                  <c:v>5.4077443462415067E-3</c:v>
                </c:pt>
                <c:pt idx="22">
                  <c:v>4.2265499054851179E-3</c:v>
                </c:pt>
                <c:pt idx="23">
                  <c:v>1.1039069767704484E-2</c:v>
                </c:pt>
                <c:pt idx="24">
                  <c:v>8.2067691077567992E-3</c:v>
                </c:pt>
                <c:pt idx="25">
                  <c:v>7.6485104745877362E-3</c:v>
                </c:pt>
                <c:pt idx="26">
                  <c:v>1.6202936591071918E-2</c:v>
                </c:pt>
                <c:pt idx="27">
                  <c:v>1.248259666167675E-2</c:v>
                </c:pt>
                <c:pt idx="28">
                  <c:v>1.1164021167602903E-2</c:v>
                </c:pt>
                <c:pt idx="29">
                  <c:v>5.3062803226374099E-2</c:v>
                </c:pt>
                <c:pt idx="30">
                  <c:v>4.0016060860272352E-2</c:v>
                </c:pt>
                <c:pt idx="31">
                  <c:v>3.8597840738175702E-2</c:v>
                </c:pt>
                <c:pt idx="32">
                  <c:v>4.144548444586358E-2</c:v>
                </c:pt>
                <c:pt idx="33">
                  <c:v>3.314686470756209E-2</c:v>
                </c:pt>
                <c:pt idx="34">
                  <c:v>2.5726106999492342E-2</c:v>
                </c:pt>
                <c:pt idx="35">
                  <c:v>3.3689734067847088E-2</c:v>
                </c:pt>
                <c:pt idx="36">
                  <c:v>2.484423261820658E-2</c:v>
                </c:pt>
                <c:pt idx="37">
                  <c:v>2.1011323959151045E-2</c:v>
                </c:pt>
                <c:pt idx="38">
                  <c:v>5.4011400882710475E-2</c:v>
                </c:pt>
                <c:pt idx="39">
                  <c:v>4.0858135295860576E-2</c:v>
                </c:pt>
                <c:pt idx="40">
                  <c:v>3.7709136131941642E-2</c:v>
                </c:pt>
                <c:pt idx="41">
                  <c:v>5.787831382810766E-2</c:v>
                </c:pt>
                <c:pt idx="42">
                  <c:v>4.4936018567432491E-2</c:v>
                </c:pt>
                <c:pt idx="43">
                  <c:v>3.820728459171973E-2</c:v>
                </c:pt>
                <c:pt idx="44">
                  <c:v>0.10392374179459399</c:v>
                </c:pt>
                <c:pt idx="45">
                  <c:v>7.8358234916788422E-2</c:v>
                </c:pt>
                <c:pt idx="46">
                  <c:v>7.2745606953529371E-2</c:v>
                </c:pt>
                <c:pt idx="47">
                  <c:v>0.10239620953233669</c:v>
                </c:pt>
                <c:pt idx="48">
                  <c:v>7.9902498201974537E-2</c:v>
                </c:pt>
                <c:pt idx="49">
                  <c:v>6.6704237555763726E-2</c:v>
                </c:pt>
                <c:pt idx="50">
                  <c:v>0.1927309906693157</c:v>
                </c:pt>
                <c:pt idx="51">
                  <c:v>0.14483628142109192</c:v>
                </c:pt>
                <c:pt idx="52">
                  <c:v>0.13542698419839175</c:v>
                </c:pt>
                <c:pt idx="53">
                  <c:v>0.15670724728632557</c:v>
                </c:pt>
                <c:pt idx="54">
                  <c:v>0.12372338672258294</c:v>
                </c:pt>
                <c:pt idx="55">
                  <c:v>9.8500638659615128E-2</c:v>
                </c:pt>
                <c:pt idx="56">
                  <c:v>0.23855032540942456</c:v>
                </c:pt>
                <c:pt idx="57">
                  <c:v>0.17792112794034831</c:v>
                </c:pt>
                <c:pt idx="58">
                  <c:v>0.16428147370612184</c:v>
                </c:pt>
                <c:pt idx="59">
                  <c:v>0.19459789835467303</c:v>
                </c:pt>
                <c:pt idx="60">
                  <c:v>0.15306753859799088</c:v>
                </c:pt>
                <c:pt idx="61">
                  <c:v>0.1228320744911266</c:v>
                </c:pt>
                <c:pt idx="62">
                  <c:v>0.66351470985992578</c:v>
                </c:pt>
                <c:pt idx="63">
                  <c:v>0.49561965203964048</c:v>
                </c:pt>
                <c:pt idx="64">
                  <c:v>0.48361729258895558</c:v>
                </c:pt>
                <c:pt idx="65">
                  <c:v>0.59426153276624061</c:v>
                </c:pt>
                <c:pt idx="66">
                  <c:v>0.47324938439426234</c:v>
                </c:pt>
                <c:pt idx="67">
                  <c:v>0.3803389134167533</c:v>
                </c:pt>
                <c:pt idx="68">
                  <c:v>0.42135422380443233</c:v>
                </c:pt>
                <c:pt idx="69">
                  <c:v>0.31440028757119626</c:v>
                </c:pt>
                <c:pt idx="70">
                  <c:v>0.25405150523409858</c:v>
                </c:pt>
                <c:pt idx="71">
                  <c:v>0.30768559440944093</c:v>
                </c:pt>
                <c:pt idx="72">
                  <c:v>0.23230079422117325</c:v>
                </c:pt>
                <c:pt idx="73">
                  <c:v>0.1915186996465657</c:v>
                </c:pt>
                <c:pt idx="74">
                  <c:v>0.29437567263513614</c:v>
                </c:pt>
                <c:pt idx="75">
                  <c:v>0.22265033252640282</c:v>
                </c:pt>
                <c:pt idx="76">
                  <c:v>0.19223905581457332</c:v>
                </c:pt>
                <c:pt idx="77">
                  <c:v>0.24977522984426961</c:v>
                </c:pt>
                <c:pt idx="78">
                  <c:v>0.19183075468582</c:v>
                </c:pt>
                <c:pt idx="79">
                  <c:v>0.15906938124066486</c:v>
                </c:pt>
                <c:pt idx="80">
                  <c:v>0.35868251631873133</c:v>
                </c:pt>
                <c:pt idx="81">
                  <c:v>0.27007936141503114</c:v>
                </c:pt>
                <c:pt idx="82">
                  <c:v>0.24634640046300121</c:v>
                </c:pt>
                <c:pt idx="83">
                  <c:v>0.30699220567715862</c:v>
                </c:pt>
                <c:pt idx="84">
                  <c:v>0.23981337790770149</c:v>
                </c:pt>
                <c:pt idx="85">
                  <c:v>0.19527442217158641</c:v>
                </c:pt>
                <c:pt idx="86">
                  <c:v>0.28834644882482974</c:v>
                </c:pt>
                <c:pt idx="87">
                  <c:v>0.21651417690003677</c:v>
                </c:pt>
                <c:pt idx="88">
                  <c:v>0.1859642676684006</c:v>
                </c:pt>
                <c:pt idx="89">
                  <c:v>0.23175233752114668</c:v>
                </c:pt>
                <c:pt idx="90">
                  <c:v>0.17805666200104228</c:v>
                </c:pt>
                <c:pt idx="91">
                  <c:v>0.14631232955644341</c:v>
                </c:pt>
                <c:pt idx="92">
                  <c:v>0.15123332246197041</c:v>
                </c:pt>
                <c:pt idx="93">
                  <c:v>0.11456759312267893</c:v>
                </c:pt>
                <c:pt idx="94">
                  <c:v>9.0445414175835945E-2</c:v>
                </c:pt>
                <c:pt idx="95">
                  <c:v>0.36490008077633557</c:v>
                </c:pt>
                <c:pt idx="96">
                  <c:v>0.27262144195628751</c:v>
                </c:pt>
                <c:pt idx="97">
                  <c:v>0.26220212280659688</c:v>
                </c:pt>
                <c:pt idx="98">
                  <c:v>0.27175242888912599</c:v>
                </c:pt>
                <c:pt idx="99">
                  <c:v>0.21799521319272641</c:v>
                </c:pt>
                <c:pt idx="100">
                  <c:v>0.16751760024254458</c:v>
                </c:pt>
                <c:pt idx="101">
                  <c:v>0.41769674950466523</c:v>
                </c:pt>
                <c:pt idx="102">
                  <c:v>0.30931116722506646</c:v>
                </c:pt>
                <c:pt idx="103">
                  <c:v>0.28753240921842377</c:v>
                </c:pt>
                <c:pt idx="104">
                  <c:v>0.33319512051413852</c:v>
                </c:pt>
                <c:pt idx="105">
                  <c:v>0.26313430471014893</c:v>
                </c:pt>
                <c:pt idx="106">
                  <c:v>0.20972690561129081</c:v>
                </c:pt>
                <c:pt idx="107">
                  <c:v>0.31878187259126217</c:v>
                </c:pt>
                <c:pt idx="108">
                  <c:v>0.23765961408030406</c:v>
                </c:pt>
                <c:pt idx="109">
                  <c:v>0.20590871867404978</c:v>
                </c:pt>
                <c:pt idx="110">
                  <c:v>0.2724260752429189</c:v>
                </c:pt>
                <c:pt idx="111">
                  <c:v>0.20965948091609274</c:v>
                </c:pt>
                <c:pt idx="112">
                  <c:v>0.17437148864240415</c:v>
                </c:pt>
                <c:pt idx="113">
                  <c:v>0.27717861605680338</c:v>
                </c:pt>
                <c:pt idx="114">
                  <c:v>0.20952068588750242</c:v>
                </c:pt>
                <c:pt idx="115">
                  <c:v>0.1817758938443173</c:v>
                </c:pt>
                <c:pt idx="116">
                  <c:v>0.21562626099327578</c:v>
                </c:pt>
                <c:pt idx="117">
                  <c:v>0.16626492282263144</c:v>
                </c:pt>
                <c:pt idx="118">
                  <c:v>0.13481366431845562</c:v>
                </c:pt>
                <c:pt idx="119">
                  <c:v>0.20089607872405935</c:v>
                </c:pt>
                <c:pt idx="120">
                  <c:v>0.15092497393752205</c:v>
                </c:pt>
                <c:pt idx="121">
                  <c:v>0.12991799343701518</c:v>
                </c:pt>
                <c:pt idx="122">
                  <c:v>0.2319746945834438</c:v>
                </c:pt>
                <c:pt idx="123">
                  <c:v>0.17681127332963925</c:v>
                </c:pt>
                <c:pt idx="124">
                  <c:v>0.15559275678847873</c:v>
                </c:pt>
                <c:pt idx="125">
                  <c:v>0.17035896368943804</c:v>
                </c:pt>
                <c:pt idx="126">
                  <c:v>0.13215249610896482</c:v>
                </c:pt>
                <c:pt idx="127">
                  <c:v>0.10469418811540168</c:v>
                </c:pt>
                <c:pt idx="128">
                  <c:v>0.16185599647916793</c:v>
                </c:pt>
                <c:pt idx="129">
                  <c:v>0.12073528363357348</c:v>
                </c:pt>
                <c:pt idx="130">
                  <c:v>0.1049790566961029</c:v>
                </c:pt>
                <c:pt idx="131">
                  <c:v>0.19580890854436317</c:v>
                </c:pt>
                <c:pt idx="132">
                  <c:v>0.14950696692170748</c:v>
                </c:pt>
                <c:pt idx="133">
                  <c:v>0.13227080882707676</c:v>
                </c:pt>
                <c:pt idx="134">
                  <c:v>0.12311034473381258</c:v>
                </c:pt>
                <c:pt idx="135">
                  <c:v>9.6292455802479596E-2</c:v>
                </c:pt>
                <c:pt idx="136">
                  <c:v>7.2528558820116204E-2</c:v>
                </c:pt>
                <c:pt idx="137">
                  <c:v>6.5582856920915714E-2</c:v>
                </c:pt>
                <c:pt idx="138">
                  <c:v>4.763287412920908E-2</c:v>
                </c:pt>
                <c:pt idx="139">
                  <c:v>3.6795674779850358E-2</c:v>
                </c:pt>
                <c:pt idx="140">
                  <c:v>4.9846476692480643E-2</c:v>
                </c:pt>
                <c:pt idx="141">
                  <c:v>3.7256421299798781E-2</c:v>
                </c:pt>
                <c:pt idx="142">
                  <c:v>3.1716184940199538E-2</c:v>
                </c:pt>
                <c:pt idx="143">
                  <c:v>4.9577744430914013E-2</c:v>
                </c:pt>
                <c:pt idx="144">
                  <c:v>3.7838826926269262E-2</c:v>
                </c:pt>
                <c:pt idx="145">
                  <c:v>3.2631023955575503E-2</c:v>
                </c:pt>
                <c:pt idx="146">
                  <c:v>4.1523570742425429E-2</c:v>
                </c:pt>
                <c:pt idx="147">
                  <c:v>3.1862552108394726E-2</c:v>
                </c:pt>
                <c:pt idx="148">
                  <c:v>2.6307911803030447E-2</c:v>
                </c:pt>
                <c:pt idx="149">
                  <c:v>3.6852244827006324E-2</c:v>
                </c:pt>
                <c:pt idx="150">
                  <c:v>2.7855828761632322E-2</c:v>
                </c:pt>
                <c:pt idx="151">
                  <c:v>2.3630753776835534E-2</c:v>
                </c:pt>
                <c:pt idx="152">
                  <c:v>5.3180560645676833E-2</c:v>
                </c:pt>
                <c:pt idx="153">
                  <c:v>4.0249069639269448E-2</c:v>
                </c:pt>
                <c:pt idx="154">
                  <c:v>3.661148426228112E-2</c:v>
                </c:pt>
                <c:pt idx="155">
                  <c:v>3.9047244614687129E-2</c:v>
                </c:pt>
                <c:pt idx="156">
                  <c:v>3.0678988691550099E-2</c:v>
                </c:pt>
                <c:pt idx="157">
                  <c:v>2.3989516919068712E-2</c:v>
                </c:pt>
                <c:pt idx="158">
                  <c:v>9.0092407662680743E-2</c:v>
                </c:pt>
                <c:pt idx="159">
                  <c:v>6.7110619255157683E-2</c:v>
                </c:pt>
                <c:pt idx="160">
                  <c:v>6.4323216953516851E-2</c:v>
                </c:pt>
                <c:pt idx="161">
                  <c:v>0.15626026151543784</c:v>
                </c:pt>
                <c:pt idx="162">
                  <c:v>0.12035391259757641</c:v>
                </c:pt>
                <c:pt idx="163">
                  <c:v>0.10926789228484163</c:v>
                </c:pt>
                <c:pt idx="164">
                  <c:v>0.14105106541854451</c:v>
                </c:pt>
                <c:pt idx="165">
                  <c:v>0.10956417909995669</c:v>
                </c:pt>
                <c:pt idx="166">
                  <c:v>9.0031565697992116E-2</c:v>
                </c:pt>
                <c:pt idx="167">
                  <c:v>0.14549424311998849</c:v>
                </c:pt>
                <c:pt idx="168">
                  <c:v>0.10949745963948417</c:v>
                </c:pt>
                <c:pt idx="169">
                  <c:v>9.5409730778926505E-2</c:v>
                </c:pt>
                <c:pt idx="170">
                  <c:v>0.11879631408071883</c:v>
                </c:pt>
                <c:pt idx="171">
                  <c:v>9.1623672300066045E-2</c:v>
                </c:pt>
                <c:pt idx="172">
                  <c:v>7.5102045175182583E-2</c:v>
                </c:pt>
                <c:pt idx="173">
                  <c:v>8.7611318233450197E-2</c:v>
                </c:pt>
                <c:pt idx="174">
                  <c:v>6.6164369851714172E-2</c:v>
                </c:pt>
                <c:pt idx="175">
                  <c:v>5.3964959265284738E-2</c:v>
                </c:pt>
                <c:pt idx="176">
                  <c:v>6.9904741864807565E-2</c:v>
                </c:pt>
                <c:pt idx="177">
                  <c:v>5.2813634411809814E-2</c:v>
                </c:pt>
                <c:pt idx="178">
                  <c:v>4.4157643747046692E-2</c:v>
                </c:pt>
                <c:pt idx="179">
                  <c:v>0.10460738822344089</c:v>
                </c:pt>
                <c:pt idx="180">
                  <c:v>7.894508941057099E-2</c:v>
                </c:pt>
                <c:pt idx="181">
                  <c:v>7.2341521239059403E-2</c:v>
                </c:pt>
                <c:pt idx="182">
                  <c:v>0.15661672139131502</c:v>
                </c:pt>
                <c:pt idx="183">
                  <c:v>0.12013550241725479</c:v>
                </c:pt>
                <c:pt idx="184">
                  <c:v>0.10795382424862561</c:v>
                </c:pt>
                <c:pt idx="185">
                  <c:v>0.1187984918491917</c:v>
                </c:pt>
                <c:pt idx="186">
                  <c:v>9.2653655592734335E-2</c:v>
                </c:pt>
                <c:pt idx="187">
                  <c:v>7.3238382883933292E-2</c:v>
                </c:pt>
                <c:pt idx="188">
                  <c:v>0.11822633677700584</c:v>
                </c:pt>
                <c:pt idx="189">
                  <c:v>8.8077359275860884E-2</c:v>
                </c:pt>
                <c:pt idx="190">
                  <c:v>7.7162475658121205E-2</c:v>
                </c:pt>
                <c:pt idx="191">
                  <c:v>0.11030059270746068</c:v>
                </c:pt>
                <c:pt idx="192">
                  <c:v>8.494631705085938E-2</c:v>
                </c:pt>
                <c:pt idx="193">
                  <c:v>7.1692146087004804E-2</c:v>
                </c:pt>
                <c:pt idx="194">
                  <c:v>0.18257978088929364</c:v>
                </c:pt>
                <c:pt idx="195">
                  <c:v>0.13768841276580465</c:v>
                </c:pt>
                <c:pt idx="196">
                  <c:v>0.12706638152911701</c:v>
                </c:pt>
                <c:pt idx="197">
                  <c:v>0.13355785951126192</c:v>
                </c:pt>
                <c:pt idx="198">
                  <c:v>0.10554289220824589</c:v>
                </c:pt>
                <c:pt idx="199">
                  <c:v>8.1975556287581922E-2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6A-47D1-BC58-ED1D44B6A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93967"/>
        <c:axId val="1010385855"/>
      </c:scatterChart>
      <c:valAx>
        <c:axId val="1498193967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Years after introduction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85855"/>
        <c:crosses val="autoZero"/>
        <c:crossBetween val="midCat"/>
      </c:valAx>
      <c:valAx>
        <c:axId val="1010385855"/>
        <c:scaling>
          <c:orientation val="minMax"/>
          <c:max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Spawning stock numbers</a:t>
                </a:r>
              </a:p>
            </c:rich>
          </c:tx>
          <c:layout>
            <c:manualLayout>
              <c:xMode val="edge"/>
              <c:yMode val="edge"/>
              <c:x val="3.3104150751209573E-2"/>
              <c:y val="0.221508821813939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93967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6148188695664378"/>
          <c:y val="0.18055555555555552"/>
          <c:w val="0.77712364831401437"/>
          <c:h val="8.0128765955537626E-2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(b)</a:t>
            </a:r>
          </a:p>
        </c:rich>
      </c:tx>
      <c:layout>
        <c:manualLayout>
          <c:xMode val="edge"/>
          <c:yMode val="edge"/>
          <c:x val="7.1734998642411077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3840359096712"/>
          <c:y val="0.16733850976961212"/>
          <c:w val="0.84518421807692234"/>
          <c:h val="0.615771361913094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'intrinsic growth rate'!$B$50</c:f>
              <c:strCache>
                <c:ptCount val="1"/>
                <c:pt idx="0">
                  <c:v>CR=5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rate'!$C$50:$I$50</c:f>
              <c:numCache>
                <c:formatCode>General</c:formatCode>
                <c:ptCount val="7"/>
                <c:pt idx="0">
                  <c:v>1.3103578038118366</c:v>
                </c:pt>
                <c:pt idx="1">
                  <c:v>1.1578254132984498</c:v>
                </c:pt>
                <c:pt idx="2">
                  <c:v>1.0589162187107606</c:v>
                </c:pt>
                <c:pt idx="3">
                  <c:v>1.0376577522181099</c:v>
                </c:pt>
                <c:pt idx="4">
                  <c:v>1.0031111813969962</c:v>
                </c:pt>
                <c:pt idx="5">
                  <c:v>0.9803921257038497</c:v>
                </c:pt>
                <c:pt idx="6">
                  <c:v>0.93749852466535344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7-4D81-A3A5-D2F5E44BED2B}"/>
            </c:ext>
          </c:extLst>
        </c:ser>
        <c:ser>
          <c:idx val="1"/>
          <c:order val="1"/>
          <c:tx>
            <c:strRef>
              <c:f>'intrinsic growth rate'!$B$51</c:f>
              <c:strCache>
                <c:ptCount val="1"/>
                <c:pt idx="0">
                  <c:v>CR=8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rate'!$C$51:$I$51</c:f>
              <c:numCache>
                <c:formatCode>General</c:formatCode>
                <c:ptCount val="7"/>
                <c:pt idx="0">
                  <c:v>1.4455188505241248</c:v>
                </c:pt>
                <c:pt idx="1">
                  <c:v>1.2602695322507436</c:v>
                </c:pt>
                <c:pt idx="2">
                  <c:v>1.1392914406327534</c:v>
                </c:pt>
                <c:pt idx="3">
                  <c:v>1.114858865465953</c:v>
                </c:pt>
                <c:pt idx="4">
                  <c:v>1.0710567532334363</c:v>
                </c:pt>
                <c:pt idx="5">
                  <c:v>1.0397605613650081</c:v>
                </c:pt>
                <c:pt idx="6">
                  <c:v>0.98515474747046938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67-4D81-A3A5-D2F5E44BED2B}"/>
            </c:ext>
          </c:extLst>
        </c:ser>
        <c:ser>
          <c:idx val="2"/>
          <c:order val="2"/>
          <c:tx>
            <c:strRef>
              <c:f>'intrinsic growth rate'!$B$52</c:f>
              <c:strCache>
                <c:ptCount val="1"/>
                <c:pt idx="0">
                  <c:v>CR=11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rate'!$C$52:$I$52</c:f>
              <c:numCache>
                <c:formatCode>General</c:formatCode>
                <c:ptCount val="7"/>
                <c:pt idx="0">
                  <c:v>1.5455786252825101</c:v>
                </c:pt>
                <c:pt idx="1">
                  <c:v>1.3416707319959686</c:v>
                </c:pt>
                <c:pt idx="2">
                  <c:v>1.2032494799524507</c:v>
                </c:pt>
                <c:pt idx="3">
                  <c:v>1.1761353997244128</c:v>
                </c:pt>
                <c:pt idx="4">
                  <c:v>1.1241023831047439</c:v>
                </c:pt>
                <c:pt idx="5">
                  <c:v>1.085180111328925</c:v>
                </c:pt>
                <c:pt idx="6">
                  <c:v>1.0215375649006369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67-4D81-A3A5-D2F5E44BED2B}"/>
            </c:ext>
          </c:extLst>
        </c:ser>
        <c:ser>
          <c:idx val="3"/>
          <c:order val="3"/>
          <c:tx>
            <c:strRef>
              <c:f>'intrinsic growth rate'!$B$53</c:f>
              <c:strCache>
                <c:ptCount val="1"/>
                <c:pt idx="0">
                  <c:v>CR=14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rate'!$C$53:$I$53</c:f>
              <c:numCache>
                <c:formatCode>General</c:formatCode>
                <c:ptCount val="7"/>
                <c:pt idx="0">
                  <c:v>1.6128154545388256</c:v>
                </c:pt>
                <c:pt idx="1">
                  <c:v>1.410264536499086</c:v>
                </c:pt>
                <c:pt idx="2">
                  <c:v>1.257560315269511</c:v>
                </c:pt>
                <c:pt idx="3">
                  <c:v>1.2278788169406245</c:v>
                </c:pt>
                <c:pt idx="4">
                  <c:v>1.1682229718790547</c:v>
                </c:pt>
                <c:pt idx="5">
                  <c:v>1.1223852628753173</c:v>
                </c:pt>
                <c:pt idx="6">
                  <c:v>1.0512674842127661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67-4D81-A3A5-D2F5E44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289056"/>
        <c:axId val="1121349040"/>
      </c:scatterChart>
      <c:valAx>
        <c:axId val="1106289056"/>
        <c:scaling>
          <c:orientation val="minMax"/>
          <c:max val="7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Interval between successful spawns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49040"/>
        <c:crosses val="autoZero"/>
        <c:crossBetween val="midCat"/>
      </c:valAx>
      <c:valAx>
        <c:axId val="1121349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Population growth rate </a:t>
                </a:r>
                <a:r>
                  <a:rPr lang="el-GR" sz="1200"/>
                  <a:t>λ</a:t>
                </a:r>
              </a:p>
            </c:rich>
          </c:tx>
          <c:layout>
            <c:manualLayout>
              <c:xMode val="edge"/>
              <c:yMode val="edge"/>
              <c:x val="2.1800641407964783E-2"/>
              <c:y val="0.204004447360746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8905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007577464409025"/>
          <c:y val="0.20032407407407407"/>
          <c:w val="0.6522873929093419"/>
          <c:h val="7.8125546806649168E-2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68580</xdr:colOff>
      <xdr:row>13</xdr:row>
      <xdr:rowOff>163830</xdr:rowOff>
    </xdr:from>
    <xdr:to>
      <xdr:col>18</xdr:col>
      <xdr:colOff>278130</xdr:colOff>
      <xdr:row>25</xdr:row>
      <xdr:rowOff>11430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DEC59F-AD6D-4DFE-AB6A-A1A67689F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2541270"/>
          <a:ext cx="5970270" cy="2042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</xdr:colOff>
      <xdr:row>27</xdr:row>
      <xdr:rowOff>24765</xdr:rowOff>
    </xdr:from>
    <xdr:to>
      <xdr:col>15</xdr:col>
      <xdr:colOff>312420</xdr:colOff>
      <xdr:row>42</xdr:row>
      <xdr:rowOff>24765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42A7E7-2E73-421B-8F83-D1ACFA2B3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586740</xdr:colOff>
      <xdr:row>23</xdr:row>
      <xdr:rowOff>17145</xdr:rowOff>
    </xdr:from>
    <xdr:to>
      <xdr:col>35</xdr:col>
      <xdr:colOff>38100</xdr:colOff>
      <xdr:row>38</xdr:row>
      <xdr:rowOff>17145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DC2E83-3E38-4F0C-82EE-E1F96A075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83820</xdr:colOff>
      <xdr:row>16</xdr:row>
      <xdr:rowOff>121920</xdr:rowOff>
    </xdr:from>
    <xdr:to>
      <xdr:col>24</xdr:col>
      <xdr:colOff>99060</xdr:colOff>
      <xdr:row>31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650175-91A2-462E-883C-8ECB24144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1219200</xdr:colOff>
      <xdr:row>7</xdr:row>
      <xdr:rowOff>154305</xdr:rowOff>
    </xdr:from>
    <xdr:to>
      <xdr:col>15</xdr:col>
      <xdr:colOff>236220</xdr:colOff>
      <xdr:row>22</xdr:row>
      <xdr:rowOff>154305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B8601E-63C8-4604-86C3-7770B26E4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13</xdr:row>
      <xdr:rowOff>20955</xdr:rowOff>
    </xdr:from>
    <xdr:to>
      <xdr:col>21</xdr:col>
      <xdr:colOff>53340</xdr:colOff>
      <xdr:row>28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23E0F5-0E27-4FB5-90F8-F9B7D23EB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586740</xdr:colOff>
      <xdr:row>23</xdr:row>
      <xdr:rowOff>17145</xdr:rowOff>
    </xdr:from>
    <xdr:to>
      <xdr:col>35</xdr:col>
      <xdr:colOff>38100</xdr:colOff>
      <xdr:row>38</xdr:row>
      <xdr:rowOff>17145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79BDA3-33FB-49C4-AB60-ED3DD343C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49530</xdr:colOff>
      <xdr:row>3</xdr:row>
      <xdr:rowOff>177165</xdr:rowOff>
    </xdr:from>
    <xdr:to>
      <xdr:col>21</xdr:col>
      <xdr:colOff>312420</xdr:colOff>
      <xdr:row>18</xdr:row>
      <xdr:rowOff>177165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483487-933B-4A4B-AAAB-4167B8DB6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27</xdr:row>
      <xdr:rowOff>43815</xdr:rowOff>
    </xdr:from>
    <xdr:to>
      <xdr:col>27</xdr:col>
      <xdr:colOff>64770</xdr:colOff>
      <xdr:row>42</xdr:row>
      <xdr:rowOff>43815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F54EAA-FD9F-4D08-A990-9EECE50636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586740</xdr:colOff>
      <xdr:row>23</xdr:row>
      <xdr:rowOff>17145</xdr:rowOff>
    </xdr:from>
    <xdr:to>
      <xdr:col>41</xdr:col>
      <xdr:colOff>38100</xdr:colOff>
      <xdr:row>38</xdr:row>
      <xdr:rowOff>17145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BD2328-FFED-415B-8E96-676EE4C6BE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293370</xdr:colOff>
      <xdr:row>13</xdr:row>
      <xdr:rowOff>100965</xdr:rowOff>
    </xdr:from>
    <xdr:to>
      <xdr:col>32</xdr:col>
      <xdr:colOff>247650</xdr:colOff>
      <xdr:row>28</xdr:row>
      <xdr:rowOff>100965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B592FE-0D56-49F2-A64B-97FF1CF92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156210</xdr:colOff>
      <xdr:row>17</xdr:row>
      <xdr:rowOff>55245</xdr:rowOff>
    </xdr:from>
    <xdr:to>
      <xdr:col>21</xdr:col>
      <xdr:colOff>133350</xdr:colOff>
      <xdr:row>32</xdr:row>
      <xdr:rowOff>55245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120C27-9B25-4751-A7D3-AE19582F3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57150</xdr:colOff>
      <xdr:row>9</xdr:row>
      <xdr:rowOff>102870</xdr:rowOff>
    </xdr:from>
    <xdr:to>
      <xdr:col>9</xdr:col>
      <xdr:colOff>213360</xdr:colOff>
      <xdr:row>24</xdr:row>
      <xdr:rowOff>102870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7CE467-A87D-489F-9C72-59E1BFDCF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617220</xdr:colOff>
      <xdr:row>5</xdr:row>
      <xdr:rowOff>99060</xdr:rowOff>
    </xdr:from>
    <xdr:to>
      <xdr:col>17</xdr:col>
      <xdr:colOff>15240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A1370D-EE8F-40CE-8E9B-2B7FAAFD4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636270</xdr:colOff>
      <xdr:row>18</xdr:row>
      <xdr:rowOff>41910</xdr:rowOff>
    </xdr:from>
    <xdr:to>
      <xdr:col>17</xdr:col>
      <xdr:colOff>26670</xdr:colOff>
      <xdr:row>33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8A532B-1F48-4B16-8089-19510B365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67CC-0652-48C7-BB5D-FE6C3A676838}">
  <sheetPr codeName="Sheet1"/>
  <dimension ref="A1:M14"/>
  <sheetViews>
    <sheetView tabSelected="1" workbookViewId="0">
      <selection activeCell="J12" sqref="J12"/>
    </sheetView>
  </sheetViews>
  <sheetFormatPr defaultRowHeight="14.4" x14ac:dyDescent="0.55000000000000004"/>
  <cols>
    <col min="2" max="2" width="10.578125" bestFit="1" customWidth="1"/>
  </cols>
  <sheetData>
    <row r="1" spans="1:13" x14ac:dyDescent="0.55000000000000004">
      <c r="A1" t="s">
        <v>26</v>
      </c>
    </row>
    <row r="5" spans="1:13" x14ac:dyDescent="0.55000000000000004">
      <c r="A5" t="s">
        <v>0</v>
      </c>
      <c r="B5">
        <v>1</v>
      </c>
      <c r="C5" t="s">
        <v>106</v>
      </c>
    </row>
    <row r="6" spans="1:13" x14ac:dyDescent="0.55000000000000004">
      <c r="A6" t="s">
        <v>8</v>
      </c>
      <c r="B6">
        <v>0.73</v>
      </c>
      <c r="C6" t="s">
        <v>107</v>
      </c>
    </row>
    <row r="7" spans="1:13" x14ac:dyDescent="0.55000000000000004">
      <c r="A7" t="s">
        <v>9</v>
      </c>
      <c r="B7">
        <v>1</v>
      </c>
      <c r="C7" t="s">
        <v>31</v>
      </c>
    </row>
    <row r="8" spans="1:13" x14ac:dyDescent="0.55000000000000004">
      <c r="A8" t="s">
        <v>10</v>
      </c>
      <c r="B8">
        <v>3.5</v>
      </c>
      <c r="C8" t="s">
        <v>32</v>
      </c>
    </row>
    <row r="9" spans="1:13" x14ac:dyDescent="0.55000000000000004">
      <c r="A9" t="s">
        <v>11</v>
      </c>
      <c r="B9">
        <v>1</v>
      </c>
      <c r="C9" t="s">
        <v>33</v>
      </c>
    </row>
    <row r="10" spans="1:13" x14ac:dyDescent="0.55000000000000004">
      <c r="A10" t="s">
        <v>12</v>
      </c>
      <c r="B10">
        <v>0.25</v>
      </c>
      <c r="C10" t="s">
        <v>34</v>
      </c>
    </row>
    <row r="11" spans="1:13" x14ac:dyDescent="0.55000000000000004">
      <c r="A11" t="s">
        <v>135</v>
      </c>
      <c r="B11">
        <v>0</v>
      </c>
      <c r="C11" t="s">
        <v>136</v>
      </c>
    </row>
    <row r="12" spans="1:13" x14ac:dyDescent="0.55000000000000004">
      <c r="J12" t="s">
        <v>138</v>
      </c>
    </row>
    <row r="13" spans="1:13" x14ac:dyDescent="0.55000000000000004">
      <c r="A13" t="s">
        <v>100</v>
      </c>
      <c r="J13" t="s">
        <v>46</v>
      </c>
      <c r="K13">
        <v>1.16E-3</v>
      </c>
      <c r="L13" t="s">
        <v>47</v>
      </c>
      <c r="M13">
        <f>365*K13</f>
        <v>0.4234</v>
      </c>
    </row>
    <row r="14" spans="1:13" x14ac:dyDescent="0.55000000000000004">
      <c r="J14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88CD-3620-4CCF-995C-CE5F327CF5D9}">
  <sheetPr codeName="Sheet2"/>
  <dimension ref="A1:AY211"/>
  <sheetViews>
    <sheetView topLeftCell="A4" workbookViewId="0">
      <selection activeCell="G10" sqref="G10"/>
    </sheetView>
  </sheetViews>
  <sheetFormatPr defaultRowHeight="14.4" x14ac:dyDescent="0.55000000000000004"/>
  <cols>
    <col min="1" max="1" width="10" customWidth="1"/>
    <col min="4" max="4" width="17.83984375" customWidth="1"/>
    <col min="7" max="26" width="4.578125" customWidth="1"/>
    <col min="33" max="33" width="11.578125" bestFit="1" customWidth="1"/>
  </cols>
  <sheetData>
    <row r="1" spans="1:51" x14ac:dyDescent="0.55000000000000004">
      <c r="A1" s="4" t="s">
        <v>110</v>
      </c>
      <c r="B1" s="4" t="s">
        <v>111</v>
      </c>
      <c r="C1" s="4" t="s">
        <v>112</v>
      </c>
      <c r="F1" t="s">
        <v>3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51" x14ac:dyDescent="0.55000000000000004">
      <c r="A2" t="s">
        <v>44</v>
      </c>
      <c r="B2">
        <f>-LN(Su)</f>
        <v>0.31471074483970024</v>
      </c>
      <c r="C2" t="s">
        <v>49</v>
      </c>
      <c r="F2" t="s">
        <v>4</v>
      </c>
      <c r="G2">
        <f t="shared" ref="G2:Z2" si="0">1/(1+EXP(-asl*(age-ahv)))</f>
        <v>0.5</v>
      </c>
      <c r="H2">
        <f t="shared" si="0"/>
        <v>0.7310585786300049</v>
      </c>
      <c r="I2">
        <f t="shared" si="0"/>
        <v>0.88079707797788231</v>
      </c>
      <c r="J2">
        <f t="shared" si="0"/>
        <v>0.95257412682243336</v>
      </c>
      <c r="K2">
        <f t="shared" si="0"/>
        <v>0.98201379003790845</v>
      </c>
      <c r="L2">
        <f t="shared" si="0"/>
        <v>0.99330714907571527</v>
      </c>
      <c r="M2">
        <f t="shared" si="0"/>
        <v>0.99752737684336534</v>
      </c>
      <c r="N2">
        <f t="shared" si="0"/>
        <v>0.9990889488055994</v>
      </c>
      <c r="O2">
        <f t="shared" si="0"/>
        <v>0.99966464986953363</v>
      </c>
      <c r="P2">
        <f t="shared" si="0"/>
        <v>0.99987660542401369</v>
      </c>
      <c r="Q2">
        <f t="shared" si="0"/>
        <v>0.99995460213129761</v>
      </c>
      <c r="R2">
        <f t="shared" si="0"/>
        <v>0.99998329857815205</v>
      </c>
      <c r="S2">
        <f t="shared" si="0"/>
        <v>0.99999385582539779</v>
      </c>
      <c r="T2">
        <f t="shared" si="0"/>
        <v>0.99999773967570205</v>
      </c>
      <c r="U2">
        <f t="shared" si="0"/>
        <v>0.99999916847197223</v>
      </c>
      <c r="V2">
        <f t="shared" si="0"/>
        <v>0.99999969409777301</v>
      </c>
      <c r="W2">
        <f t="shared" si="0"/>
        <v>0.99999988746483792</v>
      </c>
      <c r="X2">
        <f t="shared" si="0"/>
        <v>0.99999995860062441</v>
      </c>
      <c r="Y2">
        <f t="shared" si="0"/>
        <v>0.9999999847700205</v>
      </c>
      <c r="Z2">
        <f t="shared" si="0"/>
        <v>0.99999999439720355</v>
      </c>
    </row>
    <row r="3" spans="1:51" x14ac:dyDescent="0.55000000000000004">
      <c r="A3" t="s">
        <v>45</v>
      </c>
      <c r="B3">
        <v>0.28999999999999998</v>
      </c>
      <c r="C3" t="s">
        <v>108</v>
      </c>
      <c r="F3" t="s">
        <v>5</v>
      </c>
      <c r="G3">
        <f t="shared" ref="G3:Z3" si="1">(1-EXP(-vbk*age))^3</f>
        <v>1.0823077182670957E-2</v>
      </c>
      <c r="H3">
        <f t="shared" si="1"/>
        <v>6.091618422799687E-2</v>
      </c>
      <c r="I3">
        <f t="shared" si="1"/>
        <v>0.14689159766038104</v>
      </c>
      <c r="J3">
        <f t="shared" si="1"/>
        <v>0.25258045782764715</v>
      </c>
      <c r="K3">
        <f t="shared" si="1"/>
        <v>0.3632228594351169</v>
      </c>
      <c r="L3">
        <f t="shared" si="1"/>
        <v>0.46886172812006011</v>
      </c>
      <c r="M3">
        <f t="shared" si="1"/>
        <v>0.56402280151643858</v>
      </c>
      <c r="N3">
        <f t="shared" si="1"/>
        <v>0.64646231477969807</v>
      </c>
      <c r="O3">
        <f t="shared" si="1"/>
        <v>0.71595843630834266</v>
      </c>
      <c r="P3">
        <f t="shared" si="1"/>
        <v>0.77340576075541212</v>
      </c>
      <c r="Q3">
        <f t="shared" si="1"/>
        <v>0.82021547213796775</v>
      </c>
      <c r="R3">
        <f t="shared" si="1"/>
        <v>0.85795164162232052</v>
      </c>
      <c r="S3">
        <f t="shared" si="1"/>
        <v>0.88812939942003577</v>
      </c>
      <c r="T3">
        <f t="shared" si="1"/>
        <v>0.91211595918035837</v>
      </c>
      <c r="U3">
        <f t="shared" si="1"/>
        <v>0.93109300824476215</v>
      </c>
      <c r="V3">
        <f t="shared" si="1"/>
        <v>0.94605332700515155</v>
      </c>
      <c r="W3">
        <f t="shared" si="1"/>
        <v>0.95781480105962558</v>
      </c>
      <c r="X3">
        <f t="shared" si="1"/>
        <v>0.96704186883844678</v>
      </c>
      <c r="Y3">
        <f t="shared" si="1"/>
        <v>0.97426882228508371</v>
      </c>
      <c r="Z3">
        <f t="shared" si="1"/>
        <v>0.97992205288971057</v>
      </c>
    </row>
    <row r="4" spans="1:51" x14ac:dyDescent="0.55000000000000004">
      <c r="A4" t="s">
        <v>50</v>
      </c>
      <c r="B4">
        <v>10000</v>
      </c>
      <c r="C4" t="s">
        <v>64</v>
      </c>
      <c r="F4" t="s">
        <v>6</v>
      </c>
      <c r="G4">
        <f t="shared" ref="G4:Z4" si="2">1/(1+EXP(-asl*(age-ahm)))</f>
        <v>7.5858180021243546E-2</v>
      </c>
      <c r="H4">
        <f t="shared" si="2"/>
        <v>0.18242552380635635</v>
      </c>
      <c r="I4">
        <f t="shared" si="2"/>
        <v>0.37754066879814541</v>
      </c>
      <c r="J4">
        <f t="shared" si="2"/>
        <v>0.62245933120185459</v>
      </c>
      <c r="K4">
        <f t="shared" si="2"/>
        <v>0.81757447619364365</v>
      </c>
      <c r="L4">
        <f t="shared" si="2"/>
        <v>0.92414181997875655</v>
      </c>
      <c r="M4">
        <f t="shared" si="2"/>
        <v>0.97068776924864364</v>
      </c>
      <c r="N4">
        <f t="shared" si="2"/>
        <v>0.98901305736940681</v>
      </c>
      <c r="O4">
        <f t="shared" si="2"/>
        <v>0.99592986228410396</v>
      </c>
      <c r="P4">
        <f t="shared" si="2"/>
        <v>0.99849881774326299</v>
      </c>
      <c r="Q4">
        <f t="shared" si="2"/>
        <v>0.9994472213630764</v>
      </c>
      <c r="R4">
        <f t="shared" si="2"/>
        <v>0.9997965730219448</v>
      </c>
      <c r="S4">
        <f t="shared" si="2"/>
        <v>0.99992515377248947</v>
      </c>
      <c r="T4">
        <f t="shared" si="2"/>
        <v>0.99997246430888531</v>
      </c>
      <c r="U4">
        <f t="shared" si="2"/>
        <v>0.99998987000901918</v>
      </c>
      <c r="V4">
        <f t="shared" si="2"/>
        <v>0.99999627336071584</v>
      </c>
      <c r="W4">
        <f t="shared" si="2"/>
        <v>0.99999862904279302</v>
      </c>
      <c r="X4">
        <f t="shared" si="2"/>
        <v>0.99999949565259183</v>
      </c>
      <c r="Y4">
        <f t="shared" si="2"/>
        <v>0.99999981446089814</v>
      </c>
      <c r="Z4">
        <f t="shared" si="2"/>
        <v>0.99999993174397095</v>
      </c>
    </row>
    <row r="5" spans="1:51" x14ac:dyDescent="0.55000000000000004">
      <c r="A5" t="s">
        <v>56</v>
      </c>
      <c r="B5">
        <f>SUMPRODUCT(Lo,mwt)*fec</f>
        <v>1166.9309501982243</v>
      </c>
      <c r="C5" t="s">
        <v>57</v>
      </c>
      <c r="F5" t="s">
        <v>7</v>
      </c>
      <c r="G5">
        <v>1</v>
      </c>
      <c r="H5">
        <f>G5*G10</f>
        <v>0.31056428688674781</v>
      </c>
      <c r="I5">
        <f t="shared" ref="I5:Y5" si="3">H5*H10</f>
        <v>0.15291652279865653</v>
      </c>
      <c r="J5">
        <f t="shared" si="3"/>
        <v>8.8323462899058985E-2</v>
      </c>
      <c r="K5">
        <f t="shared" si="3"/>
        <v>5.5255040438999675E-2</v>
      </c>
      <c r="L5">
        <f t="shared" si="3"/>
        <v>3.6227368048349216E-2</v>
      </c>
      <c r="M5">
        <f t="shared" si="3"/>
        <v>2.4478484117796125E-2</v>
      </c>
      <c r="N5">
        <f t="shared" si="3"/>
        <v>1.6881678117282514E-2</v>
      </c>
      <c r="O5">
        <f t="shared" si="3"/>
        <v>1.1811529318533583E-2</v>
      </c>
      <c r="P5">
        <f t="shared" si="3"/>
        <v>8.3506883353543313E-3</v>
      </c>
      <c r="Q5">
        <f t="shared" si="3"/>
        <v>5.9493764591478015E-3</v>
      </c>
      <c r="R5">
        <f t="shared" si="3"/>
        <v>4.2629350656632784E-3</v>
      </c>
      <c r="S5">
        <f t="shared" si="3"/>
        <v>3.0677648218996475E-3</v>
      </c>
      <c r="T5">
        <f t="shared" si="3"/>
        <v>2.2149336549590649E-3</v>
      </c>
      <c r="U5">
        <f t="shared" si="3"/>
        <v>1.6032027093798081E-3</v>
      </c>
      <c r="V5">
        <f t="shared" si="3"/>
        <v>1.1626578182588065E-3</v>
      </c>
      <c r="W5">
        <f t="shared" si="3"/>
        <v>8.4442079155187658E-4</v>
      </c>
      <c r="X5">
        <f t="shared" si="3"/>
        <v>6.1399197686947933E-4</v>
      </c>
      <c r="Y5">
        <f t="shared" si="3"/>
        <v>4.4683864613708266E-4</v>
      </c>
      <c r="Z5">
        <f>Y5*Y10/(1-Y10)</f>
        <v>1.1975146632778044E-3</v>
      </c>
    </row>
    <row r="6" spans="1:51" x14ac:dyDescent="0.55000000000000004">
      <c r="A6" t="s">
        <v>51</v>
      </c>
      <c r="B6">
        <f>-LN(1/sbro)</f>
        <v>7.0621324618969696</v>
      </c>
      <c r="C6" t="s">
        <v>58</v>
      </c>
      <c r="F6" t="s">
        <v>13</v>
      </c>
      <c r="G6">
        <f t="shared" ref="G6:Z6" si="4">mat*wt</f>
        <v>8.2101893730686685E-4</v>
      </c>
      <c r="H6">
        <f t="shared" si="4"/>
        <v>1.1112666816076831E-2</v>
      </c>
      <c r="I6">
        <f t="shared" si="4"/>
        <v>5.5457552021528349E-2</v>
      </c>
      <c r="J6">
        <f t="shared" si="4"/>
        <v>0.15722106285405549</v>
      </c>
      <c r="K6">
        <f t="shared" si="4"/>
        <v>0.29696173904422313</v>
      </c>
      <c r="L6">
        <f t="shared" si="4"/>
        <v>0.43329473074325731</v>
      </c>
      <c r="M6">
        <f t="shared" si="4"/>
        <v>0.54749003500936222</v>
      </c>
      <c r="N6">
        <f t="shared" si="4"/>
        <v>0.63935967041437303</v>
      </c>
      <c r="O6">
        <f t="shared" si="4"/>
        <v>0.71304438687371008</v>
      </c>
      <c r="P6">
        <f t="shared" si="4"/>
        <v>0.77224473775010793</v>
      </c>
      <c r="Q6">
        <f t="shared" si="4"/>
        <v>0.81976207454729566</v>
      </c>
      <c r="R6">
        <f t="shared" si="4"/>
        <v>0.85777711111254784</v>
      </c>
      <c r="S6">
        <f t="shared" si="4"/>
        <v>0.88806292628494798</v>
      </c>
      <c r="T6">
        <f t="shared" si="4"/>
        <v>0.91209084343704561</v>
      </c>
      <c r="U6">
        <f t="shared" si="4"/>
        <v>0.93108357628098637</v>
      </c>
      <c r="V6">
        <f t="shared" si="4"/>
        <v>0.9460498014056582</v>
      </c>
      <c r="W6">
        <f t="shared" si="4"/>
        <v>0.9578134879365211</v>
      </c>
      <c r="X6">
        <f t="shared" si="4"/>
        <v>0.96704138111338667</v>
      </c>
      <c r="Y6">
        <f t="shared" si="4"/>
        <v>0.97426864152012149</v>
      </c>
      <c r="Z6">
        <f t="shared" si="4"/>
        <v>0.9799219860041225</v>
      </c>
    </row>
    <row r="7" spans="1:51" x14ac:dyDescent="0.55000000000000004">
      <c r="A7" t="s">
        <v>54</v>
      </c>
      <c r="B7">
        <f>0.2*B6</f>
        <v>1.4124264923793941</v>
      </c>
      <c r="C7" t="s">
        <v>59</v>
      </c>
      <c r="F7" t="s">
        <v>20</v>
      </c>
      <c r="G7">
        <v>1</v>
      </c>
      <c r="H7">
        <f t="shared" ref="H7:Y7" si="5">G7*G10*(1-G2*uo)</f>
        <v>0.31056428688674781</v>
      </c>
      <c r="I7">
        <f t="shared" si="5"/>
        <v>0.15291652279865653</v>
      </c>
      <c r="J7">
        <f t="shared" si="5"/>
        <v>8.8323462899058985E-2</v>
      </c>
      <c r="K7">
        <f t="shared" si="5"/>
        <v>5.5255040438999675E-2</v>
      </c>
      <c r="L7">
        <f t="shared" si="5"/>
        <v>3.6227368048349216E-2</v>
      </c>
      <c r="M7">
        <f t="shared" si="5"/>
        <v>2.4478484117796125E-2</v>
      </c>
      <c r="N7">
        <f t="shared" si="5"/>
        <v>1.6881678117282514E-2</v>
      </c>
      <c r="O7">
        <f t="shared" si="5"/>
        <v>1.1811529318533583E-2</v>
      </c>
      <c r="P7">
        <f t="shared" si="5"/>
        <v>8.3506883353543313E-3</v>
      </c>
      <c r="Q7">
        <f t="shared" si="5"/>
        <v>5.9493764591478015E-3</v>
      </c>
      <c r="R7">
        <f t="shared" si="5"/>
        <v>4.2629350656632784E-3</v>
      </c>
      <c r="S7">
        <f t="shared" si="5"/>
        <v>3.0677648218996475E-3</v>
      </c>
      <c r="T7">
        <f t="shared" si="5"/>
        <v>2.2149336549590649E-3</v>
      </c>
      <c r="U7">
        <f t="shared" si="5"/>
        <v>1.6032027093798081E-3</v>
      </c>
      <c r="V7">
        <f t="shared" si="5"/>
        <v>1.1626578182588065E-3</v>
      </c>
      <c r="W7">
        <f t="shared" si="5"/>
        <v>8.4442079155187658E-4</v>
      </c>
      <c r="X7">
        <f t="shared" si="5"/>
        <v>6.1399197686947933E-4</v>
      </c>
      <c r="Y7">
        <f t="shared" si="5"/>
        <v>4.4683864613708266E-4</v>
      </c>
      <c r="Z7">
        <f>Y7*Y10*(1-Y2*uo)/(1-Y10)</f>
        <v>1.1975146632778044E-3</v>
      </c>
    </row>
    <row r="8" spans="1:51" x14ac:dyDescent="0.55000000000000004">
      <c r="A8" t="s">
        <v>55</v>
      </c>
      <c r="B8">
        <f>EXP(B7)</f>
        <v>4.1059062766212495</v>
      </c>
      <c r="C8" t="s">
        <v>60</v>
      </c>
      <c r="F8" t="s">
        <v>42</v>
      </c>
      <c r="G8">
        <v>1</v>
      </c>
      <c r="H8">
        <f t="shared" ref="H8:Z8" si="6">IF(MOD(H1,yrbetween)=0,1,0)</f>
        <v>0</v>
      </c>
      <c r="I8">
        <f t="shared" si="6"/>
        <v>1</v>
      </c>
      <c r="J8">
        <f t="shared" si="6"/>
        <v>0</v>
      </c>
      <c r="K8">
        <f t="shared" si="6"/>
        <v>0</v>
      </c>
      <c r="L8">
        <f t="shared" si="6"/>
        <v>1</v>
      </c>
      <c r="M8">
        <f t="shared" si="6"/>
        <v>0</v>
      </c>
      <c r="N8">
        <f t="shared" si="6"/>
        <v>0</v>
      </c>
      <c r="O8">
        <f t="shared" si="6"/>
        <v>1</v>
      </c>
      <c r="P8">
        <f t="shared" si="6"/>
        <v>0</v>
      </c>
      <c r="Q8">
        <f t="shared" si="6"/>
        <v>0</v>
      </c>
      <c r="R8">
        <f t="shared" si="6"/>
        <v>1</v>
      </c>
      <c r="S8">
        <f t="shared" si="6"/>
        <v>0</v>
      </c>
      <c r="T8">
        <f t="shared" si="6"/>
        <v>0</v>
      </c>
      <c r="U8">
        <f t="shared" si="6"/>
        <v>1</v>
      </c>
      <c r="V8">
        <f t="shared" si="6"/>
        <v>0</v>
      </c>
      <c r="W8">
        <f t="shared" si="6"/>
        <v>0</v>
      </c>
      <c r="X8">
        <f t="shared" si="6"/>
        <v>1</v>
      </c>
      <c r="Y8">
        <f t="shared" si="6"/>
        <v>0</v>
      </c>
      <c r="Z8">
        <f t="shared" si="6"/>
        <v>0</v>
      </c>
    </row>
    <row r="9" spans="1:51" x14ac:dyDescent="0.55000000000000004">
      <c r="A9" s="1" t="s">
        <v>1</v>
      </c>
      <c r="B9" s="2">
        <v>6</v>
      </c>
      <c r="C9" t="s">
        <v>62</v>
      </c>
      <c r="F9" t="s">
        <v>25</v>
      </c>
      <c r="G9">
        <f t="shared" ref="G9:Z9" si="7">Lo*wt</f>
        <v>1.0823077182670957E-2</v>
      </c>
      <c r="H9">
        <f t="shared" si="7"/>
        <v>1.8918391314629603E-2</v>
      </c>
      <c r="I9">
        <f t="shared" si="7"/>
        <v>2.246215234256474E-2</v>
      </c>
      <c r="J9">
        <f t="shared" si="7"/>
        <v>2.2308780695967527E-2</v>
      </c>
      <c r="K9">
        <f t="shared" si="7"/>
        <v>2.0069893786456478E-2</v>
      </c>
      <c r="L9">
        <f t="shared" si="7"/>
        <v>1.6985626388390462E-2</v>
      </c>
      <c r="M9">
        <f t="shared" si="7"/>
        <v>1.3806423188995018E-2</v>
      </c>
      <c r="N9">
        <f t="shared" si="7"/>
        <v>1.0913368713064229E-2</v>
      </c>
      <c r="O9">
        <f t="shared" si="7"/>
        <v>8.4565640613074484E-3</v>
      </c>
      <c r="P9">
        <f t="shared" si="7"/>
        <v>6.4584704648360629E-3</v>
      </c>
      <c r="Q9">
        <f t="shared" si="7"/>
        <v>4.8797706213664247E-3</v>
      </c>
      <c r="R9">
        <f t="shared" si="7"/>
        <v>3.6573921377151646E-3</v>
      </c>
      <c r="S9">
        <f t="shared" si="7"/>
        <v>2.7245721288356468E-3</v>
      </c>
      <c r="T9">
        <f t="shared" si="7"/>
        <v>2.0202763352138446E-3</v>
      </c>
      <c r="U9">
        <f t="shared" si="7"/>
        <v>1.4927308335025988E-3</v>
      </c>
      <c r="V9">
        <f t="shared" si="7"/>
        <v>1.0999362971322948E-3</v>
      </c>
      <c r="W9">
        <f t="shared" si="7"/>
        <v>8.0879873247087226E-4</v>
      </c>
      <c r="X9">
        <f t="shared" si="7"/>
        <v>5.937559487636737E-4</v>
      </c>
      <c r="Y9">
        <f t="shared" si="7"/>
        <v>4.3534096152343681E-4</v>
      </c>
      <c r="Z9">
        <f t="shared" si="7"/>
        <v>1.1734710272047167E-3</v>
      </c>
    </row>
    <row r="10" spans="1:51" x14ac:dyDescent="0.55000000000000004">
      <c r="A10" s="1" t="s">
        <v>36</v>
      </c>
      <c r="B10" s="2">
        <v>3</v>
      </c>
      <c r="C10" t="s">
        <v>109</v>
      </c>
      <c r="F10" t="s">
        <v>43</v>
      </c>
      <c r="G10">
        <f t="shared" ref="G10:Z10" si="8">EXP(-Madult/G3^Lpow)</f>
        <v>0.31056428688674781</v>
      </c>
      <c r="H10">
        <f t="shared" si="8"/>
        <v>0.49238283104463965</v>
      </c>
      <c r="I10">
        <f t="shared" si="8"/>
        <v>0.5775926713645817</v>
      </c>
      <c r="J10">
        <f t="shared" si="8"/>
        <v>0.62559866456038116</v>
      </c>
      <c r="K10">
        <f t="shared" si="8"/>
        <v>0.65563915546027729</v>
      </c>
      <c r="L10">
        <f t="shared" si="8"/>
        <v>0.67569038096079803</v>
      </c>
      <c r="M10">
        <f t="shared" si="8"/>
        <v>0.68965373983307043</v>
      </c>
      <c r="N10">
        <f t="shared" si="8"/>
        <v>0.69966559227554526</v>
      </c>
      <c r="O10">
        <f t="shared" si="8"/>
        <v>0.70699467530010596</v>
      </c>
      <c r="P10">
        <f t="shared" si="8"/>
        <v>0.71244144437290402</v>
      </c>
      <c r="Q10">
        <f t="shared" si="8"/>
        <v>0.71653476543891603</v>
      </c>
      <c r="R10">
        <f t="shared" si="8"/>
        <v>0.71963677012338634</v>
      </c>
      <c r="S10">
        <f t="shared" si="8"/>
        <v>0.72200242963458816</v>
      </c>
      <c r="T10">
        <f t="shared" si="8"/>
        <v>0.72381522841118129</v>
      </c>
      <c r="U10">
        <f t="shared" si="8"/>
        <v>0.725209489390506</v>
      </c>
      <c r="V10">
        <f t="shared" si="8"/>
        <v>0.72628487788133489</v>
      </c>
      <c r="W10">
        <f t="shared" si="8"/>
        <v>0.72711612860820829</v>
      </c>
      <c r="X10">
        <f t="shared" si="8"/>
        <v>0.72775974763603524</v>
      </c>
      <c r="Y10">
        <f t="shared" si="8"/>
        <v>0.7282587363806371</v>
      </c>
      <c r="Z10">
        <f t="shared" si="8"/>
        <v>0.72864598554867521</v>
      </c>
      <c r="AJ10" t="s">
        <v>66</v>
      </c>
    </row>
    <row r="11" spans="1:51" x14ac:dyDescent="0.55000000000000004">
      <c r="A11" s="1" t="s">
        <v>78</v>
      </c>
      <c r="B11" s="1">
        <v>5</v>
      </c>
      <c r="C11" t="s">
        <v>79</v>
      </c>
      <c r="E11" t="s">
        <v>27</v>
      </c>
      <c r="F11" t="s">
        <v>134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S11" t="s">
        <v>65</v>
      </c>
      <c r="AA11" t="s">
        <v>63</v>
      </c>
      <c r="AB11" t="s">
        <v>17</v>
      </c>
      <c r="AC11" t="s">
        <v>30</v>
      </c>
      <c r="AD11" t="s">
        <v>101</v>
      </c>
      <c r="AE11" t="s">
        <v>14</v>
      </c>
      <c r="AG11" t="s">
        <v>22</v>
      </c>
      <c r="AH11" t="s">
        <v>21</v>
      </c>
      <c r="AI11" t="s">
        <v>37</v>
      </c>
      <c r="AJ11" t="s">
        <v>67</v>
      </c>
      <c r="AK11" t="s">
        <v>68</v>
      </c>
      <c r="AL11" t="s">
        <v>69</v>
      </c>
      <c r="AM11" t="s">
        <v>70</v>
      </c>
      <c r="AN11" t="s">
        <v>71</v>
      </c>
      <c r="AO11" t="s">
        <v>72</v>
      </c>
      <c r="AP11" t="s">
        <v>73</v>
      </c>
      <c r="AQ11" t="s">
        <v>74</v>
      </c>
      <c r="AR11" t="s">
        <v>75</v>
      </c>
      <c r="AS11" t="s">
        <v>76</v>
      </c>
      <c r="AT11" t="s">
        <v>77</v>
      </c>
      <c r="AV11" t="s">
        <v>102</v>
      </c>
      <c r="AW11" t="s">
        <v>103</v>
      </c>
      <c r="AX11" t="s">
        <v>104</v>
      </c>
      <c r="AY11" t="s">
        <v>105</v>
      </c>
    </row>
    <row r="12" spans="1:51" x14ac:dyDescent="0.55000000000000004">
      <c r="A12" s="1" t="s">
        <v>23</v>
      </c>
      <c r="B12" s="1">
        <v>0.4</v>
      </c>
      <c r="C12" t="s">
        <v>35</v>
      </c>
      <c r="E12">
        <f t="shared" ref="E12:E43" si="9">Cullrate</f>
        <v>0</v>
      </c>
      <c r="F12">
        <v>1</v>
      </c>
      <c r="G12">
        <f t="shared" ref="G12:Z12" si="10">Rinit*initR*Lf</f>
        <v>0.01</v>
      </c>
      <c r="H12">
        <f t="shared" si="10"/>
        <v>0</v>
      </c>
      <c r="I12">
        <f t="shared" si="10"/>
        <v>1.5291652279865653E-3</v>
      </c>
      <c r="J12">
        <f t="shared" si="10"/>
        <v>0</v>
      </c>
      <c r="K12">
        <f t="shared" si="10"/>
        <v>0</v>
      </c>
      <c r="L12">
        <f t="shared" si="10"/>
        <v>3.6227368048349218E-4</v>
      </c>
      <c r="M12">
        <f t="shared" si="10"/>
        <v>0</v>
      </c>
      <c r="N12">
        <f t="shared" si="10"/>
        <v>0</v>
      </c>
      <c r="O12">
        <f t="shared" si="10"/>
        <v>1.1811529318533583E-4</v>
      </c>
      <c r="P12">
        <f t="shared" si="10"/>
        <v>0</v>
      </c>
      <c r="Q12">
        <f t="shared" si="10"/>
        <v>0</v>
      </c>
      <c r="R12">
        <f t="shared" si="10"/>
        <v>4.2629350656632787E-5</v>
      </c>
      <c r="S12">
        <f t="shared" si="10"/>
        <v>0</v>
      </c>
      <c r="T12">
        <f t="shared" si="10"/>
        <v>0</v>
      </c>
      <c r="U12">
        <f t="shared" si="10"/>
        <v>1.6032027093798083E-5</v>
      </c>
      <c r="V12">
        <f t="shared" si="10"/>
        <v>0</v>
      </c>
      <c r="W12">
        <f t="shared" si="10"/>
        <v>0</v>
      </c>
      <c r="X12">
        <f t="shared" si="10"/>
        <v>6.1399197686947932E-6</v>
      </c>
      <c r="Y12">
        <f t="shared" si="10"/>
        <v>0</v>
      </c>
      <c r="Z12">
        <f t="shared" si="10"/>
        <v>0</v>
      </c>
      <c r="AA12">
        <f t="shared" ref="AA12:AA43" si="11">SUMPRODUCT(G12:Z12,mwt)*fec</f>
        <v>3.9163786807327723</v>
      </c>
      <c r="AB12">
        <f t="shared" ref="AB12:AB43" si="12">E12*SUMPRODUCT(G12:Z12,wt,vul)</f>
        <v>0</v>
      </c>
      <c r="AC12">
        <f>SUMPRODUCT(G12:Z12,vul,wt)/SUMPRODUCT(G12:Z12,vul)</f>
        <v>8.1667364636035078E-2</v>
      </c>
      <c r="AD12">
        <f t="shared" ref="AD12:AD43" si="13">SUMPRODUCT(G12:Z12,mat)</f>
        <v>1.8531231292356896E-3</v>
      </c>
      <c r="AE12">
        <f>E12</f>
        <v>0</v>
      </c>
      <c r="AG12">
        <f t="shared" ref="AG12:AG43" ca="1" si="14">EXP(AH12*sdr)*IF(AI12=0,1,0)</f>
        <v>0</v>
      </c>
      <c r="AH12">
        <f t="shared" ref="AH12:AH43" ca="1" si="15">OFFSET(AI12,0,normseq)</f>
        <v>-1.1003317013091873</v>
      </c>
      <c r="AI12">
        <f t="shared" ref="AI12:AI43" si="16">MOD(F12,yrbetween)</f>
        <v>1</v>
      </c>
      <c r="AJ12">
        <v>-0.2362264694966143</v>
      </c>
      <c r="AK12">
        <v>0.88746446635923348</v>
      </c>
      <c r="AL12">
        <v>-1.0440612641104963</v>
      </c>
      <c r="AM12">
        <v>1.3636645235237665</v>
      </c>
      <c r="AN12">
        <v>-1.1003317013091873</v>
      </c>
      <c r="AO12">
        <v>1.3325370673555881</v>
      </c>
      <c r="AP12">
        <v>0.81311782196280546</v>
      </c>
      <c r="AQ12">
        <v>-5.5298414736171253E-2</v>
      </c>
      <c r="AR12">
        <v>-1.3807266441290267</v>
      </c>
      <c r="AS12">
        <v>0.70866917667444795</v>
      </c>
      <c r="AT12">
        <v>-0.55511691243737005</v>
      </c>
      <c r="AV12">
        <v>4.0579527959692567E-3</v>
      </c>
      <c r="AW12">
        <v>1.8531231292356896E-3</v>
      </c>
      <c r="AX12">
        <v>4.0579527959692567E-3</v>
      </c>
      <c r="AY12">
        <v>1.8531231292356896E-3</v>
      </c>
    </row>
    <row r="13" spans="1:51" x14ac:dyDescent="0.55000000000000004">
      <c r="A13" s="1" t="s">
        <v>24</v>
      </c>
      <c r="B13" s="1">
        <v>0.01</v>
      </c>
      <c r="C13" t="s">
        <v>80</v>
      </c>
      <c r="E13">
        <f t="shared" si="9"/>
        <v>0</v>
      </c>
      <c r="F13">
        <v>2</v>
      </c>
      <c r="G13" s="5">
        <f t="shared" ref="G13:G44" ca="1" si="17">reca*AA12/(1+recb*AA12)*Rmult+glenadd</f>
        <v>0</v>
      </c>
      <c r="H13">
        <f>G12*G$10*(1-G$2*$E12)</f>
        <v>3.105642868867478E-3</v>
      </c>
      <c r="I13">
        <f t="shared" ref="I13:Y13" si="18">H12*H$10*(1-H$2*$E12)</f>
        <v>0</v>
      </c>
      <c r="J13">
        <f t="shared" si="18"/>
        <v>8.8323462899058986E-4</v>
      </c>
      <c r="K13">
        <f t="shared" si="18"/>
        <v>0</v>
      </c>
      <c r="L13">
        <f t="shared" si="18"/>
        <v>0</v>
      </c>
      <c r="M13">
        <f t="shared" si="18"/>
        <v>2.4478484117796128E-4</v>
      </c>
      <c r="N13">
        <f t="shared" si="18"/>
        <v>0</v>
      </c>
      <c r="O13">
        <f t="shared" si="18"/>
        <v>0</v>
      </c>
      <c r="P13">
        <f t="shared" si="18"/>
        <v>8.3506883353543331E-5</v>
      </c>
      <c r="Q13">
        <f t="shared" si="18"/>
        <v>0</v>
      </c>
      <c r="R13">
        <f t="shared" si="18"/>
        <v>0</v>
      </c>
      <c r="S13">
        <f t="shared" si="18"/>
        <v>3.0677648218996476E-5</v>
      </c>
      <c r="T13">
        <f t="shared" si="18"/>
        <v>0</v>
      </c>
      <c r="U13">
        <f t="shared" si="18"/>
        <v>0</v>
      </c>
      <c r="V13">
        <f t="shared" si="18"/>
        <v>1.1626578182588065E-5</v>
      </c>
      <c r="W13">
        <f t="shared" si="18"/>
        <v>0</v>
      </c>
      <c r="X13">
        <f t="shared" si="18"/>
        <v>0</v>
      </c>
      <c r="Y13">
        <f t="shared" si="18"/>
        <v>4.4683864613708261E-6</v>
      </c>
      <c r="Z13">
        <f>(Y12+Z12)*Y$10*(1-Y$2*$E12)</f>
        <v>0</v>
      </c>
      <c r="AA13">
        <f t="shared" ca="1" si="11"/>
        <v>4.1447648690990002</v>
      </c>
      <c r="AB13">
        <f t="shared" ca="1" si="12"/>
        <v>0</v>
      </c>
      <c r="AC13">
        <f t="shared" ref="AC13:AC43" ca="1" si="19">SUMPRODUCT(G13:Z13,vul,wt)/SUMPRODUCT(G13:Z13,vul)</f>
        <v>0.17087653626529087</v>
      </c>
      <c r="AD13">
        <f t="shared" ca="1" si="13"/>
        <v>1.484087611894876E-3</v>
      </c>
      <c r="AE13">
        <f t="shared" ref="AE13:AE76" si="20">E13</f>
        <v>0</v>
      </c>
      <c r="AG13">
        <f t="shared" ca="1" si="14"/>
        <v>0</v>
      </c>
      <c r="AH13">
        <f t="shared" ca="1" si="15"/>
        <v>-2.5285089577664621E-2</v>
      </c>
      <c r="AI13">
        <f t="shared" si="16"/>
        <v>2</v>
      </c>
      <c r="AJ13">
        <v>1.1600218385865446</v>
      </c>
      <c r="AK13">
        <v>-0.26242560124956071</v>
      </c>
      <c r="AL13">
        <v>-0.31008994483272545</v>
      </c>
      <c r="AM13">
        <v>1.1598717719607521</v>
      </c>
      <c r="AN13">
        <v>-2.5285089577664621E-2</v>
      </c>
      <c r="AO13">
        <v>2.5625013222452253E-3</v>
      </c>
      <c r="AP13">
        <v>1.2046484698657878</v>
      </c>
      <c r="AQ13">
        <v>-1.4591068975278176</v>
      </c>
      <c r="AR13">
        <v>-0.82467067841207609</v>
      </c>
      <c r="AS13">
        <v>-1.3502176443580538</v>
      </c>
      <c r="AT13">
        <v>-1.9996878108941019</v>
      </c>
      <c r="AV13">
        <v>1.0119474741956158E-2</v>
      </c>
      <c r="AW13">
        <v>1.484087611894876E-3</v>
      </c>
      <c r="AX13">
        <v>7.5473213291038389E-3</v>
      </c>
      <c r="AY13">
        <v>1.484087611894876E-3</v>
      </c>
    </row>
    <row r="14" spans="1:51" x14ac:dyDescent="0.55000000000000004">
      <c r="A14" s="1" t="s">
        <v>28</v>
      </c>
      <c r="B14" s="1">
        <v>0</v>
      </c>
      <c r="C14" t="s">
        <v>29</v>
      </c>
      <c r="E14">
        <f t="shared" si="9"/>
        <v>0</v>
      </c>
      <c r="F14">
        <v>3</v>
      </c>
      <c r="G14" s="5">
        <f t="shared" ca="1" si="17"/>
        <v>9.49126432032542E-3</v>
      </c>
      <c r="H14">
        <f t="shared" ref="H14:H77" ca="1" si="21">G13*G$10*(1-G$2*$E13)</f>
        <v>0</v>
      </c>
      <c r="I14">
        <f t="shared" ref="I14:I77" si="22">H13*H$10*(1-H$2*$E13)</f>
        <v>1.5291652279865655E-3</v>
      </c>
      <c r="J14">
        <f t="shared" ref="J14:J77" si="23">I13*I$10*(1-I$2*$E13)</f>
        <v>0</v>
      </c>
      <c r="K14">
        <f t="shared" ref="K14:K77" si="24">J13*J$10*(1-J$2*$E13)</f>
        <v>5.5255040438999671E-4</v>
      </c>
      <c r="L14">
        <f t="shared" ref="L14:L77" si="25">K13*K$10*(1-K$2*$E13)</f>
        <v>0</v>
      </c>
      <c r="M14">
        <f t="shared" ref="M14:M77" si="26">L13*L$10*(1-L$2*$E13)</f>
        <v>0</v>
      </c>
      <c r="N14">
        <f t="shared" ref="N14:N77" si="27">M13*M$10*(1-M$2*$E13)</f>
        <v>1.6881678117282517E-4</v>
      </c>
      <c r="O14">
        <f t="shared" ref="O14:O77" si="28">N13*N$10*(1-N$2*$E13)</f>
        <v>0</v>
      </c>
      <c r="P14">
        <f t="shared" ref="P14:P77" si="29">O13*O$10*(1-O$2*$E13)</f>
        <v>0</v>
      </c>
      <c r="Q14">
        <f t="shared" ref="Q14:Q77" si="30">P13*P$10*(1-P$2*$E13)</f>
        <v>5.9493764591478023E-5</v>
      </c>
      <c r="R14">
        <f t="shared" ref="R14:R77" si="31">Q13*Q$10*(1-Q$2*$E13)</f>
        <v>0</v>
      </c>
      <c r="S14">
        <f t="shared" ref="S14:S77" si="32">R13*R$10*(1-R$2*$E13)</f>
        <v>0</v>
      </c>
      <c r="T14">
        <f t="shared" ref="T14:T77" si="33">S13*S$10*(1-S$2*$E13)</f>
        <v>2.2149336549590653E-5</v>
      </c>
      <c r="U14">
        <f t="shared" ref="U14:U77" si="34">T13*T$10*(1-T$2*$E13)</f>
        <v>0</v>
      </c>
      <c r="V14">
        <f t="shared" ref="V14:V77" si="35">U13*U$10*(1-U$2*$E13)</f>
        <v>0</v>
      </c>
      <c r="W14">
        <f t="shared" ref="W14:W77" si="36">V13*V$10*(1-V$2*$E13)</f>
        <v>8.4442079155187649E-6</v>
      </c>
      <c r="X14">
        <f t="shared" ref="X14:X77" si="37">W13*W$10*(1-W$2*$E13)</f>
        <v>0</v>
      </c>
      <c r="Y14">
        <f t="shared" ref="Y14:Y77" si="38">X13*X$10*(1-X$2*$E13)</f>
        <v>0</v>
      </c>
      <c r="Z14">
        <f t="shared" ref="Z14:Z77" si="39">(Y13+Z13)*Y$10*(1-Y$2*$E13)</f>
        <v>3.2541414780182644E-6</v>
      </c>
      <c r="AA14">
        <f t="shared" ca="1" si="11"/>
        <v>4.4486695845039224</v>
      </c>
      <c r="AB14">
        <f t="shared" ca="1" si="12"/>
        <v>0</v>
      </c>
      <c r="AC14">
        <f t="shared" ca="1" si="19"/>
        <v>9.2155242785634098E-2</v>
      </c>
      <c r="AD14">
        <f t="shared" ca="1" si="13"/>
        <v>2.0093331505965607E-3</v>
      </c>
      <c r="AE14">
        <f t="shared" si="20"/>
        <v>0</v>
      </c>
      <c r="AG14">
        <f t="shared" ca="1" si="14"/>
        <v>0.45327643193671063</v>
      </c>
      <c r="AH14">
        <f t="shared" ca="1" si="15"/>
        <v>-1.9781327864620835</v>
      </c>
      <c r="AI14">
        <f t="shared" si="16"/>
        <v>0</v>
      </c>
      <c r="AJ14">
        <v>-9.1197307483525947E-2</v>
      </c>
      <c r="AK14">
        <v>0.4572643774736207</v>
      </c>
      <c r="AL14">
        <v>-0.80780637290445156</v>
      </c>
      <c r="AM14">
        <v>-1.7537695384817198</v>
      </c>
      <c r="AN14">
        <v>-1.9781327864620835</v>
      </c>
      <c r="AO14">
        <v>1.0448547982377931</v>
      </c>
      <c r="AP14">
        <v>1.3544172361434903</v>
      </c>
      <c r="AQ14">
        <v>1.5573459677398205</v>
      </c>
      <c r="AR14">
        <v>-0.82166479842271656</v>
      </c>
      <c r="AS14">
        <v>1.4941497283871286</v>
      </c>
      <c r="AT14">
        <v>1.8532591639086604</v>
      </c>
      <c r="AV14">
        <v>9.329730300700341E-3</v>
      </c>
      <c r="AW14">
        <v>1.8257789326547637E-3</v>
      </c>
      <c r="AX14">
        <v>6.823438548726345E-3</v>
      </c>
      <c r="AY14">
        <v>1.6156976283570957E-3</v>
      </c>
    </row>
    <row r="15" spans="1:51" x14ac:dyDescent="0.55000000000000004">
      <c r="E15">
        <f t="shared" si="9"/>
        <v>0</v>
      </c>
      <c r="F15">
        <v>4</v>
      </c>
      <c r="G15" s="5">
        <f t="shared" ca="1" si="17"/>
        <v>0</v>
      </c>
      <c r="H15">
        <f t="shared" ca="1" si="21"/>
        <v>2.9476477352954971E-3</v>
      </c>
      <c r="I15">
        <f t="shared" ca="1" si="22"/>
        <v>0</v>
      </c>
      <c r="J15">
        <f t="shared" si="23"/>
        <v>8.8323462899058997E-4</v>
      </c>
      <c r="K15">
        <f t="shared" si="24"/>
        <v>0</v>
      </c>
      <c r="L15">
        <f t="shared" si="25"/>
        <v>3.6227368048349212E-4</v>
      </c>
      <c r="M15">
        <f t="shared" si="26"/>
        <v>0</v>
      </c>
      <c r="N15">
        <f t="shared" si="27"/>
        <v>0</v>
      </c>
      <c r="O15">
        <f t="shared" si="28"/>
        <v>1.1811529318533585E-4</v>
      </c>
      <c r="P15">
        <f t="shared" si="29"/>
        <v>0</v>
      </c>
      <c r="Q15">
        <f t="shared" si="30"/>
        <v>0</v>
      </c>
      <c r="R15">
        <f t="shared" si="31"/>
        <v>4.2629350656632794E-5</v>
      </c>
      <c r="S15">
        <f t="shared" si="32"/>
        <v>0</v>
      </c>
      <c r="T15">
        <f t="shared" si="33"/>
        <v>0</v>
      </c>
      <c r="U15">
        <f t="shared" si="34"/>
        <v>1.6032027093798086E-5</v>
      </c>
      <c r="V15">
        <f t="shared" si="35"/>
        <v>0</v>
      </c>
      <c r="W15">
        <f t="shared" si="36"/>
        <v>0</v>
      </c>
      <c r="X15">
        <f t="shared" si="37"/>
        <v>6.1399197686947923E-6</v>
      </c>
      <c r="Y15">
        <f t="shared" si="38"/>
        <v>0</v>
      </c>
      <c r="Z15">
        <f t="shared" si="39"/>
        <v>2.3698569607854E-6</v>
      </c>
      <c r="AA15">
        <f t="shared" ca="1" si="11"/>
        <v>4.7256550775210009</v>
      </c>
      <c r="AB15">
        <f t="shared" ca="1" si="12"/>
        <v>0</v>
      </c>
      <c r="AC15">
        <f t="shared" ca="1" si="19"/>
        <v>0.18546438079048574</v>
      </c>
      <c r="AD15">
        <f t="shared" ca="1" si="13"/>
        <v>1.6070929415090678E-3</v>
      </c>
      <c r="AE15">
        <f t="shared" si="20"/>
        <v>0</v>
      </c>
      <c r="AG15">
        <f t="shared" ca="1" si="14"/>
        <v>0</v>
      </c>
      <c r="AH15">
        <f t="shared" ca="1" si="15"/>
        <v>0.31683953238825779</v>
      </c>
      <c r="AI15">
        <f t="shared" si="16"/>
        <v>1</v>
      </c>
      <c r="AJ15">
        <v>1.8749960872810334</v>
      </c>
      <c r="AK15">
        <v>-0.36059077501704451</v>
      </c>
      <c r="AL15">
        <v>0.6857453627162613</v>
      </c>
      <c r="AM15">
        <v>-0.91084530140506104</v>
      </c>
      <c r="AN15">
        <v>0.31683953238825779</v>
      </c>
      <c r="AO15">
        <v>1.5772002370795235</v>
      </c>
      <c r="AP15">
        <v>-1.492053343099542</v>
      </c>
      <c r="AQ15">
        <v>1.188682290376164</v>
      </c>
      <c r="AR15">
        <v>-1.4533634384861216</v>
      </c>
      <c r="AS15">
        <v>-5.6064664022414945E-2</v>
      </c>
      <c r="AT15">
        <v>-0.85669398686150089</v>
      </c>
      <c r="AV15">
        <v>1.9397520613990062E-2</v>
      </c>
      <c r="AW15">
        <v>1.4700050601620883E-3</v>
      </c>
      <c r="AX15">
        <v>1.238609238735428E-2</v>
      </c>
      <c r="AY15">
        <v>1.3131053645859861E-3</v>
      </c>
    </row>
    <row r="16" spans="1:51" x14ac:dyDescent="0.55000000000000004">
      <c r="A16" t="s">
        <v>115</v>
      </c>
      <c r="E16">
        <f t="shared" si="9"/>
        <v>0</v>
      </c>
      <c r="F16">
        <v>5</v>
      </c>
      <c r="G16" s="5">
        <f t="shared" ca="1" si="17"/>
        <v>0</v>
      </c>
      <c r="H16">
        <f t="shared" ca="1" si="21"/>
        <v>0</v>
      </c>
      <c r="I16">
        <f t="shared" ca="1" si="22"/>
        <v>1.4513711368271175E-3</v>
      </c>
      <c r="J16">
        <f t="shared" ca="1" si="23"/>
        <v>0</v>
      </c>
      <c r="K16">
        <f t="shared" si="24"/>
        <v>5.5255040438999682E-4</v>
      </c>
      <c r="L16">
        <f t="shared" si="25"/>
        <v>0</v>
      </c>
      <c r="M16">
        <f t="shared" si="26"/>
        <v>2.4478484117796122E-4</v>
      </c>
      <c r="N16">
        <f t="shared" si="27"/>
        <v>0</v>
      </c>
      <c r="O16">
        <f t="shared" si="28"/>
        <v>0</v>
      </c>
      <c r="P16">
        <f t="shared" si="29"/>
        <v>8.3506883353543331E-5</v>
      </c>
      <c r="Q16">
        <f t="shared" si="30"/>
        <v>0</v>
      </c>
      <c r="R16">
        <f t="shared" si="31"/>
        <v>0</v>
      </c>
      <c r="S16">
        <f t="shared" si="32"/>
        <v>3.0677648218996483E-5</v>
      </c>
      <c r="T16">
        <f t="shared" si="33"/>
        <v>0</v>
      </c>
      <c r="U16">
        <f t="shared" si="34"/>
        <v>0</v>
      </c>
      <c r="V16">
        <f t="shared" si="35"/>
        <v>1.1626578182588068E-5</v>
      </c>
      <c r="W16">
        <f t="shared" si="36"/>
        <v>0</v>
      </c>
      <c r="X16">
        <f t="shared" si="37"/>
        <v>0</v>
      </c>
      <c r="Y16">
        <f t="shared" si="38"/>
        <v>4.4683864613708261E-6</v>
      </c>
      <c r="Z16">
        <f t="shared" si="39"/>
        <v>1.7258690356644324E-6</v>
      </c>
      <c r="AA16">
        <f t="shared" ca="1" si="11"/>
        <v>4.8736846167243089</v>
      </c>
      <c r="AB16">
        <f t="shared" ca="1" si="12"/>
        <v>0</v>
      </c>
      <c r="AC16">
        <f t="shared" ca="1" si="19"/>
        <v>0.28739917399044934</v>
      </c>
      <c r="AD16">
        <f t="shared" ca="1" si="13"/>
        <v>1.3691900543600858E-3</v>
      </c>
      <c r="AE16">
        <f t="shared" si="20"/>
        <v>0</v>
      </c>
      <c r="AG16">
        <f t="shared" ca="1" si="14"/>
        <v>0</v>
      </c>
      <c r="AH16">
        <f t="shared" ca="1" si="15"/>
        <v>-0.29559373615484219</v>
      </c>
      <c r="AI16">
        <f t="shared" si="16"/>
        <v>2</v>
      </c>
      <c r="AJ16">
        <v>-0.31587433113600127</v>
      </c>
      <c r="AK16">
        <v>-0.95832092483760789</v>
      </c>
      <c r="AL16">
        <v>0.24409928300883621</v>
      </c>
      <c r="AM16">
        <v>0.21081291379232425</v>
      </c>
      <c r="AN16">
        <v>-0.29559373615484219</v>
      </c>
      <c r="AO16">
        <v>-2.7428086468717083E-2</v>
      </c>
      <c r="AP16">
        <v>0.78282710092025809</v>
      </c>
      <c r="AQ16">
        <v>-0.89372065303905401</v>
      </c>
      <c r="AR16">
        <v>-0.58508703659754246</v>
      </c>
      <c r="AS16">
        <v>-1.1391375664970838</v>
      </c>
      <c r="AT16">
        <v>0.25112058210652322</v>
      </c>
      <c r="AV16">
        <v>2.4702340467532741E-2</v>
      </c>
      <c r="AW16">
        <v>1.2294952980104858E-3</v>
      </c>
      <c r="AX16">
        <v>1.4773219780545908E-2</v>
      </c>
      <c r="AY16">
        <v>1.069611984259697E-3</v>
      </c>
    </row>
    <row r="17" spans="1:51" x14ac:dyDescent="0.55000000000000004">
      <c r="A17" t="s">
        <v>15</v>
      </c>
      <c r="B17">
        <f>CR/epro</f>
        <v>5.1416924017490427E-3</v>
      </c>
      <c r="C17" t="s">
        <v>113</v>
      </c>
      <c r="E17">
        <f t="shared" si="9"/>
        <v>0</v>
      </c>
      <c r="F17">
        <v>6</v>
      </c>
      <c r="G17" s="5">
        <f t="shared" ca="1" si="17"/>
        <v>2.6961941856812062E-2</v>
      </c>
      <c r="H17">
        <f t="shared" ca="1" si="21"/>
        <v>0</v>
      </c>
      <c r="I17">
        <f t="shared" ca="1" si="22"/>
        <v>0</v>
      </c>
      <c r="J17">
        <f t="shared" ca="1" si="23"/>
        <v>8.3830133206142464E-4</v>
      </c>
      <c r="K17">
        <f t="shared" ca="1" si="24"/>
        <v>0</v>
      </c>
      <c r="L17">
        <f t="shared" si="25"/>
        <v>3.6227368048349223E-4</v>
      </c>
      <c r="M17">
        <f t="shared" si="26"/>
        <v>0</v>
      </c>
      <c r="N17">
        <f t="shared" si="27"/>
        <v>1.6881678117282515E-4</v>
      </c>
      <c r="O17">
        <f t="shared" si="28"/>
        <v>0</v>
      </c>
      <c r="P17">
        <f t="shared" si="29"/>
        <v>0</v>
      </c>
      <c r="Q17">
        <f t="shared" si="30"/>
        <v>5.9493764591478023E-5</v>
      </c>
      <c r="R17">
        <f t="shared" si="31"/>
        <v>0</v>
      </c>
      <c r="S17">
        <f t="shared" si="32"/>
        <v>0</v>
      </c>
      <c r="T17">
        <f t="shared" si="33"/>
        <v>2.2149336549590657E-5</v>
      </c>
      <c r="U17">
        <f t="shared" si="34"/>
        <v>0</v>
      </c>
      <c r="V17">
        <f t="shared" si="35"/>
        <v>0</v>
      </c>
      <c r="W17">
        <f t="shared" si="36"/>
        <v>8.4442079155187683E-6</v>
      </c>
      <c r="X17">
        <f t="shared" si="37"/>
        <v>0</v>
      </c>
      <c r="Y17">
        <f t="shared" si="38"/>
        <v>0</v>
      </c>
      <c r="Z17">
        <f t="shared" si="39"/>
        <v>4.5110206810897123E-6</v>
      </c>
      <c r="AA17">
        <f t="shared" ca="1" si="11"/>
        <v>5.0032217320158239</v>
      </c>
      <c r="AB17">
        <f t="shared" ca="1" si="12"/>
        <v>0</v>
      </c>
      <c r="AC17">
        <f t="shared" ca="1" si="19"/>
        <v>4.7432092920108283E-2</v>
      </c>
      <c r="AD17">
        <f t="shared" ca="1" si="13"/>
        <v>3.1634114059660825E-3</v>
      </c>
      <c r="AE17">
        <f t="shared" si="20"/>
        <v>0</v>
      </c>
      <c r="AG17">
        <f t="shared" ca="1" si="14"/>
        <v>1.0984072955897732</v>
      </c>
      <c r="AH17">
        <f t="shared" ca="1" si="15"/>
        <v>0.23465304366254713</v>
      </c>
      <c r="AI17">
        <f t="shared" si="16"/>
        <v>0</v>
      </c>
      <c r="AJ17">
        <v>0.57594320423959289</v>
      </c>
      <c r="AK17">
        <v>-0.1762816737027606</v>
      </c>
      <c r="AL17">
        <v>0.89680497694644146</v>
      </c>
      <c r="AM17">
        <v>0.45802948989148717</v>
      </c>
      <c r="AN17">
        <v>0.23465304366254713</v>
      </c>
      <c r="AO17">
        <v>-0.87259195424849167</v>
      </c>
      <c r="AP17">
        <v>-0.50719449973257724</v>
      </c>
      <c r="AQ17">
        <v>1.1385509424144402</v>
      </c>
      <c r="AR17">
        <v>-2.1469168132171035</v>
      </c>
      <c r="AS17">
        <v>0.97726115200202912</v>
      </c>
      <c r="AT17">
        <v>0.80568725024932064</v>
      </c>
      <c r="AV17">
        <v>3.9870134830783256E-2</v>
      </c>
      <c r="AW17">
        <v>4.5193521423484879E-3</v>
      </c>
      <c r="AX17">
        <v>2.1785023343320643E-2</v>
      </c>
      <c r="AY17">
        <v>2.8803328338083975E-3</v>
      </c>
    </row>
    <row r="18" spans="1:51" x14ac:dyDescent="0.55000000000000004">
      <c r="A18" t="s">
        <v>16</v>
      </c>
      <c r="B18">
        <f>(CR-1)/(Ro*epro)</f>
        <v>4.2847436681242015E-3</v>
      </c>
      <c r="C18" t="s">
        <v>114</v>
      </c>
      <c r="E18">
        <f t="shared" si="9"/>
        <v>0</v>
      </c>
      <c r="F18">
        <v>7</v>
      </c>
      <c r="G18" s="5">
        <f t="shared" ca="1" si="17"/>
        <v>0</v>
      </c>
      <c r="H18">
        <f t="shared" ca="1" si="21"/>
        <v>8.3734162458427956E-3</v>
      </c>
      <c r="I18">
        <f t="shared" ca="1" si="22"/>
        <v>0</v>
      </c>
      <c r="J18">
        <f t="shared" ca="1" si="23"/>
        <v>0</v>
      </c>
      <c r="K18">
        <f t="shared" ca="1" si="24"/>
        <v>5.2444019383681589E-4</v>
      </c>
      <c r="L18">
        <f t="shared" ca="1" si="25"/>
        <v>0</v>
      </c>
      <c r="M18">
        <f t="shared" si="26"/>
        <v>2.4478484117796128E-4</v>
      </c>
      <c r="N18">
        <f t="shared" si="27"/>
        <v>0</v>
      </c>
      <c r="O18">
        <f t="shared" si="28"/>
        <v>1.1811529318533582E-4</v>
      </c>
      <c r="P18">
        <f t="shared" si="29"/>
        <v>0</v>
      </c>
      <c r="Q18">
        <f t="shared" si="30"/>
        <v>0</v>
      </c>
      <c r="R18">
        <f t="shared" si="31"/>
        <v>4.2629350656632794E-5</v>
      </c>
      <c r="S18">
        <f t="shared" si="32"/>
        <v>0</v>
      </c>
      <c r="T18">
        <f t="shared" si="33"/>
        <v>0</v>
      </c>
      <c r="U18">
        <f t="shared" si="34"/>
        <v>1.6032027093798086E-5</v>
      </c>
      <c r="V18">
        <f t="shared" si="35"/>
        <v>0</v>
      </c>
      <c r="W18">
        <f t="shared" si="36"/>
        <v>0</v>
      </c>
      <c r="X18">
        <f t="shared" si="37"/>
        <v>6.1399197686947949E-6</v>
      </c>
      <c r="Y18">
        <f t="shared" si="38"/>
        <v>0</v>
      </c>
      <c r="Z18">
        <f t="shared" si="39"/>
        <v>3.2851902209973148E-6</v>
      </c>
      <c r="AA18">
        <f t="shared" ca="1" si="11"/>
        <v>5.2767878991005821</v>
      </c>
      <c r="AB18">
        <f t="shared" ca="1" si="12"/>
        <v>0</v>
      </c>
      <c r="AC18">
        <f t="shared" ca="1" si="19"/>
        <v>0.11927253124437612</v>
      </c>
      <c r="AD18">
        <f t="shared" ca="1" si="13"/>
        <v>2.3796156106271559E-3</v>
      </c>
      <c r="AE18">
        <f t="shared" si="20"/>
        <v>0</v>
      </c>
      <c r="AG18">
        <f t="shared" ca="1" si="14"/>
        <v>0</v>
      </c>
      <c r="AH18">
        <f t="shared" ca="1" si="15"/>
        <v>-1.0654093784978613</v>
      </c>
      <c r="AI18">
        <f t="shared" si="16"/>
        <v>1</v>
      </c>
      <c r="AJ18">
        <v>2.3142092686612159E-2</v>
      </c>
      <c r="AK18">
        <v>0.51416691349004395</v>
      </c>
      <c r="AL18">
        <v>-1.0686540008464362</v>
      </c>
      <c r="AM18">
        <v>-0.28131807994213887</v>
      </c>
      <c r="AN18">
        <v>-1.0654093784978613</v>
      </c>
      <c r="AO18">
        <v>-1.0340863809688017</v>
      </c>
      <c r="AP18">
        <v>0.16588046491960995</v>
      </c>
      <c r="AQ18">
        <v>0.74664967542048544</v>
      </c>
      <c r="AR18">
        <v>-2.5168264983221889</v>
      </c>
      <c r="AS18">
        <v>0.29128159440006129</v>
      </c>
      <c r="AT18">
        <v>0.68894223659299314</v>
      </c>
      <c r="AV18">
        <v>4.2270993846673398E-2</v>
      </c>
      <c r="AW18">
        <v>3.382346307559582E-3</v>
      </c>
      <c r="AX18">
        <v>2.2412082755516191E-2</v>
      </c>
      <c r="AY18">
        <v>2.1468454123787163E-3</v>
      </c>
    </row>
    <row r="19" spans="1:51" x14ac:dyDescent="0.55000000000000004">
      <c r="E19">
        <f t="shared" si="9"/>
        <v>0</v>
      </c>
      <c r="F19">
        <v>8</v>
      </c>
      <c r="G19" s="5">
        <f t="shared" ca="1" si="17"/>
        <v>0</v>
      </c>
      <c r="H19">
        <f t="shared" ca="1" si="21"/>
        <v>0</v>
      </c>
      <c r="I19">
        <f t="shared" ca="1" si="22"/>
        <v>4.1229263966432537E-3</v>
      </c>
      <c r="J19">
        <f t="shared" ca="1" si="23"/>
        <v>0</v>
      </c>
      <c r="K19">
        <f t="shared" ca="1" si="24"/>
        <v>0</v>
      </c>
      <c r="L19">
        <f t="shared" ca="1" si="25"/>
        <v>3.4384352577659406E-4</v>
      </c>
      <c r="M19">
        <f t="shared" ca="1" si="26"/>
        <v>0</v>
      </c>
      <c r="N19">
        <f t="shared" si="27"/>
        <v>1.6881678117282517E-4</v>
      </c>
      <c r="O19">
        <f t="shared" si="28"/>
        <v>0</v>
      </c>
      <c r="P19">
        <f t="shared" si="29"/>
        <v>8.3506883353543318E-5</v>
      </c>
      <c r="Q19">
        <f t="shared" si="30"/>
        <v>0</v>
      </c>
      <c r="R19">
        <f t="shared" si="31"/>
        <v>0</v>
      </c>
      <c r="S19">
        <f t="shared" si="32"/>
        <v>3.0677648218996483E-5</v>
      </c>
      <c r="T19">
        <f t="shared" si="33"/>
        <v>0</v>
      </c>
      <c r="U19">
        <f t="shared" si="34"/>
        <v>0</v>
      </c>
      <c r="V19">
        <f t="shared" si="35"/>
        <v>1.1626578182588068E-5</v>
      </c>
      <c r="W19">
        <f t="shared" si="36"/>
        <v>0</v>
      </c>
      <c r="X19">
        <f t="shared" si="37"/>
        <v>0</v>
      </c>
      <c r="Y19">
        <f t="shared" si="38"/>
        <v>4.4683864613708278E-6</v>
      </c>
      <c r="Z19">
        <f t="shared" si="39"/>
        <v>2.3924684791135304E-6</v>
      </c>
      <c r="AA19">
        <f t="shared" ca="1" si="11"/>
        <v>5.949962311492949</v>
      </c>
      <c r="AB19">
        <f t="shared" ca="1" si="12"/>
        <v>0</v>
      </c>
      <c r="AC19">
        <f t="shared" ca="1" si="19"/>
        <v>0.2133951756502748</v>
      </c>
      <c r="AD19">
        <f t="shared" ca="1" si="13"/>
        <v>2.173838836993658E-3</v>
      </c>
      <c r="AE19">
        <f t="shared" si="20"/>
        <v>0</v>
      </c>
      <c r="AG19">
        <f t="shared" ca="1" si="14"/>
        <v>0</v>
      </c>
      <c r="AH19">
        <f t="shared" ca="1" si="15"/>
        <v>0.38865550777700264</v>
      </c>
      <c r="AI19">
        <f t="shared" si="16"/>
        <v>2</v>
      </c>
      <c r="AJ19">
        <v>0.48616584535920992</v>
      </c>
      <c r="AK19">
        <v>-0.6594632395717781</v>
      </c>
      <c r="AL19">
        <v>-1.7516322259325534</v>
      </c>
      <c r="AM19">
        <v>-0.88553861132822931</v>
      </c>
      <c r="AN19">
        <v>0.38865550777700264</v>
      </c>
      <c r="AO19">
        <v>0.7956737135828007</v>
      </c>
      <c r="AP19">
        <v>0.15278601495083421</v>
      </c>
      <c r="AQ19">
        <v>1.4379202184500173</v>
      </c>
      <c r="AR19">
        <v>0.23260895432031248</v>
      </c>
      <c r="AS19">
        <v>-0.34625827538548037</v>
      </c>
      <c r="AT19">
        <v>-1.4962552086217329</v>
      </c>
      <c r="AV19">
        <v>7.4603032751883638E-2</v>
      </c>
      <c r="AW19">
        <v>3.226016762497418E-3</v>
      </c>
      <c r="AX19">
        <v>3.6948289394223365E-2</v>
      </c>
      <c r="AY19">
        <v>2.0017910665806357E-3</v>
      </c>
    </row>
    <row r="20" spans="1:51" x14ac:dyDescent="0.55000000000000004">
      <c r="A20" t="s">
        <v>119</v>
      </c>
      <c r="B20">
        <f>1/epro</f>
        <v>8.5694873362484041E-4</v>
      </c>
      <c r="C20" t="s">
        <v>120</v>
      </c>
      <c r="E20">
        <f t="shared" si="9"/>
        <v>0</v>
      </c>
      <c r="F20">
        <v>9</v>
      </c>
      <c r="G20" s="5">
        <f t="shared" ca="1" si="17"/>
        <v>3.6972765372389367E-2</v>
      </c>
      <c r="H20">
        <f t="shared" ca="1" si="21"/>
        <v>0</v>
      </c>
      <c r="I20">
        <f t="shared" ca="1" si="22"/>
        <v>0</v>
      </c>
      <c r="J20">
        <f t="shared" ca="1" si="23"/>
        <v>2.3813720712767259E-3</v>
      </c>
      <c r="K20">
        <f t="shared" ca="1" si="24"/>
        <v>0</v>
      </c>
      <c r="L20">
        <f t="shared" ca="1" si="25"/>
        <v>0</v>
      </c>
      <c r="M20">
        <f t="shared" ca="1" si="26"/>
        <v>2.3233176292289083E-4</v>
      </c>
      <c r="N20">
        <f t="shared" ca="1" si="27"/>
        <v>0</v>
      </c>
      <c r="O20">
        <f t="shared" si="28"/>
        <v>1.1811529318533585E-4</v>
      </c>
      <c r="P20">
        <f t="shared" si="29"/>
        <v>0</v>
      </c>
      <c r="Q20">
        <f t="shared" si="30"/>
        <v>5.9493764591478016E-5</v>
      </c>
      <c r="R20">
        <f t="shared" si="31"/>
        <v>0</v>
      </c>
      <c r="S20">
        <f t="shared" si="32"/>
        <v>0</v>
      </c>
      <c r="T20">
        <f t="shared" si="33"/>
        <v>2.2149336549590657E-5</v>
      </c>
      <c r="U20">
        <f t="shared" si="34"/>
        <v>0</v>
      </c>
      <c r="V20">
        <f t="shared" si="35"/>
        <v>0</v>
      </c>
      <c r="W20">
        <f t="shared" si="36"/>
        <v>8.4442079155187683E-6</v>
      </c>
      <c r="X20">
        <f t="shared" si="37"/>
        <v>0</v>
      </c>
      <c r="Y20">
        <f t="shared" si="38"/>
        <v>0</v>
      </c>
      <c r="Z20">
        <f t="shared" si="39"/>
        <v>4.9964775494479899E-6</v>
      </c>
      <c r="AA20">
        <f t="shared" ca="1" si="11"/>
        <v>6.9813503383754227</v>
      </c>
      <c r="AB20">
        <f t="shared" ca="1" si="12"/>
        <v>0</v>
      </c>
      <c r="AC20">
        <f t="shared" ca="1" si="19"/>
        <v>5.0485431938074705E-2</v>
      </c>
      <c r="AD20">
        <f t="shared" ca="1" si="13"/>
        <v>4.7252003845935043E-3</v>
      </c>
      <c r="AE20">
        <f t="shared" si="20"/>
        <v>0</v>
      </c>
      <c r="AG20">
        <f t="shared" ca="1" si="14"/>
        <v>1.2393523049320383</v>
      </c>
      <c r="AH20">
        <f t="shared" ca="1" si="15"/>
        <v>0.53647227105102502</v>
      </c>
      <c r="AI20">
        <f t="shared" si="16"/>
        <v>0</v>
      </c>
      <c r="AJ20">
        <v>2.5168264983221889</v>
      </c>
      <c r="AK20">
        <v>-0.33798642107285559</v>
      </c>
      <c r="AL20">
        <v>-0.4394166808197042</v>
      </c>
      <c r="AM20">
        <v>-1.3805265552946366</v>
      </c>
      <c r="AN20">
        <v>0.53647227105102502</v>
      </c>
      <c r="AO20">
        <v>-0.56271915127581451</v>
      </c>
      <c r="AP20">
        <v>-0.13894577932660468</v>
      </c>
      <c r="AQ20">
        <v>-1.7488036974100396</v>
      </c>
      <c r="AR20">
        <v>-0.89144123194273561</v>
      </c>
      <c r="AS20">
        <v>-1.8825903680408373</v>
      </c>
      <c r="AT20">
        <v>1.368721314065624</v>
      </c>
      <c r="AV20">
        <v>0.11324987858583832</v>
      </c>
      <c r="AW20">
        <v>9.7841930427545656E-3</v>
      </c>
      <c r="AX20">
        <v>5.472373731980465E-2</v>
      </c>
      <c r="AY20">
        <v>4.8106122721587345E-3</v>
      </c>
    </row>
    <row r="21" spans="1:51" x14ac:dyDescent="0.55000000000000004">
      <c r="A21" t="s">
        <v>121</v>
      </c>
      <c r="B21">
        <f>CR*B20</f>
        <v>5.1416924017490427E-3</v>
      </c>
      <c r="C21" t="s">
        <v>122</v>
      </c>
      <c r="E21">
        <f t="shared" si="9"/>
        <v>0</v>
      </c>
      <c r="F21">
        <v>10</v>
      </c>
      <c r="G21" s="5">
        <f t="shared" ca="1" si="17"/>
        <v>0</v>
      </c>
      <c r="H21">
        <f t="shared" ca="1" si="21"/>
        <v>1.1482420512107147E-2</v>
      </c>
      <c r="I21">
        <f t="shared" ca="1" si="22"/>
        <v>0</v>
      </c>
      <c r="J21">
        <f t="shared" ca="1" si="23"/>
        <v>0</v>
      </c>
      <c r="K21">
        <f t="shared" ca="1" si="24"/>
        <v>1.4897831876121085E-3</v>
      </c>
      <c r="L21">
        <f t="shared" ca="1" si="25"/>
        <v>0</v>
      </c>
      <c r="M21">
        <f t="shared" ca="1" si="26"/>
        <v>0</v>
      </c>
      <c r="N21">
        <f t="shared" ca="1" si="27"/>
        <v>1.6022846918178197E-4</v>
      </c>
      <c r="O21">
        <f t="shared" ca="1" si="28"/>
        <v>0</v>
      </c>
      <c r="P21">
        <f t="shared" si="29"/>
        <v>8.3506883353543331E-5</v>
      </c>
      <c r="Q21">
        <f t="shared" si="30"/>
        <v>0</v>
      </c>
      <c r="R21">
        <f t="shared" si="31"/>
        <v>4.2629350656632787E-5</v>
      </c>
      <c r="S21">
        <f t="shared" si="32"/>
        <v>0</v>
      </c>
      <c r="T21">
        <f t="shared" si="33"/>
        <v>0</v>
      </c>
      <c r="U21">
        <f t="shared" si="34"/>
        <v>1.6032027093798086E-5</v>
      </c>
      <c r="V21">
        <f t="shared" si="35"/>
        <v>0</v>
      </c>
      <c r="W21">
        <f t="shared" si="36"/>
        <v>0</v>
      </c>
      <c r="X21">
        <f t="shared" si="37"/>
        <v>6.1399197686947949E-6</v>
      </c>
      <c r="Y21">
        <f t="shared" si="38"/>
        <v>0</v>
      </c>
      <c r="Z21">
        <f t="shared" si="39"/>
        <v>3.6387284265152154E-6</v>
      </c>
      <c r="AA21">
        <f t="shared" ca="1" si="11"/>
        <v>7.9793715692368243</v>
      </c>
      <c r="AB21">
        <f t="shared" ca="1" si="12"/>
        <v>0</v>
      </c>
      <c r="AC21">
        <f t="shared" ca="1" si="19"/>
        <v>0.12506317873764258</v>
      </c>
      <c r="AD21">
        <f t="shared" ca="1" si="13"/>
        <v>3.6229760464614466E-3</v>
      </c>
      <c r="AE21">
        <f t="shared" si="20"/>
        <v>0</v>
      </c>
      <c r="AG21">
        <f t="shared" ca="1" si="14"/>
        <v>0</v>
      </c>
      <c r="AH21">
        <f t="shared" ca="1" si="15"/>
        <v>-1.0824305718415417</v>
      </c>
      <c r="AI21">
        <f t="shared" si="16"/>
        <v>1</v>
      </c>
      <c r="AJ21">
        <v>0.16704348126950208</v>
      </c>
      <c r="AK21">
        <v>0.61790615291101858</v>
      </c>
      <c r="AL21">
        <v>-0.77784761742805131</v>
      </c>
      <c r="AM21">
        <v>-0.27917053557757754</v>
      </c>
      <c r="AN21">
        <v>-1.0824305718415417</v>
      </c>
      <c r="AO21">
        <v>-1.1848123904201202</v>
      </c>
      <c r="AP21">
        <v>1.543353391753044</v>
      </c>
      <c r="AQ21">
        <v>-0.25965618988266215</v>
      </c>
      <c r="AR21">
        <v>-0.87091393652372062</v>
      </c>
      <c r="AS21">
        <v>2.6445923140272498</v>
      </c>
      <c r="AT21">
        <v>-0.19971821529907174</v>
      </c>
      <c r="AV21">
        <v>0.11165019866787321</v>
      </c>
      <c r="AW21">
        <v>7.4846037301737074E-3</v>
      </c>
      <c r="AX21">
        <v>5.3838847016398281E-2</v>
      </c>
      <c r="AY21">
        <v>3.6923329454985679E-3</v>
      </c>
    </row>
    <row r="22" spans="1:51" x14ac:dyDescent="0.55000000000000004">
      <c r="E22">
        <f t="shared" si="9"/>
        <v>0</v>
      </c>
      <c r="F22">
        <v>11</v>
      </c>
      <c r="G22" s="5">
        <f t="shared" ca="1" si="17"/>
        <v>0</v>
      </c>
      <c r="H22">
        <f t="shared" ca="1" si="21"/>
        <v>0</v>
      </c>
      <c r="I22">
        <f t="shared" ca="1" si="22"/>
        <v>5.6537467189963575E-3</v>
      </c>
      <c r="J22">
        <f t="shared" ca="1" si="23"/>
        <v>0</v>
      </c>
      <c r="K22">
        <f t="shared" ca="1" si="24"/>
        <v>0</v>
      </c>
      <c r="L22">
        <f t="shared" ca="1" si="25"/>
        <v>9.7676019094492276E-4</v>
      </c>
      <c r="M22">
        <f t="shared" ca="1" si="26"/>
        <v>0</v>
      </c>
      <c r="N22">
        <f t="shared" ca="1" si="27"/>
        <v>0</v>
      </c>
      <c r="O22">
        <f t="shared" ca="1" si="28"/>
        <v>1.1210634678947543E-4</v>
      </c>
      <c r="P22">
        <f t="shared" ca="1" si="29"/>
        <v>0</v>
      </c>
      <c r="Q22">
        <f t="shared" si="30"/>
        <v>5.9493764591478023E-5</v>
      </c>
      <c r="R22">
        <f t="shared" si="31"/>
        <v>0</v>
      </c>
      <c r="S22">
        <f t="shared" si="32"/>
        <v>3.0677648218996476E-5</v>
      </c>
      <c r="T22">
        <f t="shared" si="33"/>
        <v>0</v>
      </c>
      <c r="U22">
        <f t="shared" si="34"/>
        <v>0</v>
      </c>
      <c r="V22">
        <f t="shared" si="35"/>
        <v>1.1626578182588068E-5</v>
      </c>
      <c r="W22">
        <f t="shared" si="36"/>
        <v>0</v>
      </c>
      <c r="X22">
        <f t="shared" si="37"/>
        <v>0</v>
      </c>
      <c r="Y22">
        <f t="shared" si="38"/>
        <v>4.4683864613708278E-6</v>
      </c>
      <c r="Z22">
        <f t="shared" si="39"/>
        <v>2.6499357659262749E-6</v>
      </c>
      <c r="AA22">
        <f t="shared" ca="1" si="11"/>
        <v>9.1066867307239363</v>
      </c>
      <c r="AB22">
        <f t="shared" ca="1" si="12"/>
        <v>0</v>
      </c>
      <c r="AC22">
        <f t="shared" ca="1" si="19"/>
        <v>0.22048564074829929</v>
      </c>
      <c r="AD22">
        <f t="shared" ca="1" si="13"/>
        <v>3.2577154024610875E-3</v>
      </c>
      <c r="AE22">
        <f t="shared" si="20"/>
        <v>0</v>
      </c>
      <c r="AG22">
        <f t="shared" ca="1" si="14"/>
        <v>0</v>
      </c>
      <c r="AH22">
        <f t="shared" ca="1" si="15"/>
        <v>0.7150742931116838</v>
      </c>
      <c r="AI22">
        <f t="shared" si="16"/>
        <v>2</v>
      </c>
      <c r="AJ22">
        <v>0.9381733434565831</v>
      </c>
      <c r="AK22">
        <v>1.5671957953600213</v>
      </c>
      <c r="AL22">
        <v>0.18896116671385244</v>
      </c>
      <c r="AM22">
        <v>1.0106077752425335</v>
      </c>
      <c r="AN22">
        <v>0.7150742931116838</v>
      </c>
      <c r="AO22">
        <v>0.32529669624636881</v>
      </c>
      <c r="AP22">
        <v>-0.59967533161398023</v>
      </c>
      <c r="AQ22">
        <v>0.82413407653803006</v>
      </c>
      <c r="AR22">
        <v>0.82080759966629557</v>
      </c>
      <c r="AS22">
        <v>0.76876858656760305</v>
      </c>
      <c r="AT22">
        <v>-0.30143269214022439</v>
      </c>
      <c r="AV22">
        <v>0.18558786089363152</v>
      </c>
      <c r="AW22">
        <v>6.9590474803674978E-3</v>
      </c>
      <c r="AX22">
        <v>9.2269608686978963E-2</v>
      </c>
      <c r="AY22">
        <v>3.3552700411322773E-3</v>
      </c>
    </row>
    <row r="23" spans="1:51" x14ac:dyDescent="0.55000000000000004">
      <c r="E23">
        <f t="shared" si="9"/>
        <v>0</v>
      </c>
      <c r="F23">
        <v>12</v>
      </c>
      <c r="G23" s="5">
        <f t="shared" ca="1" si="17"/>
        <v>2.4976037654521267E-2</v>
      </c>
      <c r="H23">
        <f t="shared" ca="1" si="21"/>
        <v>0</v>
      </c>
      <c r="I23">
        <f t="shared" ca="1" si="22"/>
        <v>0</v>
      </c>
      <c r="J23">
        <f t="shared" ca="1" si="23"/>
        <v>3.2655626706438452E-3</v>
      </c>
      <c r="K23">
        <f t="shared" ca="1" si="24"/>
        <v>0</v>
      </c>
      <c r="L23">
        <f t="shared" ca="1" si="25"/>
        <v>0</v>
      </c>
      <c r="M23">
        <f t="shared" ca="1" si="26"/>
        <v>6.5998746552691672E-4</v>
      </c>
      <c r="N23">
        <f t="shared" ca="1" si="27"/>
        <v>0</v>
      </c>
      <c r="O23">
        <f t="shared" ca="1" si="28"/>
        <v>0</v>
      </c>
      <c r="P23">
        <f t="shared" ca="1" si="29"/>
        <v>7.9258590247506259E-5</v>
      </c>
      <c r="Q23">
        <f t="shared" ca="1" si="30"/>
        <v>0</v>
      </c>
      <c r="R23">
        <f t="shared" si="31"/>
        <v>4.2629350656632794E-5</v>
      </c>
      <c r="S23">
        <f t="shared" si="32"/>
        <v>0</v>
      </c>
      <c r="T23">
        <f t="shared" si="33"/>
        <v>2.2149336549590653E-5</v>
      </c>
      <c r="U23">
        <f t="shared" si="34"/>
        <v>0</v>
      </c>
      <c r="V23">
        <f t="shared" si="35"/>
        <v>0</v>
      </c>
      <c r="W23">
        <f t="shared" si="36"/>
        <v>8.4442079155187683E-6</v>
      </c>
      <c r="X23">
        <f t="shared" si="37"/>
        <v>0</v>
      </c>
      <c r="Y23">
        <f t="shared" si="38"/>
        <v>0</v>
      </c>
      <c r="Z23">
        <f t="shared" si="39"/>
        <v>5.1839803504015901E-6</v>
      </c>
      <c r="AA23">
        <f t="shared" ca="1" si="11"/>
        <v>10.264011845023385</v>
      </c>
      <c r="AB23">
        <f t="shared" ca="1" si="12"/>
        <v>0</v>
      </c>
      <c r="AC23">
        <f t="shared" ca="1" si="19"/>
        <v>8.671615402468924E-2</v>
      </c>
      <c r="AD23">
        <f t="shared" ca="1" si="13"/>
        <v>4.725495667567651E-3</v>
      </c>
      <c r="AE23">
        <f t="shared" si="20"/>
        <v>0</v>
      </c>
      <c r="AG23">
        <f t="shared" ca="1" si="14"/>
        <v>0.5542183269882881</v>
      </c>
      <c r="AH23">
        <f t="shared" ca="1" si="15"/>
        <v>-1.4754914445802569</v>
      </c>
      <c r="AI23">
        <f t="shared" si="16"/>
        <v>0</v>
      </c>
      <c r="AJ23">
        <v>-0.71705244408803992</v>
      </c>
      <c r="AK23">
        <v>1.2386908565531485</v>
      </c>
      <c r="AL23">
        <v>1.5203568182187155</v>
      </c>
      <c r="AM23">
        <v>2.1962114260531962</v>
      </c>
      <c r="AN23">
        <v>-1.4754914445802569</v>
      </c>
      <c r="AO23">
        <v>-0.5733272701036185</v>
      </c>
      <c r="AP23">
        <v>-0.70896248871576972</v>
      </c>
      <c r="AQ23">
        <v>-1.2272380445210729</v>
      </c>
      <c r="AR23">
        <v>-0.81621010394883342</v>
      </c>
      <c r="AS23">
        <v>2.7657733880914748E-2</v>
      </c>
      <c r="AT23">
        <v>-1.0810572348418646</v>
      </c>
      <c r="AV23">
        <v>0.16864925377807335</v>
      </c>
      <c r="AW23">
        <v>9.1253991913624079E-3</v>
      </c>
      <c r="AX23">
        <v>8.4611530104594254E-2</v>
      </c>
      <c r="AY23">
        <v>3.96611030680122E-3</v>
      </c>
    </row>
    <row r="24" spans="1:51" x14ac:dyDescent="0.55000000000000004">
      <c r="E24">
        <f t="shared" si="9"/>
        <v>0</v>
      </c>
      <c r="F24">
        <v>13</v>
      </c>
      <c r="G24" s="5">
        <f t="shared" ca="1" si="17"/>
        <v>0</v>
      </c>
      <c r="H24">
        <f t="shared" ca="1" si="21"/>
        <v>7.7566653234329586E-3</v>
      </c>
      <c r="I24">
        <f t="shared" ca="1" si="22"/>
        <v>0</v>
      </c>
      <c r="J24">
        <f t="shared" ca="1" si="23"/>
        <v>0</v>
      </c>
      <c r="K24">
        <f t="shared" ca="1" si="24"/>
        <v>2.0429316457930215E-3</v>
      </c>
      <c r="L24">
        <f t="shared" ca="1" si="25"/>
        <v>0</v>
      </c>
      <c r="M24">
        <f t="shared" ca="1" si="26"/>
        <v>0</v>
      </c>
      <c r="N24">
        <f t="shared" ca="1" si="27"/>
        <v>4.5516282384358775E-4</v>
      </c>
      <c r="O24">
        <f t="shared" ca="1" si="28"/>
        <v>0</v>
      </c>
      <c r="P24">
        <f t="shared" ca="1" si="29"/>
        <v>0</v>
      </c>
      <c r="Q24">
        <f t="shared" ca="1" si="30"/>
        <v>5.6467104514893525E-5</v>
      </c>
      <c r="R24">
        <f t="shared" ca="1" si="31"/>
        <v>0</v>
      </c>
      <c r="S24">
        <f t="shared" si="32"/>
        <v>3.0677648218996483E-5</v>
      </c>
      <c r="T24">
        <f t="shared" si="33"/>
        <v>0</v>
      </c>
      <c r="U24">
        <f t="shared" si="34"/>
        <v>1.6032027093798086E-5</v>
      </c>
      <c r="V24">
        <f t="shared" si="35"/>
        <v>0</v>
      </c>
      <c r="W24">
        <f t="shared" si="36"/>
        <v>0</v>
      </c>
      <c r="X24">
        <f t="shared" si="37"/>
        <v>6.1399197686947949E-6</v>
      </c>
      <c r="Y24">
        <f t="shared" si="38"/>
        <v>0</v>
      </c>
      <c r="Z24">
        <f t="shared" si="39"/>
        <v>3.7752789794055142E-6</v>
      </c>
      <c r="AA24">
        <f t="shared" ca="1" si="11"/>
        <v>10.819799899433118</v>
      </c>
      <c r="AB24">
        <f t="shared" ca="1" si="12"/>
        <v>0</v>
      </c>
      <c r="AC24">
        <f t="shared" ca="1" si="19"/>
        <v>0.17784043000175512</v>
      </c>
      <c r="AD24">
        <f t="shared" ca="1" si="13"/>
        <v>3.6484827837388024E-3</v>
      </c>
      <c r="AE24">
        <f t="shared" si="20"/>
        <v>0</v>
      </c>
      <c r="AG24">
        <f t="shared" ca="1" si="14"/>
        <v>0</v>
      </c>
      <c r="AH24">
        <f t="shared" ca="1" si="15"/>
        <v>1.6894773580133915</v>
      </c>
      <c r="AI24">
        <f t="shared" si="16"/>
        <v>1</v>
      </c>
      <c r="AJ24">
        <v>0.20167021830275189</v>
      </c>
      <c r="AK24">
        <v>-1.0389294402557425</v>
      </c>
      <c r="AL24">
        <v>-0.30175215215422213</v>
      </c>
      <c r="AM24">
        <v>0.14335000741994008</v>
      </c>
      <c r="AN24">
        <v>1.6894773580133915</v>
      </c>
      <c r="AO24">
        <v>1.1451584214228205</v>
      </c>
      <c r="AP24">
        <v>0.32416778594779316</v>
      </c>
      <c r="AQ24">
        <v>0.81014036368287634</v>
      </c>
      <c r="AR24">
        <v>0.39418864616891369</v>
      </c>
      <c r="AS24">
        <v>0.33329115467495285</v>
      </c>
      <c r="AT24">
        <v>0.32578100217506289</v>
      </c>
      <c r="AV24">
        <v>0.38006106613191404</v>
      </c>
      <c r="AW24">
        <v>7.1336392214093108E-3</v>
      </c>
      <c r="AX24">
        <v>0.21590894223114082</v>
      </c>
      <c r="AY24">
        <v>3.0939976705095257E-3</v>
      </c>
    </row>
    <row r="25" spans="1:51" x14ac:dyDescent="0.55000000000000004">
      <c r="E25">
        <f t="shared" si="9"/>
        <v>0</v>
      </c>
      <c r="F25">
        <v>14</v>
      </c>
      <c r="G25" s="5">
        <f t="shared" ca="1" si="17"/>
        <v>0</v>
      </c>
      <c r="H25">
        <f t="shared" ca="1" si="21"/>
        <v>0</v>
      </c>
      <c r="I25">
        <f t="shared" ca="1" si="22"/>
        <v>3.8192488314177054E-3</v>
      </c>
      <c r="J25">
        <f t="shared" ca="1" si="23"/>
        <v>0</v>
      </c>
      <c r="K25">
        <f t="shared" ca="1" si="24"/>
        <v>0</v>
      </c>
      <c r="L25">
        <f t="shared" ca="1" si="25"/>
        <v>1.3394259789108109E-3</v>
      </c>
      <c r="M25">
        <f t="shared" ca="1" si="26"/>
        <v>0</v>
      </c>
      <c r="N25">
        <f t="shared" ca="1" si="27"/>
        <v>0</v>
      </c>
      <c r="O25">
        <f t="shared" ca="1" si="28"/>
        <v>3.1846176672633349E-4</v>
      </c>
      <c r="P25">
        <f t="shared" ca="1" si="29"/>
        <v>0</v>
      </c>
      <c r="Q25">
        <f t="shared" ca="1" si="30"/>
        <v>0</v>
      </c>
      <c r="R25">
        <f t="shared" ca="1" si="31"/>
        <v>4.0460643488593989E-5</v>
      </c>
      <c r="S25">
        <f t="shared" ca="1" si="32"/>
        <v>0</v>
      </c>
      <c r="T25">
        <f t="shared" si="33"/>
        <v>2.2149336549590657E-5</v>
      </c>
      <c r="U25">
        <f t="shared" si="34"/>
        <v>0</v>
      </c>
      <c r="V25">
        <f t="shared" si="35"/>
        <v>1.1626578182588068E-5</v>
      </c>
      <c r="W25">
        <f t="shared" si="36"/>
        <v>0</v>
      </c>
      <c r="X25">
        <f t="shared" si="37"/>
        <v>0</v>
      </c>
      <c r="Y25">
        <f t="shared" si="38"/>
        <v>4.4683864613708278E-6</v>
      </c>
      <c r="Z25">
        <f t="shared" si="39"/>
        <v>2.749379899026241E-6</v>
      </c>
      <c r="AA25">
        <f t="shared" ca="1" si="11"/>
        <v>10.922051143718825</v>
      </c>
      <c r="AB25">
        <f t="shared" ca="1" si="12"/>
        <v>0</v>
      </c>
      <c r="AC25">
        <f t="shared" ca="1" si="19"/>
        <v>0.27851670067178058</v>
      </c>
      <c r="AD25">
        <f t="shared" ca="1" si="13"/>
        <v>3.0783523430286098E-3</v>
      </c>
      <c r="AE25">
        <f t="shared" si="20"/>
        <v>0</v>
      </c>
      <c r="AG25">
        <f t="shared" ca="1" si="14"/>
        <v>0</v>
      </c>
      <c r="AH25">
        <f t="shared" ca="1" si="15"/>
        <v>0.46475179260596633</v>
      </c>
      <c r="AI25">
        <f t="shared" si="16"/>
        <v>2</v>
      </c>
      <c r="AJ25">
        <v>1.234743649547454</v>
      </c>
      <c r="AK25">
        <v>-3.1254785426426679E-2</v>
      </c>
      <c r="AL25">
        <v>1.5527348296018317</v>
      </c>
      <c r="AM25">
        <v>-0.73317096394021064</v>
      </c>
      <c r="AN25">
        <v>0.46475179260596633</v>
      </c>
      <c r="AO25">
        <v>-1.5499290384468623</v>
      </c>
      <c r="AP25">
        <v>-0.965490016824333</v>
      </c>
      <c r="AQ25">
        <v>-0.44346506911097094</v>
      </c>
      <c r="AR25">
        <v>-0.86823547462699935</v>
      </c>
      <c r="AS25">
        <v>0.46083414417807944</v>
      </c>
      <c r="AT25">
        <v>-1.1491465556900948</v>
      </c>
      <c r="AV25">
        <v>0.39371138890057761</v>
      </c>
      <c r="AW25">
        <v>5.8628720289314422E-3</v>
      </c>
      <c r="AX25">
        <v>0.23233057873005369</v>
      </c>
      <c r="AY25">
        <v>2.4882177143944824E-3</v>
      </c>
    </row>
    <row r="26" spans="1:51" x14ac:dyDescent="0.55000000000000004">
      <c r="A26" t="s">
        <v>52</v>
      </c>
      <c r="B26">
        <v>500</v>
      </c>
      <c r="C26" t="s">
        <v>53</v>
      </c>
      <c r="E26">
        <f t="shared" si="9"/>
        <v>0</v>
      </c>
      <c r="F26">
        <v>15</v>
      </c>
      <c r="G26" s="5">
        <f t="shared" ca="1" si="17"/>
        <v>3.9744637245832791E-2</v>
      </c>
      <c r="H26">
        <f t="shared" ca="1" si="21"/>
        <v>0</v>
      </c>
      <c r="I26">
        <f t="shared" ca="1" si="22"/>
        <v>0</v>
      </c>
      <c r="J26">
        <f t="shared" ca="1" si="23"/>
        <v>2.2059701351446093E-3</v>
      </c>
      <c r="K26">
        <f t="shared" ca="1" si="24"/>
        <v>0</v>
      </c>
      <c r="L26">
        <f t="shared" ca="1" si="25"/>
        <v>0</v>
      </c>
      <c r="M26">
        <f t="shared" ca="1" si="26"/>
        <v>9.050372499590357E-4</v>
      </c>
      <c r="N26">
        <f t="shared" ca="1" si="27"/>
        <v>0</v>
      </c>
      <c r="O26">
        <f t="shared" ca="1" si="28"/>
        <v>0</v>
      </c>
      <c r="P26">
        <f t="shared" ca="1" si="29"/>
        <v>2.2515077336218223E-4</v>
      </c>
      <c r="Q26">
        <f t="shared" ca="1" si="30"/>
        <v>0</v>
      </c>
      <c r="R26">
        <f t="shared" ca="1" si="31"/>
        <v>0</v>
      </c>
      <c r="S26">
        <f t="shared" ca="1" si="32"/>
        <v>2.91169667972456E-5</v>
      </c>
      <c r="T26">
        <f t="shared" ca="1" si="33"/>
        <v>0</v>
      </c>
      <c r="U26">
        <f t="shared" si="34"/>
        <v>1.6032027093798086E-5</v>
      </c>
      <c r="V26">
        <f t="shared" si="35"/>
        <v>0</v>
      </c>
      <c r="W26">
        <f t="shared" si="36"/>
        <v>8.4442079155187683E-6</v>
      </c>
      <c r="X26">
        <f t="shared" si="37"/>
        <v>0</v>
      </c>
      <c r="Y26">
        <f t="shared" si="38"/>
        <v>0</v>
      </c>
      <c r="Z26">
        <f t="shared" si="39"/>
        <v>5.2564014091134394E-6</v>
      </c>
      <c r="AA26">
        <f t="shared" ca="1" si="11"/>
        <v>11.028501401056305</v>
      </c>
      <c r="AB26">
        <f t="shared" ca="1" si="12"/>
        <v>0</v>
      </c>
      <c r="AC26">
        <f t="shared" ca="1" si="19"/>
        <v>6.4039201047935979E-2</v>
      </c>
      <c r="AD26">
        <f t="shared" ca="1" si="13"/>
        <v>5.5502511618934032E-3</v>
      </c>
      <c r="AE26">
        <f t="shared" si="20"/>
        <v>0</v>
      </c>
      <c r="AG26">
        <f t="shared" ca="1" si="14"/>
        <v>0.74085156519831896</v>
      </c>
      <c r="AH26">
        <f t="shared" ca="1" si="15"/>
        <v>-0.74988747655879706</v>
      </c>
      <c r="AI26">
        <f t="shared" si="16"/>
        <v>0</v>
      </c>
      <c r="AJ26">
        <v>-0.74190666055073962</v>
      </c>
      <c r="AK26">
        <v>-0.92319169198162854</v>
      </c>
      <c r="AL26">
        <v>-1.9924027583329007</v>
      </c>
      <c r="AM26">
        <v>-0.24102746465359814</v>
      </c>
      <c r="AN26">
        <v>-0.74988747655879706</v>
      </c>
      <c r="AO26">
        <v>-0.8203801371564623</v>
      </c>
      <c r="AP26">
        <v>-0.26084308046847582</v>
      </c>
      <c r="AQ26">
        <v>0.1088801582227461</v>
      </c>
      <c r="AR26">
        <v>-1.1488509699120186</v>
      </c>
      <c r="AS26">
        <v>-0.58354544307803735</v>
      </c>
      <c r="AT26">
        <v>0.60683305491693318</v>
      </c>
      <c r="AV26">
        <v>0.38425929264026659</v>
      </c>
      <c r="AW26">
        <v>1.1409140007198068E-2</v>
      </c>
      <c r="AX26">
        <v>0.2330165970480679</v>
      </c>
      <c r="AY26">
        <v>4.0472143622677353E-3</v>
      </c>
    </row>
    <row r="27" spans="1:51" x14ac:dyDescent="0.55000000000000004">
      <c r="A27" t="s">
        <v>18</v>
      </c>
      <c r="B27">
        <f ca="1">SUM(AB12:AB211)</f>
        <v>0</v>
      </c>
      <c r="E27">
        <f t="shared" si="9"/>
        <v>0</v>
      </c>
      <c r="F27">
        <v>16</v>
      </c>
      <c r="G27" s="5">
        <f t="shared" ca="1" si="17"/>
        <v>0</v>
      </c>
      <c r="H27">
        <f t="shared" ca="1" si="21"/>
        <v>1.2343264923824537E-2</v>
      </c>
      <c r="I27">
        <f t="shared" ca="1" si="22"/>
        <v>0</v>
      </c>
      <c r="J27">
        <f t="shared" ca="1" si="23"/>
        <v>0</v>
      </c>
      <c r="K27">
        <f t="shared" ca="1" si="24"/>
        <v>1.3800519706065511E-3</v>
      </c>
      <c r="L27">
        <f t="shared" ca="1" si="25"/>
        <v>0</v>
      </c>
      <c r="M27">
        <f t="shared" ca="1" si="26"/>
        <v>0</v>
      </c>
      <c r="N27">
        <f t="shared" ca="1" si="27"/>
        <v>6.2416232412248638E-4</v>
      </c>
      <c r="O27">
        <f t="shared" ca="1" si="28"/>
        <v>0</v>
      </c>
      <c r="P27">
        <f t="shared" ca="1" si="29"/>
        <v>0</v>
      </c>
      <c r="Q27">
        <f t="shared" ca="1" si="30"/>
        <v>1.6040674217582948E-4</v>
      </c>
      <c r="R27">
        <f t="shared" ca="1" si="31"/>
        <v>0</v>
      </c>
      <c r="S27">
        <f t="shared" ca="1" si="32"/>
        <v>0</v>
      </c>
      <c r="T27">
        <f t="shared" ca="1" si="33"/>
        <v>2.1022520771200956E-5</v>
      </c>
      <c r="U27">
        <f t="shared" ca="1" si="34"/>
        <v>0</v>
      </c>
      <c r="V27">
        <f t="shared" si="35"/>
        <v>1.1626578182588068E-5</v>
      </c>
      <c r="W27">
        <f t="shared" si="36"/>
        <v>0</v>
      </c>
      <c r="X27">
        <f t="shared" si="37"/>
        <v>6.1399197686947949E-6</v>
      </c>
      <c r="Y27">
        <f t="shared" si="38"/>
        <v>0</v>
      </c>
      <c r="Z27">
        <f t="shared" si="39"/>
        <v>3.8280202481103534E-6</v>
      </c>
      <c r="AA27">
        <f t="shared" ca="1" si="11"/>
        <v>11.174112936362905</v>
      </c>
      <c r="AB27">
        <f t="shared" ca="1" si="12"/>
        <v>0</v>
      </c>
      <c r="AC27">
        <f t="shared" ca="1" si="19"/>
        <v>0.14425891310926356</v>
      </c>
      <c r="AD27">
        <f t="shared" ca="1" si="13"/>
        <v>4.2002610108436396E-3</v>
      </c>
      <c r="AE27">
        <f t="shared" si="20"/>
        <v>0</v>
      </c>
      <c r="AG27">
        <f t="shared" ca="1" si="14"/>
        <v>0</v>
      </c>
      <c r="AH27">
        <f t="shared" ca="1" si="15"/>
        <v>-1.300154508498963</v>
      </c>
      <c r="AI27">
        <f t="shared" si="16"/>
        <v>1</v>
      </c>
      <c r="AJ27">
        <v>-2.327105903532356</v>
      </c>
      <c r="AK27">
        <v>-0.49505160859553143</v>
      </c>
      <c r="AL27">
        <v>-0.53144503908697516</v>
      </c>
      <c r="AM27">
        <v>-1.3538419807446189</v>
      </c>
      <c r="AN27">
        <v>-1.300154508498963</v>
      </c>
      <c r="AO27">
        <v>5.4837983043398708E-2</v>
      </c>
      <c r="AP27">
        <v>0.29879174689995125</v>
      </c>
      <c r="AQ27">
        <v>0.10018879947892856</v>
      </c>
      <c r="AR27">
        <v>0.46688342081324663</v>
      </c>
      <c r="AS27">
        <v>-0.16394096746807918</v>
      </c>
      <c r="AT27">
        <v>-0.1067269295162987</v>
      </c>
      <c r="AV27">
        <v>0.36665925503675845</v>
      </c>
      <c r="AW27">
        <v>8.5705221129967583E-3</v>
      </c>
      <c r="AX27">
        <v>0.22892707625185918</v>
      </c>
      <c r="AY27">
        <v>3.0282107507556997E-3</v>
      </c>
    </row>
    <row r="28" spans="1:51" x14ac:dyDescent="0.55000000000000004">
      <c r="A28" t="s">
        <v>19</v>
      </c>
      <c r="B28">
        <f ca="1">SUMPRODUCT(AB12:AB211^0.6)</f>
        <v>0</v>
      </c>
      <c r="E28">
        <f t="shared" si="9"/>
        <v>0</v>
      </c>
      <c r="F28">
        <v>17</v>
      </c>
      <c r="G28" s="5">
        <f t="shared" ca="1" si="17"/>
        <v>0</v>
      </c>
      <c r="H28">
        <f t="shared" ca="1" si="21"/>
        <v>0</v>
      </c>
      <c r="I28">
        <f t="shared" ca="1" si="22"/>
        <v>6.0776117275267239E-3</v>
      </c>
      <c r="J28">
        <f t="shared" ca="1" si="23"/>
        <v>0</v>
      </c>
      <c r="K28">
        <f t="shared" ca="1" si="24"/>
        <v>0</v>
      </c>
      <c r="L28">
        <f t="shared" ca="1" si="25"/>
        <v>9.048161084997706E-4</v>
      </c>
      <c r="M28">
        <f t="shared" ca="1" si="26"/>
        <v>0</v>
      </c>
      <c r="N28">
        <f t="shared" ca="1" si="27"/>
        <v>0</v>
      </c>
      <c r="O28">
        <f t="shared" ca="1" si="28"/>
        <v>4.3670490218324028E-4</v>
      </c>
      <c r="P28">
        <f t="shared" ca="1" si="29"/>
        <v>0</v>
      </c>
      <c r="Q28">
        <f t="shared" ca="1" si="30"/>
        <v>0</v>
      </c>
      <c r="R28">
        <f t="shared" ca="1" si="31"/>
        <v>1.1493700737977866E-4</v>
      </c>
      <c r="S28">
        <f t="shared" ca="1" si="32"/>
        <v>0</v>
      </c>
      <c r="T28">
        <f t="shared" ca="1" si="33"/>
        <v>0</v>
      </c>
      <c r="U28">
        <f t="shared" ca="1" si="34"/>
        <v>1.5216420673785623E-5</v>
      </c>
      <c r="V28">
        <f t="shared" ca="1" si="35"/>
        <v>0</v>
      </c>
      <c r="W28">
        <f t="shared" si="36"/>
        <v>8.4442079155187683E-6</v>
      </c>
      <c r="X28">
        <f t="shared" si="37"/>
        <v>0</v>
      </c>
      <c r="Y28">
        <f t="shared" si="38"/>
        <v>4.4683864613708278E-6</v>
      </c>
      <c r="Z28">
        <f t="shared" si="39"/>
        <v>2.787789188728339E-6</v>
      </c>
      <c r="AA28">
        <f t="shared" ca="1" si="11"/>
        <v>11.684227943641286</v>
      </c>
      <c r="AB28">
        <f t="shared" ca="1" si="12"/>
        <v>0</v>
      </c>
      <c r="AC28">
        <f t="shared" ca="1" si="19"/>
        <v>0.2411703233080108</v>
      </c>
      <c r="AD28">
        <f t="shared" ca="1" si="13"/>
        <v>3.7114817182440215E-3</v>
      </c>
      <c r="AE28">
        <f t="shared" si="20"/>
        <v>0</v>
      </c>
      <c r="AG28">
        <f t="shared" ca="1" si="14"/>
        <v>0</v>
      </c>
      <c r="AH28">
        <f t="shared" ca="1" si="15"/>
        <v>-0.39600877244083676</v>
      </c>
      <c r="AI28">
        <f t="shared" si="16"/>
        <v>2</v>
      </c>
      <c r="AJ28">
        <v>1.6828198567964137</v>
      </c>
      <c r="AK28">
        <v>0.22491349227493629</v>
      </c>
      <c r="AL28">
        <v>1.3089311323710717</v>
      </c>
      <c r="AM28">
        <v>-0.24630708139738999</v>
      </c>
      <c r="AN28">
        <v>-0.39600877244083676</v>
      </c>
      <c r="AO28">
        <v>-0.2922388375736773</v>
      </c>
      <c r="AP28">
        <v>0.29919192456873134</v>
      </c>
      <c r="AQ28">
        <v>4.4747139327228069E-3</v>
      </c>
      <c r="AR28">
        <v>0.56074895837809891</v>
      </c>
      <c r="AS28">
        <v>-0.97861857284442522</v>
      </c>
      <c r="AT28">
        <v>-1.7609363567316905</v>
      </c>
      <c r="AV28">
        <v>0.36006229026267272</v>
      </c>
      <c r="AW28">
        <v>7.6816458485612412E-3</v>
      </c>
      <c r="AX28">
        <v>0.23906705288765712</v>
      </c>
      <c r="AY28">
        <v>2.6496281340644087E-3</v>
      </c>
    </row>
    <row r="29" spans="1:51" x14ac:dyDescent="0.55000000000000004">
      <c r="E29">
        <f t="shared" si="9"/>
        <v>0</v>
      </c>
      <c r="F29">
        <v>18</v>
      </c>
      <c r="G29" s="5">
        <f t="shared" ca="1" si="17"/>
        <v>7.948483169620435E-2</v>
      </c>
      <c r="H29">
        <f t="shared" ca="1" si="21"/>
        <v>0</v>
      </c>
      <c r="I29">
        <f t="shared" ca="1" si="22"/>
        <v>0</v>
      </c>
      <c r="J29">
        <f t="shared" ca="1" si="23"/>
        <v>3.5103839932188706E-3</v>
      </c>
      <c r="K29">
        <f t="shared" ca="1" si="24"/>
        <v>0</v>
      </c>
      <c r="L29">
        <f t="shared" ca="1" si="25"/>
        <v>0</v>
      </c>
      <c r="M29">
        <f t="shared" ca="1" si="26"/>
        <v>6.1137554105167682E-4</v>
      </c>
      <c r="N29">
        <f t="shared" ca="1" si="27"/>
        <v>0</v>
      </c>
      <c r="O29">
        <f t="shared" ca="1" si="28"/>
        <v>0</v>
      </c>
      <c r="P29">
        <f t="shared" ca="1" si="29"/>
        <v>3.0874804052100449E-4</v>
      </c>
      <c r="Q29">
        <f t="shared" ca="1" si="30"/>
        <v>0</v>
      </c>
      <c r="R29">
        <f t="shared" ca="1" si="31"/>
        <v>0</v>
      </c>
      <c r="S29">
        <f t="shared" ca="1" si="32"/>
        <v>8.271289675843173E-5</v>
      </c>
      <c r="T29">
        <f t="shared" ca="1" si="33"/>
        <v>0</v>
      </c>
      <c r="U29">
        <f t="shared" ca="1" si="34"/>
        <v>0</v>
      </c>
      <c r="V29">
        <f t="shared" ca="1" si="35"/>
        <v>1.1035092667187211E-5</v>
      </c>
      <c r="W29">
        <f t="shared" ca="1" si="36"/>
        <v>0</v>
      </c>
      <c r="X29">
        <f t="shared" si="37"/>
        <v>6.1399197686947949E-6</v>
      </c>
      <c r="Y29">
        <f t="shared" si="38"/>
        <v>0</v>
      </c>
      <c r="Z29">
        <f t="shared" si="39"/>
        <v>5.2843733098971674E-6</v>
      </c>
      <c r="AA29">
        <f t="shared" ca="1" si="11"/>
        <v>12.85325754892969</v>
      </c>
      <c r="AB29">
        <f t="shared" ca="1" si="12"/>
        <v>0</v>
      </c>
      <c r="AC29">
        <f t="shared" ca="1" si="19"/>
        <v>4.4264035145356012E-2</v>
      </c>
      <c r="AD29">
        <f t="shared" ca="1" si="13"/>
        <v>9.2215513051818031E-3</v>
      </c>
      <c r="AE29">
        <f t="shared" si="20"/>
        <v>0</v>
      </c>
      <c r="AG29">
        <f t="shared" ca="1" si="14"/>
        <v>1.3892931152631907</v>
      </c>
      <c r="AH29">
        <f t="shared" ca="1" si="15"/>
        <v>0.82198766904184595</v>
      </c>
      <c r="AI29">
        <f t="shared" si="16"/>
        <v>0</v>
      </c>
      <c r="AJ29">
        <v>0.70807800511829555</v>
      </c>
      <c r="AK29">
        <v>0.7899120646470692</v>
      </c>
      <c r="AL29">
        <v>0.67956420934933703</v>
      </c>
      <c r="AM29">
        <v>0.7694893611187581</v>
      </c>
      <c r="AN29">
        <v>0.82198766904184595</v>
      </c>
      <c r="AO29">
        <v>-0.46952891352702864</v>
      </c>
      <c r="AP29">
        <v>1.5408386389026418</v>
      </c>
      <c r="AQ29">
        <v>-0.57395709518459626</v>
      </c>
      <c r="AR29">
        <v>0.82746851148840506</v>
      </c>
      <c r="AS29">
        <v>0.41327780309075024</v>
      </c>
      <c r="AT29">
        <v>-0.75791831477545202</v>
      </c>
      <c r="AV29">
        <v>0.42693860063745087</v>
      </c>
      <c r="AW29">
        <v>3.1295932771465758E-2</v>
      </c>
      <c r="AX29">
        <v>0.31699331166733491</v>
      </c>
      <c r="AY29">
        <v>8.7991903276694143E-3</v>
      </c>
    </row>
    <row r="30" spans="1:51" x14ac:dyDescent="0.55000000000000004">
      <c r="E30">
        <f t="shared" si="9"/>
        <v>0</v>
      </c>
      <c r="F30">
        <v>19</v>
      </c>
      <c r="G30" s="5">
        <f t="shared" ca="1" si="17"/>
        <v>0</v>
      </c>
      <c r="H30">
        <f t="shared" ca="1" si="21"/>
        <v>2.4685150074044874E-2</v>
      </c>
      <c r="I30">
        <f t="shared" ca="1" si="22"/>
        <v>0</v>
      </c>
      <c r="J30">
        <f t="shared" ca="1" si="23"/>
        <v>0</v>
      </c>
      <c r="K30">
        <f t="shared" ca="1" si="24"/>
        <v>2.1960915382518635E-3</v>
      </c>
      <c r="L30">
        <f t="shared" ca="1" si="25"/>
        <v>0</v>
      </c>
      <c r="M30">
        <f t="shared" ca="1" si="26"/>
        <v>0</v>
      </c>
      <c r="N30">
        <f t="shared" ca="1" si="27"/>
        <v>4.2163742832875581E-4</v>
      </c>
      <c r="O30">
        <f t="shared" ca="1" si="28"/>
        <v>0</v>
      </c>
      <c r="P30">
        <f t="shared" ca="1" si="29"/>
        <v>0</v>
      </c>
      <c r="Q30">
        <f t="shared" ca="1" si="30"/>
        <v>2.1996489993608833E-4</v>
      </c>
      <c r="R30">
        <f t="shared" ca="1" si="31"/>
        <v>0</v>
      </c>
      <c r="S30">
        <f t="shared" ca="1" si="32"/>
        <v>0</v>
      </c>
      <c r="T30">
        <f t="shared" ca="1" si="33"/>
        <v>5.9718912421702557E-5</v>
      </c>
      <c r="U30">
        <f t="shared" ca="1" si="34"/>
        <v>0</v>
      </c>
      <c r="V30">
        <f t="shared" ca="1" si="35"/>
        <v>0</v>
      </c>
      <c r="W30">
        <f t="shared" ca="1" si="36"/>
        <v>8.0146209301972772E-6</v>
      </c>
      <c r="X30">
        <f t="shared" ca="1" si="37"/>
        <v>0</v>
      </c>
      <c r="Y30">
        <f t="shared" si="38"/>
        <v>4.4683864613708278E-6</v>
      </c>
      <c r="Z30">
        <f t="shared" si="39"/>
        <v>3.8483910292292756E-6</v>
      </c>
      <c r="AA30">
        <f t="shared" ca="1" si="11"/>
        <v>14.46639977302409</v>
      </c>
      <c r="AB30">
        <f t="shared" ca="1" si="12"/>
        <v>0</v>
      </c>
      <c r="AC30">
        <f t="shared" ca="1" si="19"/>
        <v>0.11499162564749939</v>
      </c>
      <c r="AD30">
        <f t="shared" ca="1" si="13"/>
        <v>7.011566706048575E-3</v>
      </c>
      <c r="AE30">
        <f t="shared" si="20"/>
        <v>0</v>
      </c>
      <c r="AG30">
        <f t="shared" ca="1" si="14"/>
        <v>0</v>
      </c>
      <c r="AH30">
        <f t="shared" ca="1" si="15"/>
        <v>-0.13354110706131905</v>
      </c>
      <c r="AI30">
        <f t="shared" si="16"/>
        <v>1</v>
      </c>
      <c r="AJ30">
        <v>-0.16766307453508489</v>
      </c>
      <c r="AK30">
        <v>-9.6038093033712357E-2</v>
      </c>
      <c r="AL30">
        <v>-0.63924971982487477</v>
      </c>
      <c r="AM30">
        <v>1.443320343241794</v>
      </c>
      <c r="AN30">
        <v>-0.13354110706131905</v>
      </c>
      <c r="AO30">
        <v>0.62244907894637436</v>
      </c>
      <c r="AP30">
        <v>0.37647396311513148</v>
      </c>
      <c r="AQ30">
        <v>-1.1860493032145314</v>
      </c>
      <c r="AR30">
        <v>2.1215419110376388</v>
      </c>
      <c r="AS30">
        <v>-0.49297796067548916</v>
      </c>
      <c r="AT30">
        <v>0.76579226515605114</v>
      </c>
      <c r="AV30">
        <v>0.39784071323348874</v>
      </c>
      <c r="AW30">
        <v>2.366757766153756E-2</v>
      </c>
      <c r="AX30">
        <v>0.30816152385633705</v>
      </c>
      <c r="AY30">
        <v>6.6573572977742671E-3</v>
      </c>
    </row>
    <row r="31" spans="1:51" x14ac:dyDescent="0.55000000000000004">
      <c r="E31">
        <f t="shared" si="9"/>
        <v>0</v>
      </c>
      <c r="F31">
        <v>20</v>
      </c>
      <c r="G31" s="5">
        <f t="shared" ca="1" si="17"/>
        <v>0</v>
      </c>
      <c r="H31">
        <f t="shared" ca="1" si="21"/>
        <v>0</v>
      </c>
      <c r="I31">
        <f t="shared" ca="1" si="22"/>
        <v>1.2154544078220012E-2</v>
      </c>
      <c r="J31">
        <f t="shared" ca="1" si="23"/>
        <v>0</v>
      </c>
      <c r="K31">
        <f t="shared" ca="1" si="24"/>
        <v>0</v>
      </c>
      <c r="L31">
        <f t="shared" ca="1" si="25"/>
        <v>1.439843601452913E-3</v>
      </c>
      <c r="M31">
        <f t="shared" ca="1" si="26"/>
        <v>0</v>
      </c>
      <c r="N31">
        <f t="shared" ca="1" si="27"/>
        <v>0</v>
      </c>
      <c r="O31">
        <f t="shared" ca="1" si="28"/>
        <v>2.9500520101717668E-4</v>
      </c>
      <c r="P31">
        <f t="shared" ca="1" si="29"/>
        <v>0</v>
      </c>
      <c r="Q31">
        <f t="shared" ca="1" si="30"/>
        <v>0</v>
      </c>
      <c r="R31">
        <f t="shared" ca="1" si="31"/>
        <v>1.576124979804997E-4</v>
      </c>
      <c r="S31">
        <f t="shared" ca="1" si="32"/>
        <v>0</v>
      </c>
      <c r="T31">
        <f t="shared" ca="1" si="33"/>
        <v>0</v>
      </c>
      <c r="U31">
        <f t="shared" ca="1" si="34"/>
        <v>4.3225458234981969E-5</v>
      </c>
      <c r="V31">
        <f t="shared" ca="1" si="35"/>
        <v>0</v>
      </c>
      <c r="W31">
        <f t="shared" ca="1" si="36"/>
        <v>0</v>
      </c>
      <c r="X31">
        <f t="shared" ca="1" si="37"/>
        <v>5.8275601430273616E-6</v>
      </c>
      <c r="Y31">
        <f t="shared" ca="1" si="38"/>
        <v>0</v>
      </c>
      <c r="Z31">
        <f t="shared" si="39"/>
        <v>6.0567658660633562E-6</v>
      </c>
      <c r="AA31">
        <f t="shared" ca="1" si="11"/>
        <v>16.953032660818621</v>
      </c>
      <c r="AB31">
        <f t="shared" ca="1" si="12"/>
        <v>0</v>
      </c>
      <c r="AC31">
        <f t="shared" ca="1" si="19"/>
        <v>0.20890737902851117</v>
      </c>
      <c r="AD31">
        <f t="shared" ca="1" si="13"/>
        <v>6.4259486541456915E-3</v>
      </c>
      <c r="AE31">
        <f t="shared" si="20"/>
        <v>0</v>
      </c>
      <c r="AG31">
        <f t="shared" ca="1" si="14"/>
        <v>0</v>
      </c>
      <c r="AH31">
        <f t="shared" ca="1" si="15"/>
        <v>1.7587717593414709</v>
      </c>
      <c r="AI31">
        <f t="shared" si="16"/>
        <v>2</v>
      </c>
      <c r="AJ31">
        <v>0.28777094485121779</v>
      </c>
      <c r="AK31">
        <v>1.0686540008464362</v>
      </c>
      <c r="AL31">
        <v>-0.92413074526120909</v>
      </c>
      <c r="AM31">
        <v>-1.7102365745813586</v>
      </c>
      <c r="AN31">
        <v>1.7587717593414709</v>
      </c>
      <c r="AO31">
        <v>-0.92202071755309589</v>
      </c>
      <c r="AP31">
        <v>0.20073343875992578</v>
      </c>
      <c r="AQ31">
        <v>0.96341864264104515</v>
      </c>
      <c r="AR31">
        <v>-0.39014139474602416</v>
      </c>
      <c r="AS31">
        <v>0.11480778994155116</v>
      </c>
      <c r="AT31">
        <v>3.5618086258182302E-2</v>
      </c>
      <c r="AV31">
        <v>0.63733217270467712</v>
      </c>
      <c r="AW31">
        <v>2.2608431551975335E-2</v>
      </c>
      <c r="AX31">
        <v>0.53912114163617031</v>
      </c>
      <c r="AY31">
        <v>6.2742751769113304E-3</v>
      </c>
    </row>
    <row r="32" spans="1:51" x14ac:dyDescent="0.55000000000000004">
      <c r="E32">
        <f t="shared" si="9"/>
        <v>0</v>
      </c>
      <c r="F32">
        <v>21</v>
      </c>
      <c r="G32" s="5">
        <f t="shared" ca="1" si="17"/>
        <v>3.7578821123269157E-2</v>
      </c>
      <c r="H32">
        <f t="shared" ca="1" si="21"/>
        <v>0</v>
      </c>
      <c r="I32">
        <f t="shared" ca="1" si="22"/>
        <v>0</v>
      </c>
      <c r="J32">
        <f t="shared" ca="1" si="23"/>
        <v>7.0203755833576536E-3</v>
      </c>
      <c r="K32">
        <f t="shared" ca="1" si="24"/>
        <v>0</v>
      </c>
      <c r="L32">
        <f t="shared" ca="1" si="25"/>
        <v>0</v>
      </c>
      <c r="M32">
        <f t="shared" ca="1" si="26"/>
        <v>9.7288847158968623E-4</v>
      </c>
      <c r="N32">
        <f t="shared" ca="1" si="27"/>
        <v>0</v>
      </c>
      <c r="O32">
        <f t="shared" ca="1" si="28"/>
        <v>0</v>
      </c>
      <c r="P32">
        <f t="shared" ca="1" si="29"/>
        <v>2.0856710630498131E-4</v>
      </c>
      <c r="Q32">
        <f t="shared" ca="1" si="30"/>
        <v>0</v>
      </c>
      <c r="R32">
        <f t="shared" ca="1" si="31"/>
        <v>0</v>
      </c>
      <c r="S32">
        <f t="shared" ca="1" si="32"/>
        <v>1.1342374897776555E-4</v>
      </c>
      <c r="T32">
        <f t="shared" ca="1" si="33"/>
        <v>0</v>
      </c>
      <c r="U32">
        <f t="shared" ca="1" si="34"/>
        <v>0</v>
      </c>
      <c r="V32">
        <f t="shared" ca="1" si="35"/>
        <v>3.1347512495261916E-5</v>
      </c>
      <c r="W32">
        <f t="shared" ca="1" si="36"/>
        <v>0</v>
      </c>
      <c r="X32">
        <f t="shared" ca="1" si="37"/>
        <v>0</v>
      </c>
      <c r="Y32">
        <f t="shared" ca="1" si="38"/>
        <v>4.2410636990234099E-6</v>
      </c>
      <c r="Z32">
        <f t="shared" ca="1" si="39"/>
        <v>4.4108926561726745E-6</v>
      </c>
      <c r="AA32">
        <f t="shared" ca="1" si="11"/>
        <v>19.671534287750958</v>
      </c>
      <c r="AB32">
        <f t="shared" ca="1" si="12"/>
        <v>0</v>
      </c>
      <c r="AC32">
        <f t="shared" ca="1" si="19"/>
        <v>0.10220263056948145</v>
      </c>
      <c r="AD32">
        <f t="shared" ca="1" si="13"/>
        <v>8.5265988280181469E-3</v>
      </c>
      <c r="AE32">
        <f t="shared" si="20"/>
        <v>0</v>
      </c>
      <c r="AG32">
        <f t="shared" ca="1" si="14"/>
        <v>0.46242723736685776</v>
      </c>
      <c r="AH32">
        <f t="shared" ca="1" si="15"/>
        <v>-1.9281651475466788</v>
      </c>
      <c r="AI32">
        <f t="shared" si="16"/>
        <v>0</v>
      </c>
      <c r="AJ32">
        <v>0.11134375199617352</v>
      </c>
      <c r="AK32">
        <v>-1.7916863725986332</v>
      </c>
      <c r="AL32">
        <v>-0.37688550946768373</v>
      </c>
      <c r="AM32">
        <v>0.67475411924533546</v>
      </c>
      <c r="AN32">
        <v>-1.9281651475466788</v>
      </c>
      <c r="AO32">
        <v>0.74331751420686487</v>
      </c>
      <c r="AP32">
        <v>-0.30760247682337649</v>
      </c>
      <c r="AQ32">
        <v>0.97209522209595889</v>
      </c>
      <c r="AR32">
        <v>0.59857711676158942</v>
      </c>
      <c r="AS32">
        <v>8.2241058407817036E-3</v>
      </c>
      <c r="AT32">
        <v>0.40587337934994139</v>
      </c>
      <c r="AV32">
        <v>0.52669072665502525</v>
      </c>
      <c r="AW32">
        <v>2.5515832686395463E-2</v>
      </c>
      <c r="AX32">
        <v>0.44945775904858309</v>
      </c>
      <c r="AY32">
        <v>6.8152420110804014E-3</v>
      </c>
    </row>
    <row r="33" spans="5:51" x14ac:dyDescent="0.55000000000000004">
      <c r="E33">
        <f t="shared" si="9"/>
        <v>0</v>
      </c>
      <c r="F33">
        <v>22</v>
      </c>
      <c r="G33" s="5">
        <f t="shared" ca="1" si="17"/>
        <v>0</v>
      </c>
      <c r="H33">
        <f t="shared" ca="1" si="21"/>
        <v>1.167063978419274E-2</v>
      </c>
      <c r="I33">
        <f t="shared" ca="1" si="22"/>
        <v>0</v>
      </c>
      <c r="J33">
        <f t="shared" ca="1" si="23"/>
        <v>0</v>
      </c>
      <c r="K33">
        <f t="shared" ca="1" si="24"/>
        <v>4.3919375896608551E-3</v>
      </c>
      <c r="L33">
        <f t="shared" ca="1" si="25"/>
        <v>0</v>
      </c>
      <c r="M33">
        <f t="shared" ca="1" si="26"/>
        <v>0</v>
      </c>
      <c r="N33">
        <f t="shared" ca="1" si="27"/>
        <v>6.7095617287230697E-4</v>
      </c>
      <c r="O33">
        <f t="shared" ca="1" si="28"/>
        <v>0</v>
      </c>
      <c r="P33">
        <f t="shared" ca="1" si="29"/>
        <v>0</v>
      </c>
      <c r="Q33">
        <f t="shared" ca="1" si="30"/>
        <v>1.4859185046459789E-4</v>
      </c>
      <c r="R33">
        <f t="shared" ca="1" si="31"/>
        <v>0</v>
      </c>
      <c r="S33">
        <f t="shared" ca="1" si="32"/>
        <v>0</v>
      </c>
      <c r="T33">
        <f t="shared" ca="1" si="33"/>
        <v>8.1892222340210365E-5</v>
      </c>
      <c r="U33">
        <f t="shared" ca="1" si="34"/>
        <v>0</v>
      </c>
      <c r="V33">
        <f t="shared" ca="1" si="35"/>
        <v>0</v>
      </c>
      <c r="W33">
        <f t="shared" ca="1" si="36"/>
        <v>2.276722428450492E-5</v>
      </c>
      <c r="X33">
        <f t="shared" ca="1" si="37"/>
        <v>0</v>
      </c>
      <c r="Y33">
        <f t="shared" ca="1" si="38"/>
        <v>0</v>
      </c>
      <c r="Z33">
        <f t="shared" ca="1" si="39"/>
        <v>6.3008628024555229E-6</v>
      </c>
      <c r="AA33">
        <f t="shared" ca="1" si="11"/>
        <v>20.873958916380868</v>
      </c>
      <c r="AB33">
        <f t="shared" ca="1" si="12"/>
        <v>0</v>
      </c>
      <c r="AC33">
        <f t="shared" ca="1" si="19"/>
        <v>0.19921896404001696</v>
      </c>
      <c r="AD33">
        <f t="shared" ca="1" si="13"/>
        <v>6.6428108009114369E-3</v>
      </c>
      <c r="AE33">
        <f t="shared" si="20"/>
        <v>0</v>
      </c>
      <c r="AG33">
        <f t="shared" ca="1" si="14"/>
        <v>0</v>
      </c>
      <c r="AH33">
        <f t="shared" ca="1" si="15"/>
        <v>-8.1292910181218758E-2</v>
      </c>
      <c r="AI33">
        <f t="shared" si="16"/>
        <v>1</v>
      </c>
      <c r="AJ33">
        <v>0.36320443541626446</v>
      </c>
      <c r="AK33">
        <v>0.5576180228672456</v>
      </c>
      <c r="AL33">
        <v>0.13523958841688</v>
      </c>
      <c r="AM33">
        <v>1.0467033462191466</v>
      </c>
      <c r="AN33">
        <v>-8.1292910181218758E-2</v>
      </c>
      <c r="AO33">
        <v>0.31989657145459205</v>
      </c>
      <c r="AP33">
        <v>-1.8605533114168793</v>
      </c>
      <c r="AQ33">
        <v>-2.6130874175578356</v>
      </c>
      <c r="AR33">
        <v>5.9283138398313895E-2</v>
      </c>
      <c r="AS33">
        <v>-1.1877500583068468</v>
      </c>
      <c r="AT33">
        <v>2.1229971025604755</v>
      </c>
      <c r="AV33">
        <v>0.54179799836348241</v>
      </c>
      <c r="AW33">
        <v>2.0279401691401772E-2</v>
      </c>
      <c r="AX33">
        <v>0.47426197835446277</v>
      </c>
      <c r="AY33">
        <v>5.4077443462415067E-3</v>
      </c>
    </row>
    <row r="34" spans="5:51" x14ac:dyDescent="0.55000000000000004">
      <c r="E34">
        <f t="shared" si="9"/>
        <v>0</v>
      </c>
      <c r="F34">
        <v>23</v>
      </c>
      <c r="G34" s="5">
        <f t="shared" ca="1" si="17"/>
        <v>0</v>
      </c>
      <c r="H34">
        <f t="shared" ca="1" si="21"/>
        <v>0</v>
      </c>
      <c r="I34">
        <f t="shared" ca="1" si="22"/>
        <v>5.7464226570430234E-3</v>
      </c>
      <c r="J34">
        <f t="shared" ca="1" si="23"/>
        <v>0</v>
      </c>
      <c r="K34">
        <f t="shared" ca="1" si="24"/>
        <v>0</v>
      </c>
      <c r="L34">
        <f t="shared" ca="1" si="25"/>
        <v>2.8795262521194888E-3</v>
      </c>
      <c r="M34">
        <f t="shared" ca="1" si="26"/>
        <v>0</v>
      </c>
      <c r="N34">
        <f t="shared" ca="1" si="27"/>
        <v>0</v>
      </c>
      <c r="O34">
        <f t="shared" ca="1" si="28"/>
        <v>4.6944494808363581E-4</v>
      </c>
      <c r="P34">
        <f t="shared" ca="1" si="29"/>
        <v>0</v>
      </c>
      <c r="Q34">
        <f t="shared" ca="1" si="30"/>
        <v>0</v>
      </c>
      <c r="R34">
        <f t="shared" ca="1" si="31"/>
        <v>1.0647122671878513E-4</v>
      </c>
      <c r="S34">
        <f t="shared" ca="1" si="32"/>
        <v>0</v>
      </c>
      <c r="T34">
        <f t="shared" ca="1" si="33"/>
        <v>0</v>
      </c>
      <c r="U34">
        <f t="shared" ca="1" si="34"/>
        <v>5.9274837618278606E-5</v>
      </c>
      <c r="V34">
        <f t="shared" ca="1" si="35"/>
        <v>0</v>
      </c>
      <c r="W34">
        <f t="shared" ca="1" si="36"/>
        <v>0</v>
      </c>
      <c r="X34">
        <f t="shared" ca="1" si="37"/>
        <v>1.6554415980904004E-5</v>
      </c>
      <c r="Y34">
        <f t="shared" ca="1" si="38"/>
        <v>0</v>
      </c>
      <c r="Z34">
        <f t="shared" ca="1" si="39"/>
        <v>4.5886583826240191E-6</v>
      </c>
      <c r="AA34">
        <f t="shared" ca="1" si="11"/>
        <v>20.681249122918086</v>
      </c>
      <c r="AB34">
        <f t="shared" ca="1" si="12"/>
        <v>0</v>
      </c>
      <c r="AC34">
        <f t="shared" ca="1" si="19"/>
        <v>0.30165762227359028</v>
      </c>
      <c r="AD34">
        <f t="shared" ca="1" si="13"/>
        <v>5.4849999974067943E-3</v>
      </c>
      <c r="AE34">
        <f t="shared" si="20"/>
        <v>0</v>
      </c>
      <c r="AG34">
        <f t="shared" ca="1" si="14"/>
        <v>0</v>
      </c>
      <c r="AH34">
        <f t="shared" ca="1" si="15"/>
        <v>-0.5343531483958941</v>
      </c>
      <c r="AI34">
        <f t="shared" si="16"/>
        <v>2</v>
      </c>
      <c r="AJ34">
        <v>-0.61097580328350887</v>
      </c>
      <c r="AK34">
        <v>0.36304072636994533</v>
      </c>
      <c r="AL34">
        <v>0.87505668489029631</v>
      </c>
      <c r="AM34">
        <v>0.37885683923377655</v>
      </c>
      <c r="AN34">
        <v>-0.5343531483958941</v>
      </c>
      <c r="AO34">
        <v>0.82908627518918365</v>
      </c>
      <c r="AP34">
        <v>0.35749053495237604</v>
      </c>
      <c r="AQ34">
        <v>8.0755171438795514E-2</v>
      </c>
      <c r="AR34">
        <v>0.63138713812804781</v>
      </c>
      <c r="AS34">
        <v>8.9661398305906914E-2</v>
      </c>
      <c r="AT34">
        <v>-0.72478997026337311</v>
      </c>
      <c r="AV34">
        <v>0.50608500373962528</v>
      </c>
      <c r="AW34">
        <v>1.5987333399571389E-2</v>
      </c>
      <c r="AX34">
        <v>0.45036109887230336</v>
      </c>
      <c r="AY34">
        <v>4.2265499054851179E-3</v>
      </c>
    </row>
    <row r="35" spans="5:51" x14ac:dyDescent="0.55000000000000004">
      <c r="E35">
        <f t="shared" si="9"/>
        <v>0</v>
      </c>
      <c r="F35">
        <v>24</v>
      </c>
      <c r="G35" s="5">
        <f t="shared" ca="1" si="17"/>
        <v>0.10591677740741171</v>
      </c>
      <c r="H35">
        <f t="shared" ca="1" si="21"/>
        <v>0</v>
      </c>
      <c r="I35">
        <f t="shared" ca="1" si="22"/>
        <v>0</v>
      </c>
      <c r="J35">
        <f t="shared" ca="1" si="23"/>
        <v>3.3190916132714372E-3</v>
      </c>
      <c r="K35">
        <f t="shared" ca="1" si="24"/>
        <v>0</v>
      </c>
      <c r="L35">
        <f t="shared" ca="1" si="25"/>
        <v>0</v>
      </c>
      <c r="M35">
        <f t="shared" ca="1" si="26"/>
        <v>1.9456681902812363E-3</v>
      </c>
      <c r="N35">
        <f t="shared" ca="1" si="27"/>
        <v>0</v>
      </c>
      <c r="O35">
        <f t="shared" ca="1" si="28"/>
        <v>0</v>
      </c>
      <c r="P35">
        <f t="shared" ca="1" si="29"/>
        <v>3.3189507864166519E-4</v>
      </c>
      <c r="Q35">
        <f t="shared" ca="1" si="30"/>
        <v>0</v>
      </c>
      <c r="R35">
        <f t="shared" ca="1" si="31"/>
        <v>0</v>
      </c>
      <c r="S35">
        <f t="shared" ca="1" si="32"/>
        <v>7.6620609706981322E-5</v>
      </c>
      <c r="T35">
        <f t="shared" ca="1" si="33"/>
        <v>0</v>
      </c>
      <c r="U35">
        <f t="shared" ca="1" si="34"/>
        <v>0</v>
      </c>
      <c r="V35">
        <f t="shared" ca="1" si="35"/>
        <v>4.2986674722856984E-5</v>
      </c>
      <c r="W35">
        <f t="shared" ca="1" si="36"/>
        <v>0</v>
      </c>
      <c r="X35">
        <f t="shared" ca="1" si="37"/>
        <v>0</v>
      </c>
      <c r="Y35">
        <f t="shared" ca="1" si="38"/>
        <v>1.2047637596524646E-5</v>
      </c>
      <c r="Z35">
        <f t="shared" ca="1" si="39"/>
        <v>3.3417305554121862E-6</v>
      </c>
      <c r="AA35">
        <f t="shared" ca="1" si="11"/>
        <v>20.540526934703891</v>
      </c>
      <c r="AB35">
        <f t="shared" ca="1" si="12"/>
        <v>0</v>
      </c>
      <c r="AC35">
        <f t="shared" ca="1" si="19"/>
        <v>4.8640591766447847E-2</v>
      </c>
      <c r="AD35">
        <f t="shared" ca="1" si="13"/>
        <v>1.2455677427755647E-2</v>
      </c>
      <c r="AE35">
        <f t="shared" si="20"/>
        <v>0</v>
      </c>
      <c r="AG35">
        <f t="shared" ca="1" si="14"/>
        <v>1.0843157264628891</v>
      </c>
      <c r="AH35">
        <f t="shared" ca="1" si="15"/>
        <v>0.20237280295987148</v>
      </c>
      <c r="AI35">
        <f t="shared" si="16"/>
        <v>0</v>
      </c>
      <c r="AJ35">
        <v>-0.41052999222301878</v>
      </c>
      <c r="AK35">
        <v>-0.38066559682192747</v>
      </c>
      <c r="AL35">
        <v>-0.40147597246686928</v>
      </c>
      <c r="AM35">
        <v>1.1832707969006151</v>
      </c>
      <c r="AN35">
        <v>0.20237280295987148</v>
      </c>
      <c r="AO35">
        <v>-3.6229721445124596E-2</v>
      </c>
      <c r="AP35">
        <v>-9.7345491667510942E-2</v>
      </c>
      <c r="AQ35">
        <v>1.1475185601739213</v>
      </c>
      <c r="AR35">
        <v>1.1148836165375542</v>
      </c>
      <c r="AS35">
        <v>1.4752686183783226</v>
      </c>
      <c r="AT35">
        <v>1.2718237485387363</v>
      </c>
      <c r="AV35">
        <v>0.49812302441299999</v>
      </c>
      <c r="AW35">
        <v>4.5999839543824736E-2</v>
      </c>
      <c r="AX35">
        <v>0.45415069365158756</v>
      </c>
      <c r="AY35">
        <v>1.1039069767704484E-2</v>
      </c>
    </row>
    <row r="36" spans="5:51" x14ac:dyDescent="0.55000000000000004">
      <c r="E36">
        <f t="shared" si="9"/>
        <v>0</v>
      </c>
      <c r="F36">
        <v>25</v>
      </c>
      <c r="G36" s="5">
        <f t="shared" ca="1" si="17"/>
        <v>0</v>
      </c>
      <c r="H36">
        <f t="shared" ca="1" si="21"/>
        <v>3.2893968444875216E-2</v>
      </c>
      <c r="I36">
        <f t="shared" ca="1" si="22"/>
        <v>0</v>
      </c>
      <c r="J36">
        <f t="shared" ca="1" si="23"/>
        <v>0</v>
      </c>
      <c r="K36">
        <f t="shared" ca="1" si="24"/>
        <v>2.0764192808161723E-3</v>
      </c>
      <c r="L36">
        <f t="shared" ca="1" si="25"/>
        <v>0</v>
      </c>
      <c r="M36">
        <f t="shared" ca="1" si="26"/>
        <v>0</v>
      </c>
      <c r="N36">
        <f t="shared" ca="1" si="27"/>
        <v>1.3418373439016966E-3</v>
      </c>
      <c r="O36">
        <f t="shared" ca="1" si="28"/>
        <v>0</v>
      </c>
      <c r="P36">
        <f t="shared" ca="1" si="29"/>
        <v>0</v>
      </c>
      <c r="Q36">
        <f t="shared" ca="1" si="30"/>
        <v>2.3645580920772651E-4</v>
      </c>
      <c r="R36">
        <f t="shared" ca="1" si="31"/>
        <v>0</v>
      </c>
      <c r="S36">
        <f t="shared" ca="1" si="32"/>
        <v>0</v>
      </c>
      <c r="T36">
        <f t="shared" ca="1" si="33"/>
        <v>5.5320266368524025E-5</v>
      </c>
      <c r="U36">
        <f t="shared" ca="1" si="34"/>
        <v>0</v>
      </c>
      <c r="V36">
        <f t="shared" ca="1" si="35"/>
        <v>0</v>
      </c>
      <c r="W36">
        <f t="shared" ca="1" si="36"/>
        <v>3.1220571801614849E-5</v>
      </c>
      <c r="X36">
        <f t="shared" ca="1" si="37"/>
        <v>0</v>
      </c>
      <c r="Y36">
        <f t="shared" ca="1" si="38"/>
        <v>0</v>
      </c>
      <c r="Z36">
        <f t="shared" ca="1" si="39"/>
        <v>1.1207441804025936E-5</v>
      </c>
      <c r="AA36">
        <f t="shared" ca="1" si="11"/>
        <v>21.252539906586737</v>
      </c>
      <c r="AB36">
        <f t="shared" ca="1" si="12"/>
        <v>0</v>
      </c>
      <c r="AC36">
        <f t="shared" ca="1" si="19"/>
        <v>0.12094001575725313</v>
      </c>
      <c r="AD36">
        <f t="shared" ca="1" si="13"/>
        <v>9.3594932980956193E-3</v>
      </c>
      <c r="AE36">
        <f t="shared" si="20"/>
        <v>0</v>
      </c>
      <c r="AG36">
        <f t="shared" ca="1" si="14"/>
        <v>0</v>
      </c>
      <c r="AH36">
        <f t="shared" ca="1" si="15"/>
        <v>-0.55940631682460662</v>
      </c>
      <c r="AI36">
        <f t="shared" si="16"/>
        <v>1</v>
      </c>
      <c r="AJ36">
        <v>0.25277813620050438</v>
      </c>
      <c r="AK36">
        <v>-0.89840568762156181</v>
      </c>
      <c r="AL36">
        <v>-0.58599539443093818</v>
      </c>
      <c r="AM36">
        <v>-1.5941441233735532</v>
      </c>
      <c r="AN36">
        <v>-0.55940631682460662</v>
      </c>
      <c r="AO36">
        <v>-0.91758465714519843</v>
      </c>
      <c r="AP36">
        <v>-0.21871983335586265</v>
      </c>
      <c r="AQ36">
        <v>-9.9881845017080195E-2</v>
      </c>
      <c r="AR36">
        <v>-1.0321309673599899</v>
      </c>
      <c r="AS36">
        <v>1.0461758392921183</v>
      </c>
      <c r="AT36">
        <v>-1.1442739378253464</v>
      </c>
      <c r="AV36">
        <v>0.43837611290251205</v>
      </c>
      <c r="AW36">
        <v>3.4251259855782049E-2</v>
      </c>
      <c r="AX36">
        <v>0.40535092800061134</v>
      </c>
      <c r="AY36">
        <v>8.2067691077567992E-3</v>
      </c>
    </row>
    <row r="37" spans="5:51" x14ac:dyDescent="0.55000000000000004">
      <c r="E37">
        <f t="shared" si="9"/>
        <v>0</v>
      </c>
      <c r="F37">
        <v>26</v>
      </c>
      <c r="G37" s="5">
        <f t="shared" ca="1" si="17"/>
        <v>0</v>
      </c>
      <c r="H37">
        <f t="shared" ca="1" si="21"/>
        <v>0</v>
      </c>
      <c r="I37">
        <f t="shared" ca="1" si="22"/>
        <v>1.6196425307180701E-2</v>
      </c>
      <c r="J37">
        <f t="shared" ca="1" si="23"/>
        <v>0</v>
      </c>
      <c r="K37">
        <f t="shared" ca="1" si="24"/>
        <v>0</v>
      </c>
      <c r="L37">
        <f t="shared" ca="1" si="25"/>
        <v>1.3613817836557517E-3</v>
      </c>
      <c r="M37">
        <f t="shared" ca="1" si="26"/>
        <v>0</v>
      </c>
      <c r="N37">
        <f t="shared" ca="1" si="27"/>
        <v>0</v>
      </c>
      <c r="O37">
        <f t="shared" ca="1" si="28"/>
        <v>9.3883741995842511E-4</v>
      </c>
      <c r="P37">
        <f t="shared" ca="1" si="29"/>
        <v>0</v>
      </c>
      <c r="Q37">
        <f t="shared" ca="1" si="30"/>
        <v>0</v>
      </c>
      <c r="R37">
        <f t="shared" ca="1" si="31"/>
        <v>1.694288077873274E-4</v>
      </c>
      <c r="S37">
        <f t="shared" ca="1" si="32"/>
        <v>0</v>
      </c>
      <c r="T37">
        <f t="shared" ca="1" si="33"/>
        <v>0</v>
      </c>
      <c r="U37">
        <f t="shared" ca="1" si="34"/>
        <v>4.0041651237300609E-5</v>
      </c>
      <c r="V37">
        <f t="shared" ca="1" si="35"/>
        <v>0</v>
      </c>
      <c r="W37">
        <f t="shared" ca="1" si="36"/>
        <v>0</v>
      </c>
      <c r="X37">
        <f t="shared" ca="1" si="37"/>
        <v>2.2700981301324784E-5</v>
      </c>
      <c r="Y37">
        <f t="shared" ca="1" si="38"/>
        <v>0</v>
      </c>
      <c r="Z37">
        <f t="shared" ca="1" si="39"/>
        <v>8.1619174062594568E-6</v>
      </c>
      <c r="AA37">
        <f t="shared" ca="1" si="11"/>
        <v>23.700915126539019</v>
      </c>
      <c r="AB37">
        <f t="shared" ca="1" si="12"/>
        <v>0</v>
      </c>
      <c r="AC37">
        <f t="shared" ca="1" si="19"/>
        <v>0.21516393637721601</v>
      </c>
      <c r="AD37">
        <f t="shared" ca="1" si="13"/>
        <v>8.5482337779261217E-3</v>
      </c>
      <c r="AE37">
        <f t="shared" si="20"/>
        <v>0</v>
      </c>
      <c r="AG37">
        <f t="shared" ca="1" si="14"/>
        <v>0</v>
      </c>
      <c r="AH37">
        <f t="shared" ca="1" si="15"/>
        <v>-1.5037994671729393</v>
      </c>
      <c r="AI37">
        <f t="shared" si="16"/>
        <v>2</v>
      </c>
      <c r="AJ37">
        <v>1.2615828381967731</v>
      </c>
      <c r="AK37">
        <v>0.18880427887779661</v>
      </c>
      <c r="AL37">
        <v>0.54098336477181874</v>
      </c>
      <c r="AM37">
        <v>4.388539309729822E-2</v>
      </c>
      <c r="AN37">
        <v>-1.5037994671729393</v>
      </c>
      <c r="AO37">
        <v>-0.93083372121327557</v>
      </c>
      <c r="AP37">
        <v>1.674679879215546</v>
      </c>
      <c r="AQ37">
        <v>0.46978584578027949</v>
      </c>
      <c r="AR37">
        <v>0.50094058678951114</v>
      </c>
      <c r="AS37">
        <v>-9.0967660071328282E-2</v>
      </c>
      <c r="AT37">
        <v>-1.4911211110302247</v>
      </c>
      <c r="AV37">
        <v>0.37267800051337474</v>
      </c>
      <c r="AW37">
        <v>3.2173508779381542E-2</v>
      </c>
      <c r="AX37">
        <v>0.34836664495164538</v>
      </c>
      <c r="AY37">
        <v>7.6485104745877362E-3</v>
      </c>
    </row>
    <row r="38" spans="5:51" x14ac:dyDescent="0.55000000000000004">
      <c r="E38">
        <f t="shared" si="9"/>
        <v>0</v>
      </c>
      <c r="F38">
        <v>27</v>
      </c>
      <c r="G38" s="5">
        <f t="shared" ca="1" si="17"/>
        <v>0.12632340806060796</v>
      </c>
      <c r="H38">
        <f t="shared" ca="1" si="21"/>
        <v>0</v>
      </c>
      <c r="I38">
        <f t="shared" ca="1" si="22"/>
        <v>0</v>
      </c>
      <c r="J38">
        <f t="shared" ca="1" si="23"/>
        <v>9.3549365597314169E-3</v>
      </c>
      <c r="K38">
        <f t="shared" ca="1" si="24"/>
        <v>0</v>
      </c>
      <c r="L38">
        <f t="shared" ca="1" si="25"/>
        <v>0</v>
      </c>
      <c r="M38">
        <f t="shared" ca="1" si="26"/>
        <v>9.198725760314456E-4</v>
      </c>
      <c r="N38">
        <f t="shared" ca="1" si="27"/>
        <v>0</v>
      </c>
      <c r="O38">
        <f t="shared" ca="1" si="28"/>
        <v>0</v>
      </c>
      <c r="P38">
        <f t="shared" ca="1" si="29"/>
        <v>6.63753056883096E-4</v>
      </c>
      <c r="Q38">
        <f t="shared" ca="1" si="30"/>
        <v>0</v>
      </c>
      <c r="R38">
        <f t="shared" ca="1" si="31"/>
        <v>0</v>
      </c>
      <c r="S38">
        <f t="shared" ca="1" si="32"/>
        <v>1.2192720000192834E-4</v>
      </c>
      <c r="T38">
        <f t="shared" ca="1" si="33"/>
        <v>0</v>
      </c>
      <c r="U38">
        <f t="shared" ca="1" si="34"/>
        <v>0</v>
      </c>
      <c r="V38">
        <f t="shared" ca="1" si="35"/>
        <v>2.9038585448155499E-5</v>
      </c>
      <c r="W38">
        <f t="shared" ca="1" si="36"/>
        <v>0</v>
      </c>
      <c r="X38">
        <f t="shared" ca="1" si="37"/>
        <v>0</v>
      </c>
      <c r="Y38">
        <f t="shared" ca="1" si="38"/>
        <v>1.652086042294248E-5</v>
      </c>
      <c r="Z38">
        <f t="shared" ca="1" si="39"/>
        <v>5.943987656725639E-6</v>
      </c>
      <c r="AA38">
        <f t="shared" ca="1" si="11"/>
        <v>27.483792277494018</v>
      </c>
      <c r="AB38">
        <f t="shared" ca="1" si="12"/>
        <v>0</v>
      </c>
      <c r="AC38">
        <f t="shared" ca="1" si="19"/>
        <v>5.584530603590241E-2</v>
      </c>
      <c r="AD38">
        <f t="shared" ca="1" si="13"/>
        <v>1.7134818481408503E-2</v>
      </c>
      <c r="AE38">
        <f t="shared" si="20"/>
        <v>0</v>
      </c>
      <c r="AG38">
        <f t="shared" ca="1" si="14"/>
        <v>1.1418729023625778</v>
      </c>
      <c r="AH38">
        <f t="shared" ca="1" si="15"/>
        <v>0.33167452784255147</v>
      </c>
      <c r="AI38">
        <f t="shared" si="16"/>
        <v>0</v>
      </c>
      <c r="AJ38">
        <v>0.99054204838466831</v>
      </c>
      <c r="AK38">
        <v>2.2793756215833127</v>
      </c>
      <c r="AL38">
        <v>-1.689159034867771</v>
      </c>
      <c r="AM38">
        <v>1.082705693988828</v>
      </c>
      <c r="AN38">
        <v>0.33167452784255147</v>
      </c>
      <c r="AO38">
        <v>0.4263108621671563</v>
      </c>
      <c r="AP38">
        <v>-1.4602164810639806</v>
      </c>
      <c r="AQ38">
        <v>-0.89223931354354136</v>
      </c>
      <c r="AR38">
        <v>0.58526893553789705</v>
      </c>
      <c r="AS38">
        <v>-0.4135279141337378</v>
      </c>
      <c r="AT38">
        <v>0.69282577896956354</v>
      </c>
      <c r="AV38">
        <v>0.39922207341173543</v>
      </c>
      <c r="AW38">
        <v>7.0900008469110307E-2</v>
      </c>
      <c r="AX38">
        <v>0.38101425247671034</v>
      </c>
      <c r="AY38">
        <v>1.6202936591071918E-2</v>
      </c>
    </row>
    <row r="39" spans="5:51" x14ac:dyDescent="0.55000000000000004">
      <c r="E39">
        <f t="shared" si="9"/>
        <v>0</v>
      </c>
      <c r="F39">
        <v>28</v>
      </c>
      <c r="G39" s="5">
        <f t="shared" ca="1" si="17"/>
        <v>0</v>
      </c>
      <c r="H39">
        <f t="shared" ca="1" si="21"/>
        <v>3.9231539141446364E-2</v>
      </c>
      <c r="I39">
        <f t="shared" ca="1" si="22"/>
        <v>0</v>
      </c>
      <c r="J39">
        <f t="shared" ca="1" si="23"/>
        <v>0</v>
      </c>
      <c r="K39">
        <f t="shared" ca="1" si="24"/>
        <v>5.8524358188150605E-3</v>
      </c>
      <c r="L39">
        <f t="shared" ca="1" si="25"/>
        <v>0</v>
      </c>
      <c r="M39">
        <f t="shared" ca="1" si="26"/>
        <v>0</v>
      </c>
      <c r="N39">
        <f t="shared" ca="1" si="27"/>
        <v>6.3439356222996692E-4</v>
      </c>
      <c r="O39">
        <f t="shared" ca="1" si="28"/>
        <v>0</v>
      </c>
      <c r="P39">
        <f t="shared" ca="1" si="29"/>
        <v>0</v>
      </c>
      <c r="Q39">
        <f t="shared" ca="1" si="30"/>
        <v>4.7288518655272323E-4</v>
      </c>
      <c r="R39">
        <f t="shared" ca="1" si="31"/>
        <v>0</v>
      </c>
      <c r="S39">
        <f t="shared" ca="1" si="32"/>
        <v>0</v>
      </c>
      <c r="T39">
        <f t="shared" ca="1" si="33"/>
        <v>8.8031734639934617E-5</v>
      </c>
      <c r="U39">
        <f t="shared" ca="1" si="34"/>
        <v>0</v>
      </c>
      <c r="V39">
        <f t="shared" ca="1" si="35"/>
        <v>0</v>
      </c>
      <c r="W39">
        <f t="shared" ca="1" si="36"/>
        <v>2.1090285486060325E-5</v>
      </c>
      <c r="X39">
        <f t="shared" ca="1" si="37"/>
        <v>0</v>
      </c>
      <c r="Y39">
        <f t="shared" ca="1" si="38"/>
        <v>0</v>
      </c>
      <c r="Z39">
        <f t="shared" ca="1" si="39"/>
        <v>1.6360221875482084E-5</v>
      </c>
      <c r="AA39">
        <f t="shared" ca="1" si="11"/>
        <v>30.837007820839244</v>
      </c>
      <c r="AB39">
        <f t="shared" ca="1" si="12"/>
        <v>0</v>
      </c>
      <c r="AC39">
        <f t="shared" ca="1" si="19"/>
        <v>0.13316726591584577</v>
      </c>
      <c r="AD39">
        <f t="shared" ca="1" si="13"/>
        <v>1.3167163316869233E-2</v>
      </c>
      <c r="AE39">
        <f t="shared" si="20"/>
        <v>0</v>
      </c>
      <c r="AG39">
        <f t="shared" ca="1" si="14"/>
        <v>0</v>
      </c>
      <c r="AH39">
        <f t="shared" ca="1" si="15"/>
        <v>1.0962776286760345</v>
      </c>
      <c r="AI39">
        <f t="shared" si="16"/>
        <v>1</v>
      </c>
      <c r="AJ39">
        <v>1.0405074135633186</v>
      </c>
      <c r="AK39">
        <v>-0.34074105315085035</v>
      </c>
      <c r="AL39">
        <v>-0.1907528712763451</v>
      </c>
      <c r="AM39">
        <v>0.45514298108173534</v>
      </c>
      <c r="AN39">
        <v>1.0962776286760345</v>
      </c>
      <c r="AO39">
        <v>-0.43386307879700325</v>
      </c>
      <c r="AP39">
        <v>0.69701400207122788</v>
      </c>
      <c r="AQ39">
        <v>0.52994664656580426</v>
      </c>
      <c r="AR39">
        <v>0.18086780073645059</v>
      </c>
      <c r="AS39">
        <v>-0.6400955498975236</v>
      </c>
      <c r="AT39">
        <v>0.15549630916211754</v>
      </c>
      <c r="AV39">
        <v>0.49425751793518191</v>
      </c>
      <c r="AW39">
        <v>5.4614135469271484E-2</v>
      </c>
      <c r="AX39">
        <v>0.47968723951925474</v>
      </c>
      <c r="AY39">
        <v>1.248259666167675E-2</v>
      </c>
    </row>
    <row r="40" spans="5:51" x14ac:dyDescent="0.55000000000000004">
      <c r="E40">
        <f t="shared" si="9"/>
        <v>0</v>
      </c>
      <c r="F40">
        <v>29</v>
      </c>
      <c r="G40" s="5">
        <f t="shared" ca="1" si="17"/>
        <v>0</v>
      </c>
      <c r="H40">
        <f t="shared" ca="1" si="21"/>
        <v>0</v>
      </c>
      <c r="I40">
        <f t="shared" ca="1" si="22"/>
        <v>1.9316936308703951E-2</v>
      </c>
      <c r="J40">
        <f t="shared" ca="1" si="23"/>
        <v>0</v>
      </c>
      <c r="K40">
        <f t="shared" ca="1" si="24"/>
        <v>0</v>
      </c>
      <c r="L40">
        <f t="shared" ca="1" si="25"/>
        <v>3.8370860776333828E-3</v>
      </c>
      <c r="M40">
        <f t="shared" ca="1" si="26"/>
        <v>0</v>
      </c>
      <c r="N40">
        <f t="shared" ca="1" si="27"/>
        <v>0</v>
      </c>
      <c r="O40">
        <f t="shared" ca="1" si="28"/>
        <v>4.4386334745342277E-4</v>
      </c>
      <c r="P40">
        <f t="shared" ca="1" si="29"/>
        <v>0</v>
      </c>
      <c r="Q40">
        <f t="shared" ca="1" si="30"/>
        <v>0</v>
      </c>
      <c r="R40">
        <f t="shared" ca="1" si="31"/>
        <v>3.3883867622609356E-4</v>
      </c>
      <c r="S40">
        <f t="shared" ca="1" si="32"/>
        <v>0</v>
      </c>
      <c r="T40">
        <f t="shared" ca="1" si="33"/>
        <v>0</v>
      </c>
      <c r="U40">
        <f t="shared" ca="1" si="34"/>
        <v>6.3718710115836781E-5</v>
      </c>
      <c r="V40">
        <f t="shared" ca="1" si="35"/>
        <v>0</v>
      </c>
      <c r="W40">
        <f t="shared" ca="1" si="36"/>
        <v>0</v>
      </c>
      <c r="X40">
        <f t="shared" ca="1" si="37"/>
        <v>1.5335086733866069E-5</v>
      </c>
      <c r="Y40">
        <f t="shared" ca="1" si="38"/>
        <v>0</v>
      </c>
      <c r="Z40">
        <f t="shared" ca="1" si="39"/>
        <v>1.1914474509945438E-5</v>
      </c>
      <c r="AA40">
        <f t="shared" ca="1" si="11"/>
        <v>34.268338718196716</v>
      </c>
      <c r="AB40">
        <f t="shared" ca="1" si="12"/>
        <v>0</v>
      </c>
      <c r="AC40">
        <f t="shared" ca="1" si="19"/>
        <v>0.22952418572349179</v>
      </c>
      <c r="AD40">
        <f t="shared" ca="1" si="13"/>
        <v>1.1710734891461162E-2</v>
      </c>
      <c r="AE40">
        <f t="shared" si="20"/>
        <v>0</v>
      </c>
      <c r="AG40">
        <f t="shared" ca="1" si="14"/>
        <v>0</v>
      </c>
      <c r="AH40">
        <f t="shared" ca="1" si="15"/>
        <v>-0.26535644792602398</v>
      </c>
      <c r="AI40">
        <f t="shared" si="16"/>
        <v>2</v>
      </c>
      <c r="AJ40">
        <v>0.785114480095217</v>
      </c>
      <c r="AK40">
        <v>-0.6489460702141514</v>
      </c>
      <c r="AL40">
        <v>0.70483793024322949</v>
      </c>
      <c r="AM40">
        <v>0.93532662504003383</v>
      </c>
      <c r="AN40">
        <v>-0.26535644792602398</v>
      </c>
      <c r="AO40">
        <v>-0.11242150321777444</v>
      </c>
      <c r="AP40">
        <v>-0.67802375269820914</v>
      </c>
      <c r="AQ40">
        <v>0.23811480787117034</v>
      </c>
      <c r="AR40">
        <v>1.5729665392427705</v>
      </c>
      <c r="AS40">
        <v>0.15348291526606772</v>
      </c>
      <c r="AT40">
        <v>0.75090156315127388</v>
      </c>
      <c r="AV40">
        <v>0.45267000145186082</v>
      </c>
      <c r="AW40">
        <v>4.9066977061204206E-2</v>
      </c>
      <c r="AX40">
        <v>0.44145700941040045</v>
      </c>
      <c r="AY40">
        <v>1.1164021167602903E-2</v>
      </c>
    </row>
    <row r="41" spans="5:51" x14ac:dyDescent="0.55000000000000004">
      <c r="E41">
        <f t="shared" si="9"/>
        <v>0</v>
      </c>
      <c r="F41">
        <v>30</v>
      </c>
      <c r="G41" s="5">
        <f t="shared" ca="1" si="17"/>
        <v>0.30697300954512829</v>
      </c>
      <c r="H41">
        <f t="shared" ca="1" si="21"/>
        <v>0</v>
      </c>
      <c r="I41">
        <f t="shared" ca="1" si="22"/>
        <v>0</v>
      </c>
      <c r="J41">
        <f t="shared" ca="1" si="23"/>
        <v>1.1157320845123797E-2</v>
      </c>
      <c r="K41">
        <f t="shared" ca="1" si="24"/>
        <v>0</v>
      </c>
      <c r="L41">
        <f t="shared" ca="1" si="25"/>
        <v>0</v>
      </c>
      <c r="M41">
        <f t="shared" ca="1" si="26"/>
        <v>2.5926821535754746E-3</v>
      </c>
      <c r="N41">
        <f t="shared" ca="1" si="27"/>
        <v>0</v>
      </c>
      <c r="O41">
        <f t="shared" ca="1" si="28"/>
        <v>0</v>
      </c>
      <c r="P41">
        <f t="shared" ca="1" si="29"/>
        <v>3.1380902321045072E-4</v>
      </c>
      <c r="Q41">
        <f t="shared" ca="1" si="30"/>
        <v>0</v>
      </c>
      <c r="R41">
        <f t="shared" ca="1" si="31"/>
        <v>0</v>
      </c>
      <c r="S41">
        <f t="shared" ca="1" si="32"/>
        <v>2.4384077055222982E-4</v>
      </c>
      <c r="T41">
        <f t="shared" ca="1" si="33"/>
        <v>0</v>
      </c>
      <c r="U41">
        <f t="shared" ca="1" si="34"/>
        <v>0</v>
      </c>
      <c r="V41">
        <f t="shared" ca="1" si="35"/>
        <v>4.6209413227727661E-5</v>
      </c>
      <c r="W41">
        <f t="shared" ca="1" si="36"/>
        <v>0</v>
      </c>
      <c r="X41">
        <f t="shared" ca="1" si="37"/>
        <v>0</v>
      </c>
      <c r="Y41">
        <f t="shared" ca="1" si="38"/>
        <v>1.1160258851415083E-5</v>
      </c>
      <c r="Z41">
        <f t="shared" ca="1" si="39"/>
        <v>8.6768201512521757E-6</v>
      </c>
      <c r="AA41">
        <f t="shared" ca="1" si="11"/>
        <v>39.476395573310107</v>
      </c>
      <c r="AB41">
        <f t="shared" ca="1" si="12"/>
        <v>0</v>
      </c>
      <c r="AC41">
        <f t="shared" ca="1" si="19"/>
        <v>3.7810974905316971E-2</v>
      </c>
      <c r="AD41">
        <f t="shared" ca="1" si="13"/>
        <v>3.337128392304739E-2</v>
      </c>
      <c r="AE41">
        <f t="shared" si="20"/>
        <v>0</v>
      </c>
      <c r="AG41">
        <f t="shared" ca="1" si="14"/>
        <v>1.9980230363377367</v>
      </c>
      <c r="AH41">
        <f t="shared" ca="1" si="15"/>
        <v>1.7303955246461555</v>
      </c>
      <c r="AI41">
        <f t="shared" si="16"/>
        <v>0</v>
      </c>
      <c r="AJ41">
        <v>-1.194125616166275</v>
      </c>
      <c r="AK41">
        <v>-0.66365259954181965</v>
      </c>
      <c r="AL41">
        <v>2.1340565581340343</v>
      </c>
      <c r="AM41">
        <v>-0.78646962720085867</v>
      </c>
      <c r="AN41">
        <v>1.7303955246461555</v>
      </c>
      <c r="AO41">
        <v>0.82059386841137893</v>
      </c>
      <c r="AP41">
        <v>-0.11018983059329912</v>
      </c>
      <c r="AQ41">
        <v>-0.29439547688525636</v>
      </c>
      <c r="AR41">
        <v>-1.3596036296803504</v>
      </c>
      <c r="AS41">
        <v>-0.44616740524361376</v>
      </c>
      <c r="AT41">
        <v>0.32690991247363854</v>
      </c>
      <c r="AV41">
        <v>0.69155476126914939</v>
      </c>
      <c r="AW41">
        <v>0.21464551354363554</v>
      </c>
      <c r="AX41">
        <v>0.68055287573714662</v>
      </c>
      <c r="AY41">
        <v>5.3062803226374099E-2</v>
      </c>
    </row>
    <row r="42" spans="5:51" x14ac:dyDescent="0.55000000000000004">
      <c r="E42">
        <f t="shared" si="9"/>
        <v>0</v>
      </c>
      <c r="F42">
        <v>31</v>
      </c>
      <c r="G42" s="5">
        <f t="shared" ca="1" si="17"/>
        <v>0</v>
      </c>
      <c r="H42">
        <f t="shared" ca="1" si="21"/>
        <v>9.5334853802861594E-2</v>
      </c>
      <c r="I42">
        <f t="shared" ca="1" si="22"/>
        <v>0</v>
      </c>
      <c r="J42">
        <f t="shared" ca="1" si="23"/>
        <v>0</v>
      </c>
      <c r="K42">
        <f t="shared" ca="1" si="24"/>
        <v>6.9800050207811512E-3</v>
      </c>
      <c r="L42">
        <f t="shared" ca="1" si="25"/>
        <v>0</v>
      </c>
      <c r="M42">
        <f t="shared" ca="1" si="26"/>
        <v>0</v>
      </c>
      <c r="N42">
        <f t="shared" ca="1" si="27"/>
        <v>1.7880529434117852E-3</v>
      </c>
      <c r="O42">
        <f t="shared" ca="1" si="28"/>
        <v>0</v>
      </c>
      <c r="P42">
        <f t="shared" ca="1" si="29"/>
        <v>0</v>
      </c>
      <c r="Q42">
        <f t="shared" ca="1" si="30"/>
        <v>2.2357055375330368E-4</v>
      </c>
      <c r="R42">
        <f t="shared" ca="1" si="31"/>
        <v>0</v>
      </c>
      <c r="S42">
        <f t="shared" ca="1" si="32"/>
        <v>0</v>
      </c>
      <c r="T42">
        <f t="shared" ca="1" si="33"/>
        <v>1.7605362878268007E-4</v>
      </c>
      <c r="U42">
        <f t="shared" ca="1" si="34"/>
        <v>0</v>
      </c>
      <c r="V42">
        <f t="shared" ca="1" si="35"/>
        <v>0</v>
      </c>
      <c r="W42">
        <f t="shared" ca="1" si="36"/>
        <v>3.3561198043068326E-5</v>
      </c>
      <c r="X42">
        <f t="shared" ca="1" si="37"/>
        <v>0</v>
      </c>
      <c r="Y42">
        <f t="shared" ca="1" si="38"/>
        <v>0</v>
      </c>
      <c r="Z42">
        <f t="shared" ca="1" si="39"/>
        <v>1.4446526087965326E-5</v>
      </c>
      <c r="AA42">
        <f t="shared" ca="1" si="11"/>
        <v>46.65581236773366</v>
      </c>
      <c r="AB42">
        <f t="shared" ca="1" si="12"/>
        <v>0</v>
      </c>
      <c r="AC42">
        <f t="shared" ca="1" si="19"/>
        <v>0.10510246483316167</v>
      </c>
      <c r="AD42">
        <f t="shared" ca="1" si="13"/>
        <v>2.5314095725871327E-2</v>
      </c>
      <c r="AE42">
        <f t="shared" si="20"/>
        <v>0</v>
      </c>
      <c r="AG42">
        <f t="shared" ca="1" si="14"/>
        <v>0</v>
      </c>
      <c r="AH42">
        <f t="shared" ca="1" si="15"/>
        <v>1.4531451597576961</v>
      </c>
      <c r="AI42">
        <f t="shared" si="16"/>
        <v>1</v>
      </c>
      <c r="AJ42">
        <v>-1.1945940059376881</v>
      </c>
      <c r="AK42">
        <v>1.6396552382502705</v>
      </c>
      <c r="AL42">
        <v>1.6121157386805862</v>
      </c>
      <c r="AM42">
        <v>0.48702531785238534</v>
      </c>
      <c r="AN42">
        <v>1.4531451597576961</v>
      </c>
      <c r="AO42">
        <v>-0.36802930480916984</v>
      </c>
      <c r="AP42">
        <v>5.2310724640847184E-2</v>
      </c>
      <c r="AQ42">
        <v>-9.3272092271945439E-2</v>
      </c>
      <c r="AR42">
        <v>-0.13122644304530695</v>
      </c>
      <c r="AS42">
        <v>-0.80600557339494117</v>
      </c>
      <c r="AT42">
        <v>0.92178652266738936</v>
      </c>
      <c r="AV42">
        <v>0.80373013215506117</v>
      </c>
      <c r="AW42">
        <v>0.16206510596074017</v>
      </c>
      <c r="AX42">
        <v>0.79489384584726341</v>
      </c>
      <c r="AY42">
        <v>4.0016060860272352E-2</v>
      </c>
    </row>
    <row r="43" spans="5:51" x14ac:dyDescent="0.55000000000000004">
      <c r="E43">
        <f t="shared" si="9"/>
        <v>0</v>
      </c>
      <c r="F43">
        <v>32</v>
      </c>
      <c r="G43" s="5">
        <f t="shared" ca="1" si="17"/>
        <v>0</v>
      </c>
      <c r="H43">
        <f t="shared" ca="1" si="21"/>
        <v>0</v>
      </c>
      <c r="I43">
        <f t="shared" ca="1" si="22"/>
        <v>4.6941245212679825E-2</v>
      </c>
      <c r="J43">
        <f t="shared" ca="1" si="23"/>
        <v>0</v>
      </c>
      <c r="K43">
        <f t="shared" ca="1" si="24"/>
        <v>0</v>
      </c>
      <c r="L43">
        <f t="shared" ca="1" si="25"/>
        <v>4.5763645969334492E-3</v>
      </c>
      <c r="M43">
        <f t="shared" ca="1" si="26"/>
        <v>0</v>
      </c>
      <c r="N43">
        <f t="shared" ca="1" si="27"/>
        <v>0</v>
      </c>
      <c r="O43">
        <f t="shared" ca="1" si="28"/>
        <v>1.2510391216722387E-3</v>
      </c>
      <c r="P43">
        <f t="shared" ca="1" si="29"/>
        <v>0</v>
      </c>
      <c r="Q43">
        <f t="shared" ca="1" si="30"/>
        <v>0</v>
      </c>
      <c r="R43">
        <f t="shared" ca="1" si="31"/>
        <v>1.6019607429267201E-4</v>
      </c>
      <c r="S43">
        <f t="shared" ca="1" si="32"/>
        <v>0</v>
      </c>
      <c r="T43">
        <f t="shared" ca="1" si="33"/>
        <v>0</v>
      </c>
      <c r="U43">
        <f t="shared" ca="1" si="34"/>
        <v>1.274302975299529E-4</v>
      </c>
      <c r="V43">
        <f t="shared" ca="1" si="35"/>
        <v>0</v>
      </c>
      <c r="W43">
        <f t="shared" ca="1" si="36"/>
        <v>0</v>
      </c>
      <c r="X43">
        <f t="shared" ca="1" si="37"/>
        <v>2.4402888392529217E-5</v>
      </c>
      <c r="Y43">
        <f t="shared" ca="1" si="38"/>
        <v>0</v>
      </c>
      <c r="Z43">
        <f t="shared" ca="1" si="39"/>
        <v>1.0520808833911537E-5</v>
      </c>
      <c r="AA43">
        <f t="shared" ca="1" si="11"/>
        <v>57.681765953668119</v>
      </c>
      <c r="AB43">
        <f t="shared" ca="1" si="12"/>
        <v>0</v>
      </c>
      <c r="AC43">
        <f t="shared" ca="1" si="19"/>
        <v>0.19783256776043939</v>
      </c>
      <c r="AD43">
        <f t="shared" ca="1" si="13"/>
        <v>2.3519902416420733E-2</v>
      </c>
      <c r="AE43">
        <f t="shared" si="20"/>
        <v>0</v>
      </c>
      <c r="AG43">
        <f t="shared" ca="1" si="14"/>
        <v>0</v>
      </c>
      <c r="AH43">
        <f t="shared" ca="1" si="15"/>
        <v>0.34398567549942527</v>
      </c>
      <c r="AI43">
        <f t="shared" si="16"/>
        <v>2</v>
      </c>
      <c r="AJ43">
        <v>-0.11473048289190046</v>
      </c>
      <c r="AK43">
        <v>0.35993707570014521</v>
      </c>
      <c r="AL43">
        <v>0.45675506044062786</v>
      </c>
      <c r="AM43">
        <v>-0.72180796450993512</v>
      </c>
      <c r="AN43">
        <v>0.34398567549942527</v>
      </c>
      <c r="AO43">
        <v>-3.8066900742705911E-2</v>
      </c>
      <c r="AP43">
        <v>-0.11912106856470928</v>
      </c>
      <c r="AQ43">
        <v>7.6875039667356759E-3</v>
      </c>
      <c r="AR43">
        <v>-9.4040615294943564E-2</v>
      </c>
      <c r="AS43">
        <v>0.97344582172809169</v>
      </c>
      <c r="AT43">
        <v>0.56927319747046567</v>
      </c>
      <c r="AV43">
        <v>0.77988559902030419</v>
      </c>
      <c r="AW43">
        <v>0.15552969550715287</v>
      </c>
      <c r="AX43">
        <v>0.77356702355051132</v>
      </c>
      <c r="AY43">
        <v>3.8597840738175702E-2</v>
      </c>
    </row>
    <row r="44" spans="5:51" x14ac:dyDescent="0.55000000000000004">
      <c r="E44">
        <f t="shared" ref="E44:E75" si="40">Cullrate</f>
        <v>0</v>
      </c>
      <c r="F44">
        <v>33</v>
      </c>
      <c r="G44" s="5">
        <f t="shared" ca="1" si="17"/>
        <v>0.12199025696882611</v>
      </c>
      <c r="H44">
        <f t="shared" ca="1" si="21"/>
        <v>0</v>
      </c>
      <c r="I44">
        <f t="shared" ca="1" si="22"/>
        <v>0</v>
      </c>
      <c r="J44">
        <f t="shared" ca="1" si="23"/>
        <v>2.7112919219571621E-2</v>
      </c>
      <c r="K44">
        <f t="shared" ca="1" si="24"/>
        <v>0</v>
      </c>
      <c r="L44">
        <f t="shared" ca="1" si="25"/>
        <v>0</v>
      </c>
      <c r="M44">
        <f t="shared" ca="1" si="26"/>
        <v>3.0922055379174712E-3</v>
      </c>
      <c r="N44">
        <f t="shared" ca="1" si="27"/>
        <v>0</v>
      </c>
      <c r="O44">
        <f t="shared" ca="1" si="28"/>
        <v>0</v>
      </c>
      <c r="P44">
        <f t="shared" ca="1" si="29"/>
        <v>8.8447799761439414E-4</v>
      </c>
      <c r="Q44">
        <f t="shared" ca="1" si="30"/>
        <v>0</v>
      </c>
      <c r="R44">
        <f t="shared" ca="1" si="31"/>
        <v>0</v>
      </c>
      <c r="S44">
        <f t="shared" ca="1" si="32"/>
        <v>1.1528298549042453E-4</v>
      </c>
      <c r="T44">
        <f t="shared" ca="1" si="33"/>
        <v>0</v>
      </c>
      <c r="U44">
        <f t="shared" ca="1" si="34"/>
        <v>0</v>
      </c>
      <c r="V44">
        <f t="shared" ca="1" si="35"/>
        <v>9.2413661004577392E-5</v>
      </c>
      <c r="W44">
        <f t="shared" ca="1" si="36"/>
        <v>0</v>
      </c>
      <c r="X44">
        <f t="shared" ca="1" si="37"/>
        <v>0</v>
      </c>
      <c r="Y44">
        <f t="shared" ca="1" si="38"/>
        <v>1.7759439898137397E-5</v>
      </c>
      <c r="Z44">
        <f t="shared" ca="1" si="39"/>
        <v>7.6618709470866608E-6</v>
      </c>
      <c r="AA44">
        <f t="shared" ref="AA44:AA75" ca="1" si="41">SUMPRODUCT(G44:Z44,mwt)*fec</f>
        <v>69.53480457704319</v>
      </c>
      <c r="AB44">
        <f t="shared" ref="AB44:AB75" ca="1" si="42">E44*SUMPRODUCT(G44:Z44,wt,vul)</f>
        <v>0</v>
      </c>
      <c r="AC44">
        <f t="shared" ref="AC44:AC75" ca="1" si="43">SUMPRODUCT(G44:Z44,vul,wt)/SUMPRODUCT(G44:Z44,vul)</f>
        <v>0.10790454595118092</v>
      </c>
      <c r="AD44">
        <f t="shared" ref="AD44:AD75" ca="1" si="44">SUMPRODUCT(G44:Z44,mat)</f>
        <v>3.024847374955399E-2</v>
      </c>
      <c r="AE44">
        <f t="shared" si="20"/>
        <v>0</v>
      </c>
      <c r="AG44">
        <f t="shared" ref="AG44:AG75" ca="1" si="45">EXP(AH44*sdr)*IF(AI44=0,1,0)</f>
        <v>0.51297919079453924</v>
      </c>
      <c r="AH44">
        <f t="shared" ref="AH44:AH75" ca="1" si="46">OFFSET(AI44,0,normseq)</f>
        <v>-1.668799995968584</v>
      </c>
      <c r="AI44">
        <f t="shared" ref="AI44:AI75" si="47">MOD(F44,yrbetween)</f>
        <v>0</v>
      </c>
      <c r="AJ44">
        <v>1.5316300050471909</v>
      </c>
      <c r="AK44">
        <v>-0.43176214603590779</v>
      </c>
      <c r="AL44">
        <v>-0.13083990779705346</v>
      </c>
      <c r="AM44">
        <v>-9.2579739430220798E-2</v>
      </c>
      <c r="AN44">
        <v>-1.668799995968584</v>
      </c>
      <c r="AO44">
        <v>0.74877334554912522</v>
      </c>
      <c r="AP44">
        <v>0.13655153452418745</v>
      </c>
      <c r="AQ44">
        <v>0.40014924707065802</v>
      </c>
      <c r="AR44">
        <v>0.15890350368863437</v>
      </c>
      <c r="AS44">
        <v>-1.4936858860892244</v>
      </c>
      <c r="AT44">
        <v>0.80325662565883249</v>
      </c>
      <c r="AV44">
        <v>0.69915542055909763</v>
      </c>
      <c r="AW44">
        <v>0.15800324522602388</v>
      </c>
      <c r="AX44">
        <v>0.6944033659635841</v>
      </c>
      <c r="AY44">
        <v>4.144548444586358E-2</v>
      </c>
    </row>
    <row r="45" spans="5:51" x14ac:dyDescent="0.55000000000000004">
      <c r="E45">
        <f t="shared" si="40"/>
        <v>0</v>
      </c>
      <c r="F45">
        <v>34</v>
      </c>
      <c r="G45" s="5">
        <f t="shared" ref="G45:G76" ca="1" si="48">reca*AA44/(1+recb*AA44)*Rmult+glenadd</f>
        <v>0</v>
      </c>
      <c r="H45">
        <f t="shared" ca="1" si="21"/>
        <v>3.78858171626546E-2</v>
      </c>
      <c r="I45">
        <f t="shared" ca="1" si="22"/>
        <v>0</v>
      </c>
      <c r="J45">
        <f t="shared" ca="1" si="23"/>
        <v>0</v>
      </c>
      <c r="K45">
        <f t="shared" ca="1" si="24"/>
        <v>1.6961806056097498E-2</v>
      </c>
      <c r="L45">
        <f t="shared" ca="1" si="25"/>
        <v>0</v>
      </c>
      <c r="M45">
        <f t="shared" ca="1" si="26"/>
        <v>0</v>
      </c>
      <c r="N45">
        <f t="shared" ca="1" si="27"/>
        <v>2.1325511135573154E-3</v>
      </c>
      <c r="O45">
        <f t="shared" ca="1" si="28"/>
        <v>0</v>
      </c>
      <c r="P45">
        <f t="shared" ca="1" si="29"/>
        <v>0</v>
      </c>
      <c r="Q45">
        <f t="shared" ca="1" si="30"/>
        <v>6.3013878213645296E-4</v>
      </c>
      <c r="R45">
        <f t="shared" ca="1" si="31"/>
        <v>0</v>
      </c>
      <c r="S45">
        <f t="shared" ca="1" si="32"/>
        <v>0</v>
      </c>
      <c r="T45">
        <f t="shared" ca="1" si="33"/>
        <v>8.3234595619615488E-5</v>
      </c>
      <c r="U45">
        <f t="shared" ca="1" si="34"/>
        <v>0</v>
      </c>
      <c r="V45">
        <f t="shared" ca="1" si="35"/>
        <v>0</v>
      </c>
      <c r="W45">
        <f t="shared" ca="1" si="36"/>
        <v>6.7118644497276569E-5</v>
      </c>
      <c r="X45">
        <f t="shared" ca="1" si="37"/>
        <v>0</v>
      </c>
      <c r="Y45">
        <f t="shared" ca="1" si="38"/>
        <v>0</v>
      </c>
      <c r="Z45">
        <f t="shared" ca="1" si="39"/>
        <v>1.8513291713282257E-5</v>
      </c>
      <c r="AA45">
        <f t="shared" ca="1" si="41"/>
        <v>74.963971764321272</v>
      </c>
      <c r="AB45">
        <f t="shared" ca="1" si="42"/>
        <v>0</v>
      </c>
      <c r="AC45">
        <f t="shared" ca="1" si="43"/>
        <v>0.20704700784700047</v>
      </c>
      <c r="AD45">
        <f t="shared" ca="1" si="44"/>
        <v>2.3686655240664062E-2</v>
      </c>
      <c r="AE45">
        <f t="shared" si="20"/>
        <v>0</v>
      </c>
      <c r="AG45">
        <f t="shared" ca="1" si="45"/>
        <v>0</v>
      </c>
      <c r="AH45">
        <f t="shared" ca="1" si="46"/>
        <v>0.67014980231761001</v>
      </c>
      <c r="AI45">
        <f t="shared" si="47"/>
        <v>1</v>
      </c>
      <c r="AJ45">
        <v>1.7833690435509197</v>
      </c>
      <c r="AK45">
        <v>0.43277054828649852</v>
      </c>
      <c r="AL45">
        <v>-0.98642658485914581</v>
      </c>
      <c r="AM45">
        <v>-2.1065352484583855</v>
      </c>
      <c r="AN45">
        <v>0.67014980231761001</v>
      </c>
      <c r="AO45">
        <v>-0.79231881500163581</v>
      </c>
      <c r="AP45">
        <v>0.48272340791299939</v>
      </c>
      <c r="AQ45">
        <v>0.35488142202666495</v>
      </c>
      <c r="AR45">
        <v>-0.62235585573944263</v>
      </c>
      <c r="AS45">
        <v>0.38461621443275362</v>
      </c>
      <c r="AT45">
        <v>-2.7624264475889504</v>
      </c>
      <c r="AV45">
        <v>0.72662934060549178</v>
      </c>
      <c r="AW45">
        <v>0.12662179260414061</v>
      </c>
      <c r="AX45">
        <v>0.72675848269363152</v>
      </c>
      <c r="AY45">
        <v>3.314686470756209E-2</v>
      </c>
    </row>
    <row r="46" spans="5:51" x14ac:dyDescent="0.55000000000000004">
      <c r="E46">
        <f t="shared" si="40"/>
        <v>0</v>
      </c>
      <c r="F46">
        <v>35</v>
      </c>
      <c r="G46" s="5">
        <f t="shared" ca="1" si="48"/>
        <v>0</v>
      </c>
      <c r="H46">
        <f t="shared" ca="1" si="21"/>
        <v>0</v>
      </c>
      <c r="I46">
        <f t="shared" ca="1" si="22"/>
        <v>1.8654325910987469E-2</v>
      </c>
      <c r="J46">
        <f t="shared" ca="1" si="23"/>
        <v>0</v>
      </c>
      <c r="K46">
        <f t="shared" ca="1" si="24"/>
        <v>0</v>
      </c>
      <c r="L46">
        <f t="shared" ca="1" si="25"/>
        <v>1.1120824197700781E-2</v>
      </c>
      <c r="M46">
        <f t="shared" ca="1" si="26"/>
        <v>0</v>
      </c>
      <c r="N46">
        <f t="shared" ca="1" si="27"/>
        <v>0</v>
      </c>
      <c r="O46">
        <f t="shared" ca="1" si="28"/>
        <v>1.4920726379249525E-3</v>
      </c>
      <c r="P46">
        <f t="shared" ca="1" si="29"/>
        <v>0</v>
      </c>
      <c r="Q46">
        <f t="shared" ca="1" si="30"/>
        <v>0</v>
      </c>
      <c r="R46">
        <f t="shared" ca="1" si="31"/>
        <v>4.5151634445210752E-4</v>
      </c>
      <c r="S46">
        <f t="shared" ca="1" si="32"/>
        <v>0</v>
      </c>
      <c r="T46">
        <f t="shared" ca="1" si="33"/>
        <v>0</v>
      </c>
      <c r="U46">
        <f t="shared" ca="1" si="34"/>
        <v>6.0246467840124292E-5</v>
      </c>
      <c r="V46">
        <f t="shared" ca="1" si="35"/>
        <v>0</v>
      </c>
      <c r="W46">
        <f t="shared" ca="1" si="36"/>
        <v>0</v>
      </c>
      <c r="X46">
        <f t="shared" ca="1" si="37"/>
        <v>4.8803048944290359E-5</v>
      </c>
      <c r="Y46">
        <f t="shared" ca="1" si="38"/>
        <v>0</v>
      </c>
      <c r="Z46">
        <f t="shared" ca="1" si="39"/>
        <v>1.3482466429361057E-5</v>
      </c>
      <c r="AA46">
        <f t="shared" ca="1" si="41"/>
        <v>74.208330107336607</v>
      </c>
      <c r="AB46">
        <f t="shared" ca="1" si="42"/>
        <v>0</v>
      </c>
      <c r="AC46">
        <f t="shared" ca="1" si="43"/>
        <v>0.31021344742659945</v>
      </c>
      <c r="AD46">
        <f t="shared" ca="1" si="44"/>
        <v>1.9379940932176522E-2</v>
      </c>
      <c r="AE46">
        <f t="shared" si="20"/>
        <v>0</v>
      </c>
      <c r="AG46">
        <f t="shared" ca="1" si="45"/>
        <v>0</v>
      </c>
      <c r="AH46">
        <f t="shared" ca="1" si="46"/>
        <v>0.15719933799118735</v>
      </c>
      <c r="AI46">
        <f t="shared" si="47"/>
        <v>2</v>
      </c>
      <c r="AJ46">
        <v>-1.5143086784519255</v>
      </c>
      <c r="AK46">
        <v>-1.9492017599986866</v>
      </c>
      <c r="AL46">
        <v>-0.12914370017824695</v>
      </c>
      <c r="AM46">
        <v>2.4334804038517177</v>
      </c>
      <c r="AN46">
        <v>0.15719933799118735</v>
      </c>
      <c r="AO46">
        <v>0.94436927611241117</v>
      </c>
      <c r="AP46">
        <v>1.1210272532480303</v>
      </c>
      <c r="AQ46">
        <v>-0.12174155017419253</v>
      </c>
      <c r="AR46">
        <v>-0.16541434888495132</v>
      </c>
      <c r="AS46">
        <v>-0.70542682806262746</v>
      </c>
      <c r="AT46">
        <v>-0.77453933045035228</v>
      </c>
      <c r="AV46">
        <v>0.6596742013202227</v>
      </c>
      <c r="AW46">
        <v>9.6720617152162139E-2</v>
      </c>
      <c r="AX46">
        <v>0.6628481802624856</v>
      </c>
      <c r="AY46">
        <v>2.5726106999492342E-2</v>
      </c>
    </row>
    <row r="47" spans="5:51" x14ac:dyDescent="0.55000000000000004">
      <c r="E47">
        <f t="shared" si="40"/>
        <v>0</v>
      </c>
      <c r="F47">
        <v>36</v>
      </c>
      <c r="G47" s="5">
        <f t="shared" ca="1" si="48"/>
        <v>0.20186825679425185</v>
      </c>
      <c r="H47">
        <f t="shared" ca="1" si="21"/>
        <v>0</v>
      </c>
      <c r="I47">
        <f t="shared" ca="1" si="22"/>
        <v>0</v>
      </c>
      <c r="J47">
        <f t="shared" ca="1" si="23"/>
        <v>1.0774601935432787E-2</v>
      </c>
      <c r="K47">
        <f t="shared" ca="1" si="24"/>
        <v>0</v>
      </c>
      <c r="L47">
        <f t="shared" ca="1" si="25"/>
        <v>0</v>
      </c>
      <c r="M47">
        <f t="shared" ca="1" si="26"/>
        <v>7.5142339387425016E-3</v>
      </c>
      <c r="N47">
        <f t="shared" ca="1" si="27"/>
        <v>0</v>
      </c>
      <c r="O47">
        <f t="shared" ca="1" si="28"/>
        <v>0</v>
      </c>
      <c r="P47">
        <f t="shared" ca="1" si="29"/>
        <v>1.0548874101739244E-3</v>
      </c>
      <c r="Q47">
        <f t="shared" ca="1" si="30"/>
        <v>0</v>
      </c>
      <c r="R47">
        <f t="shared" ca="1" si="31"/>
        <v>0</v>
      </c>
      <c r="S47">
        <f t="shared" ca="1" si="32"/>
        <v>3.2492776377943301E-4</v>
      </c>
      <c r="T47">
        <f t="shared" ca="1" si="33"/>
        <v>0</v>
      </c>
      <c r="U47">
        <f t="shared" ca="1" si="34"/>
        <v>0</v>
      </c>
      <c r="V47">
        <f t="shared" ca="1" si="35"/>
        <v>4.3691310179918079E-5</v>
      </c>
      <c r="W47">
        <f t="shared" ca="1" si="36"/>
        <v>0</v>
      </c>
      <c r="X47">
        <f t="shared" ca="1" si="37"/>
        <v>0</v>
      </c>
      <c r="Y47">
        <f t="shared" ca="1" si="38"/>
        <v>3.5516894583565825E-5</v>
      </c>
      <c r="Z47">
        <f t="shared" ca="1" si="39"/>
        <v>9.8187239651408439E-6</v>
      </c>
      <c r="AA47">
        <f t="shared" ca="1" si="41"/>
        <v>71.624465195805769</v>
      </c>
      <c r="AB47">
        <f t="shared" ca="1" si="42"/>
        <v>0</v>
      </c>
      <c r="AC47">
        <f t="shared" ca="1" si="43"/>
        <v>7.5751127967317547E-2</v>
      </c>
      <c r="AD47">
        <f t="shared" ca="1" si="44"/>
        <v>3.0781319093499016E-2</v>
      </c>
      <c r="AE47">
        <f t="shared" si="20"/>
        <v>0</v>
      </c>
      <c r="AG47">
        <f t="shared" ca="1" si="45"/>
        <v>0.69728885211541147</v>
      </c>
      <c r="AH47">
        <f t="shared" ca="1" si="46"/>
        <v>-0.90138883024337701</v>
      </c>
      <c r="AI47">
        <f t="shared" si="47"/>
        <v>0</v>
      </c>
      <c r="AJ47">
        <v>1.3945509635959752</v>
      </c>
      <c r="AK47">
        <v>0.28521981221274473</v>
      </c>
      <c r="AL47">
        <v>-0.30423507269006222</v>
      </c>
      <c r="AM47">
        <v>1.4300076145445928</v>
      </c>
      <c r="AN47">
        <v>-0.90138883024337701</v>
      </c>
      <c r="AO47">
        <v>1.519870238553267</v>
      </c>
      <c r="AP47">
        <v>2.0745756046380848</v>
      </c>
      <c r="AQ47">
        <v>0.66661186792771332</v>
      </c>
      <c r="AR47">
        <v>0.9250675248040352</v>
      </c>
      <c r="AS47">
        <v>0.61042328525218181</v>
      </c>
      <c r="AT47">
        <v>-0.39171027310658246</v>
      </c>
      <c r="AV47">
        <v>0.55792603184607892</v>
      </c>
      <c r="AW47">
        <v>0.1032372078501604</v>
      </c>
      <c r="AX47">
        <v>0.56246009378286754</v>
      </c>
      <c r="AY47">
        <v>3.3689734067847088E-2</v>
      </c>
    </row>
    <row r="48" spans="5:51" x14ac:dyDescent="0.55000000000000004">
      <c r="E48">
        <f t="shared" si="40"/>
        <v>0</v>
      </c>
      <c r="F48">
        <v>37</v>
      </c>
      <c r="G48" s="5">
        <f t="shared" ca="1" si="48"/>
        <v>0</v>
      </c>
      <c r="H48">
        <f t="shared" ca="1" si="21"/>
        <v>6.269307121637771E-2</v>
      </c>
      <c r="I48">
        <f t="shared" ca="1" si="22"/>
        <v>0</v>
      </c>
      <c r="J48">
        <f t="shared" ca="1" si="23"/>
        <v>0</v>
      </c>
      <c r="K48">
        <f t="shared" ca="1" si="24"/>
        <v>6.7405765819764495E-3</v>
      </c>
      <c r="L48">
        <f t="shared" ca="1" si="25"/>
        <v>0</v>
      </c>
      <c r="M48">
        <f t="shared" ca="1" si="26"/>
        <v>0</v>
      </c>
      <c r="N48">
        <f t="shared" ca="1" si="27"/>
        <v>5.1822195378343492E-3</v>
      </c>
      <c r="O48">
        <f t="shared" ca="1" si="28"/>
        <v>0</v>
      </c>
      <c r="P48">
        <f t="shared" ca="1" si="29"/>
        <v>0</v>
      </c>
      <c r="Q48">
        <f t="shared" ca="1" si="30"/>
        <v>7.5154551015510268E-4</v>
      </c>
      <c r="R48">
        <f t="shared" ca="1" si="31"/>
        <v>0</v>
      </c>
      <c r="S48">
        <f t="shared" ca="1" si="32"/>
        <v>0</v>
      </c>
      <c r="T48">
        <f t="shared" ca="1" si="33"/>
        <v>2.3459863490448416E-4</v>
      </c>
      <c r="U48">
        <f t="shared" ca="1" si="34"/>
        <v>0</v>
      </c>
      <c r="V48">
        <f t="shared" ca="1" si="35"/>
        <v>0</v>
      </c>
      <c r="W48">
        <f t="shared" ca="1" si="36"/>
        <v>3.1732337878497323E-5</v>
      </c>
      <c r="X48">
        <f t="shared" ca="1" si="37"/>
        <v>0</v>
      </c>
      <c r="Y48">
        <f t="shared" ca="1" si="38"/>
        <v>0</v>
      </c>
      <c r="Z48">
        <f t="shared" ca="1" si="39"/>
        <v>3.3016060277315688E-5</v>
      </c>
      <c r="AA48">
        <f t="shared" ca="1" si="41"/>
        <v>69.044933296547939</v>
      </c>
      <c r="AB48">
        <f t="shared" ca="1" si="42"/>
        <v>0</v>
      </c>
      <c r="AC48">
        <f t="shared" ca="1" si="43"/>
        <v>0.16081135743810457</v>
      </c>
      <c r="AD48">
        <f t="shared" ca="1" si="44"/>
        <v>2.3123493112322403E-2</v>
      </c>
      <c r="AE48">
        <f t="shared" si="20"/>
        <v>0</v>
      </c>
      <c r="AG48">
        <f t="shared" ca="1" si="45"/>
        <v>0</v>
      </c>
      <c r="AH48">
        <f t="shared" ca="1" si="46"/>
        <v>-0.10711119102779776</v>
      </c>
      <c r="AI48">
        <f t="shared" si="47"/>
        <v>1</v>
      </c>
      <c r="AJ48">
        <v>-0.56182329899456818</v>
      </c>
      <c r="AK48">
        <v>0.75608340921462514</v>
      </c>
      <c r="AL48">
        <v>-0.67783048507408239</v>
      </c>
      <c r="AM48">
        <v>-0.69525981416518334</v>
      </c>
      <c r="AN48">
        <v>-0.10711119102779776</v>
      </c>
      <c r="AO48">
        <v>-0.28179556466056965</v>
      </c>
      <c r="AP48">
        <v>1.1607698979787529</v>
      </c>
      <c r="AQ48">
        <v>-1.6157719073817134</v>
      </c>
      <c r="AR48">
        <v>0.3465834197413642</v>
      </c>
      <c r="AS48">
        <v>1.8098762666340917</v>
      </c>
      <c r="AT48">
        <v>-1.9835715647786856</v>
      </c>
      <c r="AV48">
        <v>0.51896036885697117</v>
      </c>
      <c r="AW48">
        <v>7.5387556914207218E-2</v>
      </c>
      <c r="AX48">
        <v>0.52576547487676917</v>
      </c>
      <c r="AY48">
        <v>2.484423261820658E-2</v>
      </c>
    </row>
    <row r="49" spans="5:51" x14ac:dyDescent="0.55000000000000004">
      <c r="E49">
        <f t="shared" si="40"/>
        <v>0</v>
      </c>
      <c r="F49">
        <v>38</v>
      </c>
      <c r="G49" s="5">
        <f t="shared" ca="1" si="48"/>
        <v>0</v>
      </c>
      <c r="H49">
        <f t="shared" ca="1" si="21"/>
        <v>0</v>
      </c>
      <c r="I49">
        <f t="shared" ca="1" si="22"/>
        <v>3.0868991892403268E-2</v>
      </c>
      <c r="J49">
        <f t="shared" ca="1" si="23"/>
        <v>0</v>
      </c>
      <c r="K49">
        <f t="shared" ca="1" si="24"/>
        <v>0</v>
      </c>
      <c r="L49">
        <f t="shared" ca="1" si="25"/>
        <v>4.4193859375223623E-3</v>
      </c>
      <c r="M49">
        <f t="shared" ca="1" si="26"/>
        <v>0</v>
      </c>
      <c r="N49">
        <f t="shared" ca="1" si="27"/>
        <v>0</v>
      </c>
      <c r="O49">
        <f t="shared" ca="1" si="28"/>
        <v>3.6258207022407721E-3</v>
      </c>
      <c r="P49">
        <f t="shared" ca="1" si="29"/>
        <v>0</v>
      </c>
      <c r="Q49">
        <f t="shared" ca="1" si="30"/>
        <v>0</v>
      </c>
      <c r="R49">
        <f t="shared" ca="1" si="31"/>
        <v>5.3850848583565701E-4</v>
      </c>
      <c r="S49">
        <f t="shared" ca="1" si="32"/>
        <v>0</v>
      </c>
      <c r="T49">
        <f t="shared" ca="1" si="33"/>
        <v>0</v>
      </c>
      <c r="U49">
        <f t="shared" ca="1" si="34"/>
        <v>1.6980606450834053E-4</v>
      </c>
      <c r="V49">
        <f t="shared" ca="1" si="35"/>
        <v>0</v>
      </c>
      <c r="W49">
        <f t="shared" ca="1" si="36"/>
        <v>0</v>
      </c>
      <c r="X49">
        <f t="shared" ca="1" si="37"/>
        <v>2.3073094669900578E-5</v>
      </c>
      <c r="Y49">
        <f t="shared" ca="1" si="38"/>
        <v>0</v>
      </c>
      <c r="Z49">
        <f t="shared" ca="1" si="39"/>
        <v>2.404423433782487E-5</v>
      </c>
      <c r="AA49">
        <f t="shared" ca="1" si="41"/>
        <v>68.78084465424395</v>
      </c>
      <c r="AB49">
        <f t="shared" ca="1" si="42"/>
        <v>0</v>
      </c>
      <c r="AC49">
        <f t="shared" ca="1" si="43"/>
        <v>0.25899239777128935</v>
      </c>
      <c r="AD49">
        <f t="shared" ca="1" si="44"/>
        <v>2.010482291910827E-2</v>
      </c>
      <c r="AE49">
        <f t="shared" si="20"/>
        <v>0</v>
      </c>
      <c r="AG49">
        <f t="shared" ca="1" si="45"/>
        <v>0</v>
      </c>
      <c r="AH49">
        <f t="shared" ca="1" si="46"/>
        <v>-1.0613689482852351</v>
      </c>
      <c r="AI49">
        <f t="shared" si="47"/>
        <v>2</v>
      </c>
      <c r="AJ49">
        <v>0.42622787077561952</v>
      </c>
      <c r="AK49">
        <v>-0.31450781534658745</v>
      </c>
      <c r="AL49">
        <v>-0.76743390309275128</v>
      </c>
      <c r="AM49">
        <v>-3.0460068956017494</v>
      </c>
      <c r="AN49">
        <v>-1.0613689482852351</v>
      </c>
      <c r="AO49">
        <v>-2.0235120246070437E-2</v>
      </c>
      <c r="AP49">
        <v>1.6056947060860693</v>
      </c>
      <c r="AQ49">
        <v>-1.2238342605996877</v>
      </c>
      <c r="AR49">
        <v>-3.5005314202862792E-2</v>
      </c>
      <c r="AS49">
        <v>1.3065937309875153</v>
      </c>
      <c r="AT49">
        <v>-1.6107151168398559</v>
      </c>
      <c r="AV49">
        <v>0.4410933765113772</v>
      </c>
      <c r="AW49">
        <v>6.0955665503922264E-2</v>
      </c>
      <c r="AX49">
        <v>0.44802621154812639</v>
      </c>
      <c r="AY49">
        <v>2.1011323959151045E-2</v>
      </c>
    </row>
    <row r="50" spans="5:51" x14ac:dyDescent="0.55000000000000004">
      <c r="E50">
        <f t="shared" si="40"/>
        <v>0</v>
      </c>
      <c r="F50">
        <v>39</v>
      </c>
      <c r="G50" s="5">
        <f t="shared" ca="1" si="48"/>
        <v>0.3374093465663463</v>
      </c>
      <c r="H50">
        <f t="shared" ca="1" si="21"/>
        <v>0</v>
      </c>
      <c r="I50">
        <f t="shared" ca="1" si="22"/>
        <v>0</v>
      </c>
      <c r="J50">
        <f t="shared" ca="1" si="23"/>
        <v>1.7829703489464818E-2</v>
      </c>
      <c r="K50">
        <f t="shared" ca="1" si="24"/>
        <v>0</v>
      </c>
      <c r="L50">
        <f t="shared" ca="1" si="25"/>
        <v>0</v>
      </c>
      <c r="M50">
        <f t="shared" ca="1" si="26"/>
        <v>2.9861365677372785E-3</v>
      </c>
      <c r="N50">
        <f t="shared" ca="1" si="27"/>
        <v>0</v>
      </c>
      <c r="O50">
        <f t="shared" ca="1" si="28"/>
        <v>0</v>
      </c>
      <c r="P50">
        <f t="shared" ca="1" si="29"/>
        <v>2.5634359300771166E-3</v>
      </c>
      <c r="Q50">
        <f t="shared" ca="1" si="30"/>
        <v>0</v>
      </c>
      <c r="R50">
        <f t="shared" ca="1" si="31"/>
        <v>0</v>
      </c>
      <c r="S50">
        <f t="shared" ca="1" si="32"/>
        <v>3.8753050743080758E-4</v>
      </c>
      <c r="T50">
        <f t="shared" ca="1" si="33"/>
        <v>0</v>
      </c>
      <c r="U50">
        <f t="shared" ca="1" si="34"/>
        <v>0</v>
      </c>
      <c r="V50">
        <f t="shared" ca="1" si="35"/>
        <v>1.2314496933750496E-4</v>
      </c>
      <c r="W50">
        <f t="shared" ca="1" si="36"/>
        <v>0</v>
      </c>
      <c r="X50">
        <f t="shared" ca="1" si="37"/>
        <v>0</v>
      </c>
      <c r="Y50">
        <f t="shared" ca="1" si="38"/>
        <v>1.6791669554149194E-5</v>
      </c>
      <c r="Z50">
        <f t="shared" ca="1" si="39"/>
        <v>1.7510423716104263E-5</v>
      </c>
      <c r="AA50">
        <f t="shared" ca="1" si="41"/>
        <v>71.888755142250332</v>
      </c>
      <c r="AB50">
        <f t="shared" ca="1" si="42"/>
        <v>0</v>
      </c>
      <c r="AC50">
        <f t="shared" ca="1" si="43"/>
        <v>5.3564522704920049E-2</v>
      </c>
      <c r="AD50">
        <f t="shared" ca="1" si="44"/>
        <v>4.2696666353025457E-2</v>
      </c>
      <c r="AE50">
        <f t="shared" si="20"/>
        <v>0</v>
      </c>
      <c r="AG50">
        <f t="shared" ca="1" si="45"/>
        <v>1.2352516440983725</v>
      </c>
      <c r="AH50">
        <f t="shared" ca="1" si="46"/>
        <v>0.52818677431787364</v>
      </c>
      <c r="AI50">
        <f t="shared" si="47"/>
        <v>0</v>
      </c>
      <c r="AJ50">
        <v>0.72638158599147573</v>
      </c>
      <c r="AK50">
        <v>0.7639459909114521</v>
      </c>
      <c r="AL50">
        <v>-0.15758587323944084</v>
      </c>
      <c r="AM50">
        <v>-0.19737854017876089</v>
      </c>
      <c r="AN50">
        <v>0.52818677431787364</v>
      </c>
      <c r="AO50">
        <v>-0.5496826815942768</v>
      </c>
      <c r="AP50">
        <v>-0.36884785004076548</v>
      </c>
      <c r="AQ50">
        <v>0.82563929026946425</v>
      </c>
      <c r="AR50">
        <v>0.41511157178319991</v>
      </c>
      <c r="AS50">
        <v>0.69867382990196347</v>
      </c>
      <c r="AT50">
        <v>-1.0046346687886398</v>
      </c>
      <c r="AV50">
        <v>0.46759363618184102</v>
      </c>
      <c r="AW50">
        <v>0.13773063405951716</v>
      </c>
      <c r="AX50">
        <v>0.47644468203626356</v>
      </c>
      <c r="AY50">
        <v>5.4011400882710475E-2</v>
      </c>
    </row>
    <row r="51" spans="5:51" x14ac:dyDescent="0.55000000000000004">
      <c r="E51">
        <f t="shared" si="40"/>
        <v>0</v>
      </c>
      <c r="F51">
        <v>40</v>
      </c>
      <c r="G51" s="5">
        <f t="shared" ca="1" si="48"/>
        <v>0</v>
      </c>
      <c r="H51">
        <f t="shared" ca="1" si="21"/>
        <v>0.1047872931053009</v>
      </c>
      <c r="I51">
        <f t="shared" ca="1" si="22"/>
        <v>0</v>
      </c>
      <c r="J51">
        <f t="shared" ca="1" si="23"/>
        <v>0</v>
      </c>
      <c r="K51">
        <f t="shared" ca="1" si="24"/>
        <v>1.1154238692516758E-2</v>
      </c>
      <c r="L51">
        <f t="shared" ca="1" si="25"/>
        <v>0</v>
      </c>
      <c r="M51">
        <f t="shared" ca="1" si="26"/>
        <v>0</v>
      </c>
      <c r="N51">
        <f t="shared" ca="1" si="27"/>
        <v>2.0594002515923028E-3</v>
      </c>
      <c r="O51">
        <f t="shared" ca="1" si="28"/>
        <v>0</v>
      </c>
      <c r="P51">
        <f t="shared" ca="1" si="29"/>
        <v>0</v>
      </c>
      <c r="Q51">
        <f t="shared" ca="1" si="30"/>
        <v>1.8262979965815397E-3</v>
      </c>
      <c r="R51">
        <f t="shared" ca="1" si="31"/>
        <v>0</v>
      </c>
      <c r="S51">
        <f t="shared" ca="1" si="32"/>
        <v>0</v>
      </c>
      <c r="T51">
        <f t="shared" ca="1" si="33"/>
        <v>2.7979796792256787E-4</v>
      </c>
      <c r="U51">
        <f t="shared" ca="1" si="34"/>
        <v>0</v>
      </c>
      <c r="V51">
        <f t="shared" ca="1" si="35"/>
        <v>0</v>
      </c>
      <c r="W51">
        <f t="shared" ca="1" si="36"/>
        <v>8.9438329016990512E-5</v>
      </c>
      <c r="X51">
        <f t="shared" ca="1" si="37"/>
        <v>0</v>
      </c>
      <c r="Y51">
        <f t="shared" ca="1" si="38"/>
        <v>0</v>
      </c>
      <c r="Z51">
        <f t="shared" ca="1" si="39"/>
        <v>2.498079910020554E-5</v>
      </c>
      <c r="AA51">
        <f t="shared" ca="1" si="41"/>
        <v>76.56021331902204</v>
      </c>
      <c r="AB51">
        <f t="shared" ca="1" si="42"/>
        <v>0</v>
      </c>
      <c r="AC51">
        <f t="shared" ca="1" si="43"/>
        <v>0.12890722634244728</v>
      </c>
      <c r="AD51">
        <f t="shared" ca="1" si="44"/>
        <v>3.2491569153885104E-2</v>
      </c>
      <c r="AE51">
        <f t="shared" si="20"/>
        <v>0</v>
      </c>
      <c r="AG51">
        <f t="shared" ca="1" si="45"/>
        <v>0</v>
      </c>
      <c r="AH51">
        <f t="shared" ca="1" si="46"/>
        <v>-0.14226884559320752</v>
      </c>
      <c r="AI51">
        <f t="shared" si="47"/>
        <v>1</v>
      </c>
      <c r="AJ51">
        <v>-0.85250576375983655</v>
      </c>
      <c r="AK51">
        <v>-1.3990120351081714</v>
      </c>
      <c r="AL51">
        <v>1.0922394722001627</v>
      </c>
      <c r="AM51">
        <v>0.24788505470496602</v>
      </c>
      <c r="AN51">
        <v>-0.14226884559320752</v>
      </c>
      <c r="AO51">
        <v>-0.31740228223497979</v>
      </c>
      <c r="AP51">
        <v>0.86156205725274049</v>
      </c>
      <c r="AQ51">
        <v>-0.15085106497281231</v>
      </c>
      <c r="AR51">
        <v>-0.1171179064840544</v>
      </c>
      <c r="AS51">
        <v>-1.342266386927804</v>
      </c>
      <c r="AT51">
        <v>-0.33312971936538815</v>
      </c>
      <c r="AV51">
        <v>0.4321257209221222</v>
      </c>
      <c r="AW51">
        <v>0.1036694774913778</v>
      </c>
      <c r="AX51">
        <v>0.44064885677195065</v>
      </c>
      <c r="AY51">
        <v>4.0858135295860576E-2</v>
      </c>
    </row>
    <row r="52" spans="5:51" x14ac:dyDescent="0.55000000000000004">
      <c r="E52">
        <f t="shared" si="40"/>
        <v>0</v>
      </c>
      <c r="F52">
        <v>41</v>
      </c>
      <c r="G52" s="5">
        <f t="shared" ca="1" si="48"/>
        <v>0</v>
      </c>
      <c r="H52">
        <f t="shared" ca="1" si="21"/>
        <v>0</v>
      </c>
      <c r="I52">
        <f t="shared" ca="1" si="22"/>
        <v>5.1595464036692504E-2</v>
      </c>
      <c r="J52">
        <f t="shared" ca="1" si="23"/>
        <v>0</v>
      </c>
      <c r="K52">
        <f t="shared" ca="1" si="24"/>
        <v>0</v>
      </c>
      <c r="L52">
        <f t="shared" ca="1" si="25"/>
        <v>7.3131556361640346E-3</v>
      </c>
      <c r="M52">
        <f t="shared" ca="1" si="26"/>
        <v>0</v>
      </c>
      <c r="N52">
        <f t="shared" ca="1" si="27"/>
        <v>0</v>
      </c>
      <c r="O52">
        <f t="shared" ca="1" si="28"/>
        <v>1.4408914967627355E-3</v>
      </c>
      <c r="P52">
        <f t="shared" ca="1" si="29"/>
        <v>0</v>
      </c>
      <c r="Q52">
        <f t="shared" ca="1" si="30"/>
        <v>0</v>
      </c>
      <c r="R52">
        <f t="shared" ca="1" si="31"/>
        <v>1.3086060066021159E-3</v>
      </c>
      <c r="S52">
        <f t="shared" ca="1" si="32"/>
        <v>0</v>
      </c>
      <c r="T52">
        <f t="shared" ca="1" si="33"/>
        <v>0</v>
      </c>
      <c r="U52">
        <f t="shared" ca="1" si="34"/>
        <v>2.0252203006085784E-4</v>
      </c>
      <c r="V52">
        <f t="shared" ca="1" si="35"/>
        <v>0</v>
      </c>
      <c r="W52">
        <f t="shared" ca="1" si="36"/>
        <v>0</v>
      </c>
      <c r="X52">
        <f t="shared" ca="1" si="37"/>
        <v>6.5032051544021326E-5</v>
      </c>
      <c r="Y52">
        <f t="shared" ca="1" si="38"/>
        <v>0</v>
      </c>
      <c r="Z52">
        <f t="shared" ca="1" si="39"/>
        <v>1.8192485186494244E-5</v>
      </c>
      <c r="AA52">
        <f t="shared" ca="1" si="41"/>
        <v>84.493026441142334</v>
      </c>
      <c r="AB52">
        <f t="shared" ca="1" si="42"/>
        <v>0</v>
      </c>
      <c r="AC52">
        <f t="shared" ca="1" si="43"/>
        <v>0.22432291850842329</v>
      </c>
      <c r="AD52">
        <f t="shared" ca="1" si="44"/>
        <v>2.9266890110734602E-2</v>
      </c>
      <c r="AE52">
        <f t="shared" si="20"/>
        <v>0</v>
      </c>
      <c r="AG52">
        <f t="shared" ca="1" si="45"/>
        <v>0</v>
      </c>
      <c r="AH52">
        <f t="shared" ca="1" si="46"/>
        <v>-1.5658906704629771</v>
      </c>
      <c r="AI52">
        <f t="shared" si="47"/>
        <v>2</v>
      </c>
      <c r="AJ52">
        <v>1.1989777704002336</v>
      </c>
      <c r="AK52">
        <v>0.87359921963070519</v>
      </c>
      <c r="AL52">
        <v>0.30447608878603205</v>
      </c>
      <c r="AM52">
        <v>-0.23213715394376777</v>
      </c>
      <c r="AN52">
        <v>-1.5658906704629771</v>
      </c>
      <c r="AO52">
        <v>5.2234554459573701E-2</v>
      </c>
      <c r="AP52">
        <v>-2.4871042114682496</v>
      </c>
      <c r="AQ52">
        <v>-1.3096541806589812</v>
      </c>
      <c r="AR52">
        <v>-0.81599637269391678</v>
      </c>
      <c r="AS52">
        <v>-0.87438593254773878</v>
      </c>
      <c r="AT52">
        <v>-0.21190771803958341</v>
      </c>
      <c r="AV52">
        <v>0.37207547898564314</v>
      </c>
      <c r="AW52">
        <v>9.4739668216575493E-2</v>
      </c>
      <c r="AX52">
        <v>0.37953539782532658</v>
      </c>
      <c r="AY52">
        <v>3.7709136131941642E-2</v>
      </c>
    </row>
    <row r="53" spans="5:51" x14ac:dyDescent="0.55000000000000004">
      <c r="E53">
        <f t="shared" si="40"/>
        <v>0</v>
      </c>
      <c r="F53">
        <v>42</v>
      </c>
      <c r="G53" s="5">
        <f t="shared" ca="1" si="48"/>
        <v>0.30065736458261033</v>
      </c>
      <c r="H53">
        <f t="shared" ca="1" si="21"/>
        <v>0</v>
      </c>
      <c r="I53">
        <f t="shared" ca="1" si="22"/>
        <v>0</v>
      </c>
      <c r="J53">
        <f t="shared" ca="1" si="23"/>
        <v>2.9801161903248427E-2</v>
      </c>
      <c r="K53">
        <f t="shared" ca="1" si="24"/>
        <v>0</v>
      </c>
      <c r="L53">
        <f t="shared" ca="1" si="25"/>
        <v>0</v>
      </c>
      <c r="M53">
        <f t="shared" ca="1" si="26"/>
        <v>4.941428917825284E-3</v>
      </c>
      <c r="N53">
        <f t="shared" ca="1" si="27"/>
        <v>0</v>
      </c>
      <c r="O53">
        <f t="shared" ca="1" si="28"/>
        <v>0</v>
      </c>
      <c r="P53">
        <f t="shared" ca="1" si="29"/>
        <v>1.0187026158964539E-3</v>
      </c>
      <c r="Q53">
        <f t="shared" ca="1" si="30"/>
        <v>0</v>
      </c>
      <c r="R53">
        <f t="shared" ca="1" si="31"/>
        <v>0</v>
      </c>
      <c r="S53">
        <f t="shared" ca="1" si="32"/>
        <v>9.4172099995520951E-4</v>
      </c>
      <c r="T53">
        <f t="shared" ca="1" si="33"/>
        <v>0</v>
      </c>
      <c r="U53">
        <f t="shared" ca="1" si="34"/>
        <v>0</v>
      </c>
      <c r="V53">
        <f t="shared" ca="1" si="35"/>
        <v>1.4687089801076342E-4</v>
      </c>
      <c r="W53">
        <f t="shared" ca="1" si="36"/>
        <v>0</v>
      </c>
      <c r="X53">
        <f t="shared" ca="1" si="37"/>
        <v>0</v>
      </c>
      <c r="Y53">
        <f t="shared" ca="1" si="38"/>
        <v>4.7327709419930599E-5</v>
      </c>
      <c r="Z53">
        <f t="shared" ca="1" si="39"/>
        <v>1.3248836273539757E-5</v>
      </c>
      <c r="AA53">
        <f t="shared" ca="1" si="41"/>
        <v>94.586339843281394</v>
      </c>
      <c r="AB53">
        <f t="shared" ca="1" si="42"/>
        <v>0</v>
      </c>
      <c r="AC53">
        <f t="shared" ca="1" si="43"/>
        <v>7.2113145572350948E-2</v>
      </c>
      <c r="AD53">
        <f t="shared" ca="1" si="44"/>
        <v>4.8320187167678573E-2</v>
      </c>
      <c r="AE53">
        <f t="shared" si="20"/>
        <v>0</v>
      </c>
      <c r="AG53">
        <f t="shared" ca="1" si="45"/>
        <v>0.94260962026724482</v>
      </c>
      <c r="AH53">
        <f t="shared" ca="1" si="46"/>
        <v>-0.14775764611840714</v>
      </c>
      <c r="AI53">
        <f t="shared" si="47"/>
        <v>0</v>
      </c>
      <c r="AJ53">
        <v>0.96208168542943895</v>
      </c>
      <c r="AK53">
        <v>-0.51495362640707754</v>
      </c>
      <c r="AL53">
        <v>-0.91537231128313579</v>
      </c>
      <c r="AM53">
        <v>0.69545421865768731</v>
      </c>
      <c r="AN53">
        <v>-0.14775764611840714</v>
      </c>
      <c r="AO53">
        <v>0.10034227670985274</v>
      </c>
      <c r="AP53">
        <v>-1.2930604498251341</v>
      </c>
      <c r="AQ53">
        <v>-0.18818241187545937</v>
      </c>
      <c r="AR53">
        <v>-0.68477675085887313</v>
      </c>
      <c r="AS53">
        <v>-0.13068643056612927</v>
      </c>
      <c r="AT53">
        <v>-1.1702763913490344</v>
      </c>
      <c r="AV53">
        <v>0.37570814894772164</v>
      </c>
      <c r="AW53">
        <v>0.13469143763476779</v>
      </c>
      <c r="AX53">
        <v>0.38276339799705872</v>
      </c>
      <c r="AY53">
        <v>5.787831382810766E-2</v>
      </c>
    </row>
    <row r="54" spans="5:51" x14ac:dyDescent="0.55000000000000004">
      <c r="E54">
        <f t="shared" si="40"/>
        <v>0</v>
      </c>
      <c r="F54">
        <v>43</v>
      </c>
      <c r="G54" s="5">
        <f t="shared" ca="1" si="48"/>
        <v>0</v>
      </c>
      <c r="H54">
        <f t="shared" ca="1" si="21"/>
        <v>9.3373440028847329E-2</v>
      </c>
      <c r="I54">
        <f t="shared" ca="1" si="22"/>
        <v>0</v>
      </c>
      <c r="J54">
        <f t="shared" ca="1" si="23"/>
        <v>0</v>
      </c>
      <c r="K54">
        <f t="shared" ca="1" si="24"/>
        <v>1.8643567089019923E-2</v>
      </c>
      <c r="L54">
        <f t="shared" ca="1" si="25"/>
        <v>0</v>
      </c>
      <c r="M54">
        <f t="shared" ca="1" si="26"/>
        <v>0</v>
      </c>
      <c r="N54">
        <f t="shared" ca="1" si="27"/>
        <v>3.4078749332974892E-3</v>
      </c>
      <c r="O54">
        <f t="shared" ca="1" si="28"/>
        <v>0</v>
      </c>
      <c r="P54">
        <f t="shared" ca="1" si="29"/>
        <v>0</v>
      </c>
      <c r="Q54">
        <f t="shared" ca="1" si="30"/>
        <v>7.257659630557253E-4</v>
      </c>
      <c r="R54">
        <f t="shared" ca="1" si="31"/>
        <v>0</v>
      </c>
      <c r="S54">
        <f t="shared" ca="1" si="32"/>
        <v>0</v>
      </c>
      <c r="T54">
        <f t="shared" ca="1" si="33"/>
        <v>6.7992485000557519E-4</v>
      </c>
      <c r="U54">
        <f t="shared" ca="1" si="34"/>
        <v>0</v>
      </c>
      <c r="V54">
        <f t="shared" ca="1" si="35"/>
        <v>0</v>
      </c>
      <c r="W54">
        <f t="shared" ca="1" si="36"/>
        <v>1.0667011222606929E-4</v>
      </c>
      <c r="X54">
        <f t="shared" ca="1" si="37"/>
        <v>0</v>
      </c>
      <c r="Y54">
        <f t="shared" ca="1" si="38"/>
        <v>0</v>
      </c>
      <c r="Z54">
        <f t="shared" ca="1" si="39"/>
        <v>4.4115398621030648E-5</v>
      </c>
      <c r="AA54">
        <f t="shared" ca="1" si="41"/>
        <v>101.13420190126683</v>
      </c>
      <c r="AB54">
        <f t="shared" ca="1" si="42"/>
        <v>0</v>
      </c>
      <c r="AC54">
        <f t="shared" ca="1" si="43"/>
        <v>0.15699702973887766</v>
      </c>
      <c r="AD54">
        <f t="shared" ca="1" si="44"/>
        <v>3.7202692375500175E-2</v>
      </c>
      <c r="AE54">
        <f t="shared" si="20"/>
        <v>0</v>
      </c>
      <c r="AG54">
        <f t="shared" ca="1" si="45"/>
        <v>0</v>
      </c>
      <c r="AH54">
        <f t="shared" ca="1" si="46"/>
        <v>0.90541561803547665</v>
      </c>
      <c r="AI54">
        <f t="shared" si="47"/>
        <v>1</v>
      </c>
      <c r="AJ54">
        <v>0.27067017072113231</v>
      </c>
      <c r="AK54">
        <v>1.6753028830862604</v>
      </c>
      <c r="AL54">
        <v>-0.35724497138289735</v>
      </c>
      <c r="AM54">
        <v>0.14474153431365266</v>
      </c>
      <c r="AN54">
        <v>0.90541561803547665</v>
      </c>
      <c r="AO54">
        <v>0.4071193870913703</v>
      </c>
      <c r="AP54">
        <v>-0.65708832153177354</v>
      </c>
      <c r="AQ54">
        <v>0.42421788748470135</v>
      </c>
      <c r="AR54">
        <v>0.39609176383237354</v>
      </c>
      <c r="AS54">
        <v>-1.4186161934048869</v>
      </c>
      <c r="AT54">
        <v>-2.5754707166925073</v>
      </c>
      <c r="AV54">
        <v>0.45577588300674948</v>
      </c>
      <c r="AW54">
        <v>0.10471441979752462</v>
      </c>
      <c r="AX54">
        <v>0.46278306666655744</v>
      </c>
      <c r="AY54">
        <v>4.4936018567432491E-2</v>
      </c>
    </row>
    <row r="55" spans="5:51" x14ac:dyDescent="0.55000000000000004">
      <c r="E55">
        <f t="shared" si="40"/>
        <v>0</v>
      </c>
      <c r="F55">
        <v>44</v>
      </c>
      <c r="G55" s="5">
        <f t="shared" ca="1" si="48"/>
        <v>0</v>
      </c>
      <c r="H55">
        <f t="shared" ca="1" si="21"/>
        <v>0</v>
      </c>
      <c r="I55">
        <f t="shared" ca="1" si="22"/>
        <v>4.5975478745780729E-2</v>
      </c>
      <c r="J55">
        <f t="shared" ca="1" si="23"/>
        <v>0</v>
      </c>
      <c r="K55">
        <f t="shared" ca="1" si="24"/>
        <v>0</v>
      </c>
      <c r="L55">
        <f t="shared" ca="1" si="25"/>
        <v>1.2223452581012043E-2</v>
      </c>
      <c r="M55">
        <f t="shared" ca="1" si="26"/>
        <v>0</v>
      </c>
      <c r="N55">
        <f t="shared" ca="1" si="27"/>
        <v>0</v>
      </c>
      <c r="O55">
        <f t="shared" ca="1" si="28"/>
        <v>2.3843728336065718E-3</v>
      </c>
      <c r="P55">
        <f t="shared" ca="1" si="29"/>
        <v>0</v>
      </c>
      <c r="Q55">
        <f t="shared" ca="1" si="30"/>
        <v>0</v>
      </c>
      <c r="R55">
        <f t="shared" ca="1" si="31"/>
        <v>5.2003654410168318E-4</v>
      </c>
      <c r="S55">
        <f t="shared" ca="1" si="32"/>
        <v>0</v>
      </c>
      <c r="T55">
        <f t="shared" ca="1" si="33"/>
        <v>0</v>
      </c>
      <c r="U55">
        <f t="shared" ca="1" si="34"/>
        <v>4.9213996060922362E-4</v>
      </c>
      <c r="V55">
        <f t="shared" ca="1" si="35"/>
        <v>0</v>
      </c>
      <c r="W55">
        <f t="shared" ca="1" si="36"/>
        <v>0</v>
      </c>
      <c r="X55">
        <f t="shared" ca="1" si="37"/>
        <v>7.7561559040022606E-5</v>
      </c>
      <c r="Y55">
        <f t="shared" ca="1" si="38"/>
        <v>0</v>
      </c>
      <c r="Z55">
        <f t="shared" ca="1" si="39"/>
        <v>3.2127424454679879E-5</v>
      </c>
      <c r="AA55">
        <f t="shared" ca="1" si="41"/>
        <v>105.56995250098234</v>
      </c>
      <c r="AB55">
        <f t="shared" ca="1" si="42"/>
        <v>0</v>
      </c>
      <c r="AC55">
        <f t="shared" ca="1" si="43"/>
        <v>0.25575352652521077</v>
      </c>
      <c r="AD55">
        <f t="shared" ca="1" si="44"/>
        <v>3.2150239488503971E-2</v>
      </c>
      <c r="AE55">
        <f t="shared" si="20"/>
        <v>0</v>
      </c>
      <c r="AG55">
        <f t="shared" ca="1" si="45"/>
        <v>0</v>
      </c>
      <c r="AH55">
        <f t="shared" ca="1" si="46"/>
        <v>0.80410018199472688</v>
      </c>
      <c r="AI55">
        <f t="shared" si="47"/>
        <v>2</v>
      </c>
      <c r="AJ55">
        <v>2.3036773200146854</v>
      </c>
      <c r="AK55">
        <v>2.3847678676247597</v>
      </c>
      <c r="AL55">
        <v>-1.1004726729879621</v>
      </c>
      <c r="AM55">
        <v>0.45582169150293339</v>
      </c>
      <c r="AN55">
        <v>0.80410018199472688</v>
      </c>
      <c r="AO55">
        <v>0.80918425737763755</v>
      </c>
      <c r="AP55">
        <v>0.32215211831498891</v>
      </c>
      <c r="AQ55">
        <v>-4.9794834922067821E-4</v>
      </c>
      <c r="AR55">
        <v>9.888253771350719E-2</v>
      </c>
      <c r="AS55">
        <v>9.9728367786156014E-2</v>
      </c>
      <c r="AT55">
        <v>-0.29463535611284897</v>
      </c>
      <c r="AV55">
        <v>0.5024007211854048</v>
      </c>
      <c r="AW55">
        <v>8.7805061721410449E-2</v>
      </c>
      <c r="AX55">
        <v>0.50870850502070097</v>
      </c>
      <c r="AY55">
        <v>3.820728459171973E-2</v>
      </c>
    </row>
    <row r="56" spans="5:51" x14ac:dyDescent="0.55000000000000004">
      <c r="E56">
        <f t="shared" si="40"/>
        <v>0</v>
      </c>
      <c r="F56">
        <v>45</v>
      </c>
      <c r="G56" s="5">
        <f t="shared" ca="1" si="48"/>
        <v>0.55546006662269631</v>
      </c>
      <c r="H56">
        <f t="shared" ca="1" si="21"/>
        <v>0</v>
      </c>
      <c r="I56">
        <f t="shared" ca="1" si="22"/>
        <v>0</v>
      </c>
      <c r="J56">
        <f t="shared" ca="1" si="23"/>
        <v>2.6555099586041041E-2</v>
      </c>
      <c r="K56">
        <f t="shared" ca="1" si="24"/>
        <v>0</v>
      </c>
      <c r="L56">
        <f t="shared" ca="1" si="25"/>
        <v>0</v>
      </c>
      <c r="M56">
        <f t="shared" ca="1" si="26"/>
        <v>8.2592693311202767E-3</v>
      </c>
      <c r="N56">
        <f t="shared" ca="1" si="27"/>
        <v>0</v>
      </c>
      <c r="O56">
        <f t="shared" ca="1" si="28"/>
        <v>0</v>
      </c>
      <c r="P56">
        <f t="shared" ca="1" si="29"/>
        <v>1.6857388972900719E-3</v>
      </c>
      <c r="Q56">
        <f t="shared" ca="1" si="30"/>
        <v>0</v>
      </c>
      <c r="R56">
        <f t="shared" ca="1" si="31"/>
        <v>0</v>
      </c>
      <c r="S56">
        <f t="shared" ca="1" si="32"/>
        <v>3.7423741894346323E-4</v>
      </c>
      <c r="T56">
        <f t="shared" ca="1" si="33"/>
        <v>0</v>
      </c>
      <c r="U56">
        <f t="shared" ca="1" si="34"/>
        <v>0</v>
      </c>
      <c r="V56">
        <f t="shared" ca="1" si="35"/>
        <v>3.5690456954207882E-4</v>
      </c>
      <c r="W56">
        <f t="shared" ca="1" si="36"/>
        <v>0</v>
      </c>
      <c r="X56">
        <f t="shared" ca="1" si="37"/>
        <v>0</v>
      </c>
      <c r="Y56">
        <f t="shared" ca="1" si="38"/>
        <v>5.6446180633224302E-5</v>
      </c>
      <c r="Z56">
        <f t="shared" ca="1" si="39"/>
        <v>2.3397077536529548E-5</v>
      </c>
      <c r="AA56">
        <f t="shared" ca="1" si="41"/>
        <v>112.02651791566484</v>
      </c>
      <c r="AB56">
        <f t="shared" ca="1" si="42"/>
        <v>0</v>
      </c>
      <c r="AC56">
        <f t="shared" ca="1" si="43"/>
        <v>5.1292309570343829E-2</v>
      </c>
      <c r="AD56">
        <f t="shared" ca="1" si="44"/>
        <v>6.9176995169690766E-2</v>
      </c>
      <c r="AE56">
        <f t="shared" si="20"/>
        <v>0</v>
      </c>
      <c r="AG56">
        <f t="shared" ca="1" si="45"/>
        <v>1.4861915177051048</v>
      </c>
      <c r="AH56">
        <f t="shared" ca="1" si="46"/>
        <v>0.99054204838466831</v>
      </c>
      <c r="AI56">
        <f t="shared" si="47"/>
        <v>0</v>
      </c>
      <c r="AJ56">
        <v>0.13184376257413533</v>
      </c>
      <c r="AK56">
        <v>-0.81781081462395377</v>
      </c>
      <c r="AL56">
        <v>-1.2125838111387566E-2</v>
      </c>
      <c r="AM56">
        <v>-0.27940927793679293</v>
      </c>
      <c r="AN56">
        <v>0.99054204838466831</v>
      </c>
      <c r="AO56">
        <v>-0.38362827581295278</v>
      </c>
      <c r="AP56">
        <v>1.770022208802402</v>
      </c>
      <c r="AQ56">
        <v>-1.9653089111670852</v>
      </c>
      <c r="AR56">
        <v>0.37737777347501833</v>
      </c>
      <c r="AS56">
        <v>-0.39427163756045047</v>
      </c>
      <c r="AT56">
        <v>-1.7138791008619592</v>
      </c>
      <c r="AV56">
        <v>0.58237981960640262</v>
      </c>
      <c r="AW56">
        <v>0.20446274555736843</v>
      </c>
      <c r="AX56">
        <v>0.58813072267704525</v>
      </c>
      <c r="AY56">
        <v>0.10392374179459399</v>
      </c>
    </row>
    <row r="57" spans="5:51" x14ac:dyDescent="0.55000000000000004">
      <c r="E57">
        <f t="shared" si="40"/>
        <v>0</v>
      </c>
      <c r="F57">
        <v>46</v>
      </c>
      <c r="G57" s="5">
        <f t="shared" ca="1" si="48"/>
        <v>0</v>
      </c>
      <c r="H57">
        <f t="shared" ca="1" si="21"/>
        <v>0.1725060594847431</v>
      </c>
      <c r="I57">
        <f t="shared" ca="1" si="22"/>
        <v>0</v>
      </c>
      <c r="J57">
        <f t="shared" ca="1" si="23"/>
        <v>0</v>
      </c>
      <c r="K57">
        <f t="shared" ca="1" si="24"/>
        <v>1.6612834838295204E-2</v>
      </c>
      <c r="L57">
        <f t="shared" ca="1" si="25"/>
        <v>0</v>
      </c>
      <c r="M57">
        <f t="shared" ca="1" si="26"/>
        <v>0</v>
      </c>
      <c r="N57">
        <f t="shared" ca="1" si="27"/>
        <v>5.6960359824956806E-3</v>
      </c>
      <c r="O57">
        <f t="shared" ca="1" si="28"/>
        <v>0</v>
      </c>
      <c r="P57">
        <f t="shared" ca="1" si="29"/>
        <v>0</v>
      </c>
      <c r="Q57">
        <f t="shared" ca="1" si="30"/>
        <v>1.2009902548209253E-3</v>
      </c>
      <c r="R57">
        <f t="shared" ca="1" si="31"/>
        <v>0</v>
      </c>
      <c r="S57">
        <f t="shared" ca="1" si="32"/>
        <v>0</v>
      </c>
      <c r="T57">
        <f t="shared" ca="1" si="33"/>
        <v>2.7020032573735772E-4</v>
      </c>
      <c r="U57">
        <f t="shared" ca="1" si="34"/>
        <v>0</v>
      </c>
      <c r="V57">
        <f t="shared" ca="1" si="35"/>
        <v>0</v>
      </c>
      <c r="W57">
        <f t="shared" ca="1" si="36"/>
        <v>2.592143917051591E-4</v>
      </c>
      <c r="X57">
        <f t="shared" ca="1" si="37"/>
        <v>0</v>
      </c>
      <c r="Y57">
        <f t="shared" ca="1" si="38"/>
        <v>0</v>
      </c>
      <c r="Z57">
        <f t="shared" ca="1" si="39"/>
        <v>5.8146550303217913E-5</v>
      </c>
      <c r="AA57">
        <f t="shared" ca="1" si="41"/>
        <v>120.28426004776446</v>
      </c>
      <c r="AB57">
        <f t="shared" ca="1" si="42"/>
        <v>0</v>
      </c>
      <c r="AC57">
        <f t="shared" ca="1" si="43"/>
        <v>0.12556951346428219</v>
      </c>
      <c r="AD57">
        <f t="shared" ca="1" si="44"/>
        <v>5.2473071805536897E-2</v>
      </c>
      <c r="AE57">
        <f t="shared" si="20"/>
        <v>0</v>
      </c>
      <c r="AG57">
        <f t="shared" ca="1" si="45"/>
        <v>0</v>
      </c>
      <c r="AH57">
        <f t="shared" ca="1" si="46"/>
        <v>0.35447442314762156</v>
      </c>
      <c r="AI57">
        <f t="shared" si="47"/>
        <v>1</v>
      </c>
      <c r="AJ57">
        <v>0.62802882894175127</v>
      </c>
      <c r="AK57">
        <v>0.20198285710648634</v>
      </c>
      <c r="AL57">
        <v>0.12736904864141252</v>
      </c>
      <c r="AM57">
        <v>-2.1769938030047342</v>
      </c>
      <c r="AN57">
        <v>0.35447442314762156</v>
      </c>
      <c r="AO57">
        <v>0.79693336374475621</v>
      </c>
      <c r="AP57">
        <v>0.19496042114042211</v>
      </c>
      <c r="AQ57">
        <v>-1.2306554708629847</v>
      </c>
      <c r="AR57">
        <v>-6.3498646341031417E-2</v>
      </c>
      <c r="AS57">
        <v>2.4091059458442032</v>
      </c>
      <c r="AT57">
        <v>0.27019382287107874</v>
      </c>
      <c r="AV57">
        <v>0.58960008849947776</v>
      </c>
      <c r="AW57">
        <v>0.15404880434013041</v>
      </c>
      <c r="AX57">
        <v>0.5948746799706699</v>
      </c>
      <c r="AY57">
        <v>7.8358234916788422E-2</v>
      </c>
    </row>
    <row r="58" spans="5:51" x14ac:dyDescent="0.55000000000000004">
      <c r="E58">
        <f t="shared" si="40"/>
        <v>0</v>
      </c>
      <c r="F58">
        <v>47</v>
      </c>
      <c r="G58" s="5">
        <f t="shared" ca="1" si="48"/>
        <v>0</v>
      </c>
      <c r="H58">
        <f t="shared" ca="1" si="21"/>
        <v>0</v>
      </c>
      <c r="I58">
        <f t="shared" ca="1" si="22"/>
        <v>8.4939021941452822E-2</v>
      </c>
      <c r="J58">
        <f t="shared" ca="1" si="23"/>
        <v>0</v>
      </c>
      <c r="K58">
        <f t="shared" ca="1" si="24"/>
        <v>0</v>
      </c>
      <c r="L58">
        <f t="shared" ca="1" si="25"/>
        <v>1.089202500318094E-2</v>
      </c>
      <c r="M58">
        <f t="shared" ca="1" si="26"/>
        <v>0</v>
      </c>
      <c r="N58">
        <f t="shared" ca="1" si="27"/>
        <v>0</v>
      </c>
      <c r="O58">
        <f t="shared" ca="1" si="28"/>
        <v>3.9853203893156575E-3</v>
      </c>
      <c r="P58">
        <f t="shared" ca="1" si="29"/>
        <v>0</v>
      </c>
      <c r="Q58">
        <f t="shared" ca="1" si="30"/>
        <v>0</v>
      </c>
      <c r="R58">
        <f t="shared" ca="1" si="31"/>
        <v>8.605512705325357E-4</v>
      </c>
      <c r="S58">
        <f t="shared" ca="1" si="32"/>
        <v>0</v>
      </c>
      <c r="T58">
        <f t="shared" ca="1" si="33"/>
        <v>0</v>
      </c>
      <c r="U58">
        <f t="shared" ca="1" si="34"/>
        <v>1.9557511049036116E-4</v>
      </c>
      <c r="V58">
        <f t="shared" ca="1" si="35"/>
        <v>0</v>
      </c>
      <c r="W58">
        <f t="shared" ca="1" si="36"/>
        <v>0</v>
      </c>
      <c r="X58">
        <f t="shared" ca="1" si="37"/>
        <v>1.8847896497618694E-4</v>
      </c>
      <c r="Y58">
        <f t="shared" ca="1" si="38"/>
        <v>0</v>
      </c>
      <c r="Z58">
        <f t="shared" ca="1" si="39"/>
        <v>4.234573324871463E-5</v>
      </c>
      <c r="AA58">
        <f t="shared" ca="1" si="41"/>
        <v>134.15698032206669</v>
      </c>
      <c r="AB58">
        <f t="shared" ca="1" si="42"/>
        <v>0</v>
      </c>
      <c r="AC58">
        <f t="shared" ca="1" si="43"/>
        <v>0.22065845031230316</v>
      </c>
      <c r="AD58">
        <f t="shared" ca="1" si="44"/>
        <v>4.7389584487799417E-2</v>
      </c>
      <c r="AE58">
        <f t="shared" si="20"/>
        <v>0</v>
      </c>
      <c r="AG58">
        <f t="shared" ca="1" si="45"/>
        <v>0</v>
      </c>
      <c r="AH58">
        <f t="shared" ca="1" si="46"/>
        <v>0.98729969977284782</v>
      </c>
      <c r="AI58">
        <f t="shared" si="47"/>
        <v>2</v>
      </c>
      <c r="AJ58">
        <v>-1.5903378880466335</v>
      </c>
      <c r="AK58">
        <v>0.64856749304453842</v>
      </c>
      <c r="AL58">
        <v>-8.5744886746397242E-2</v>
      </c>
      <c r="AM58">
        <v>-0.81855887401616201</v>
      </c>
      <c r="AN58">
        <v>0.98729969977284782</v>
      </c>
      <c r="AO58">
        <v>-1.2704504115390591</v>
      </c>
      <c r="AP58">
        <v>-0.93971948444959708</v>
      </c>
      <c r="AQ58">
        <v>1.0439293873787392</v>
      </c>
      <c r="AR58">
        <v>-0.8701317710801959</v>
      </c>
      <c r="AS58">
        <v>-0.29311649996088818</v>
      </c>
      <c r="AT58">
        <v>0.39468545764975715</v>
      </c>
      <c r="AV58">
        <v>0.67150508982772572</v>
      </c>
      <c r="AW58">
        <v>0.14089086432584841</v>
      </c>
      <c r="AX58">
        <v>0.67772149802672887</v>
      </c>
      <c r="AY58">
        <v>7.2745606953529371E-2</v>
      </c>
    </row>
    <row r="59" spans="5:51" x14ac:dyDescent="0.55000000000000004">
      <c r="E59">
        <f t="shared" si="40"/>
        <v>0</v>
      </c>
      <c r="F59">
        <v>48</v>
      </c>
      <c r="G59" s="5">
        <f t="shared" ca="1" si="48"/>
        <v>0.4231788925926917</v>
      </c>
      <c r="H59">
        <f t="shared" ca="1" si="21"/>
        <v>0</v>
      </c>
      <c r="I59">
        <f t="shared" ca="1" si="22"/>
        <v>0</v>
      </c>
      <c r="J59">
        <f t="shared" ca="1" si="23"/>
        <v>4.9060156586258556E-2</v>
      </c>
      <c r="K59">
        <f t="shared" ca="1" si="24"/>
        <v>0</v>
      </c>
      <c r="L59">
        <f t="shared" ca="1" si="25"/>
        <v>0</v>
      </c>
      <c r="M59">
        <f t="shared" ca="1" si="26"/>
        <v>7.3596365238338662E-3</v>
      </c>
      <c r="N59">
        <f t="shared" ca="1" si="27"/>
        <v>0</v>
      </c>
      <c r="O59">
        <f t="shared" ca="1" si="28"/>
        <v>0</v>
      </c>
      <c r="P59">
        <f t="shared" ca="1" si="29"/>
        <v>2.817600294611115E-3</v>
      </c>
      <c r="Q59">
        <f t="shared" ca="1" si="30"/>
        <v>0</v>
      </c>
      <c r="R59">
        <f t="shared" ca="1" si="31"/>
        <v>0</v>
      </c>
      <c r="S59">
        <f t="shared" ca="1" si="32"/>
        <v>6.1928433685161041E-4</v>
      </c>
      <c r="T59">
        <f t="shared" ca="1" si="33"/>
        <v>0</v>
      </c>
      <c r="U59">
        <f t="shared" ca="1" si="34"/>
        <v>0</v>
      </c>
      <c r="V59">
        <f t="shared" ca="1" si="35"/>
        <v>1.4183292601620661E-4</v>
      </c>
      <c r="W59">
        <f t="shared" ca="1" si="36"/>
        <v>0</v>
      </c>
      <c r="X59">
        <f t="shared" ca="1" si="37"/>
        <v>0</v>
      </c>
      <c r="Y59">
        <f t="shared" ca="1" si="38"/>
        <v>1.3716740398577094E-4</v>
      </c>
      <c r="Z59">
        <f t="shared" ca="1" si="39"/>
        <v>3.0838650186820445E-5</v>
      </c>
      <c r="AA59">
        <f t="shared" ca="1" si="41"/>
        <v>151.13934349207787</v>
      </c>
      <c r="AB59">
        <f t="shared" ca="1" si="42"/>
        <v>0</v>
      </c>
      <c r="AC59">
        <f t="shared" ca="1" si="43"/>
        <v>7.8919139179321335E-2</v>
      </c>
      <c r="AD59">
        <f t="shared" ca="1" si="44"/>
        <v>7.3525889005500084E-2</v>
      </c>
      <c r="AE59">
        <f t="shared" si="20"/>
        <v>0</v>
      </c>
      <c r="AG59">
        <f t="shared" ca="1" si="45"/>
        <v>0.96613504219884938</v>
      </c>
      <c r="AH59">
        <f t="shared" ca="1" si="46"/>
        <v>-8.6129148257896304E-2</v>
      </c>
      <c r="AI59">
        <f t="shared" si="47"/>
        <v>0</v>
      </c>
      <c r="AJ59">
        <v>9.0199137048330158E-2</v>
      </c>
      <c r="AK59">
        <v>-0.40039822124526836</v>
      </c>
      <c r="AL59">
        <v>-0.95409177447436377</v>
      </c>
      <c r="AM59">
        <v>-0.4480273219087394</v>
      </c>
      <c r="AN59">
        <v>-8.6129148257896304E-2</v>
      </c>
      <c r="AO59">
        <v>-0.88894012151286006</v>
      </c>
      <c r="AP59">
        <v>-0.79756546256248839</v>
      </c>
      <c r="AQ59">
        <v>-0.63120069171418436</v>
      </c>
      <c r="AR59">
        <v>-1.1011729839083273</v>
      </c>
      <c r="AS59">
        <v>0.56837507145246491</v>
      </c>
      <c r="AT59">
        <v>-1.3981980373500846</v>
      </c>
      <c r="AV59">
        <v>0.62469147751431731</v>
      </c>
      <c r="AW59">
        <v>0.18340730412660927</v>
      </c>
      <c r="AX59">
        <v>0.63084408972093931</v>
      </c>
      <c r="AY59">
        <v>0.10239620953233669</v>
      </c>
    </row>
    <row r="60" spans="5:51" x14ac:dyDescent="0.55000000000000004">
      <c r="E60">
        <f t="shared" si="40"/>
        <v>0</v>
      </c>
      <c r="F60">
        <v>49</v>
      </c>
      <c r="G60" s="5">
        <f t="shared" ca="1" si="48"/>
        <v>0</v>
      </c>
      <c r="H60">
        <f t="shared" ca="1" si="21"/>
        <v>0.13142425100357294</v>
      </c>
      <c r="I60">
        <f t="shared" ca="1" si="22"/>
        <v>0</v>
      </c>
      <c r="J60">
        <f t="shared" ca="1" si="23"/>
        <v>0</v>
      </c>
      <c r="K60">
        <f t="shared" ca="1" si="24"/>
        <v>3.0691968443486539E-2</v>
      </c>
      <c r="L60">
        <f t="shared" ca="1" si="25"/>
        <v>0</v>
      </c>
      <c r="M60">
        <f t="shared" ca="1" si="26"/>
        <v>0</v>
      </c>
      <c r="N60">
        <f t="shared" ca="1" si="27"/>
        <v>5.0756008524740839E-3</v>
      </c>
      <c r="O60">
        <f t="shared" ca="1" si="28"/>
        <v>0</v>
      </c>
      <c r="P60">
        <f t="shared" ca="1" si="29"/>
        <v>0</v>
      </c>
      <c r="Q60">
        <f t="shared" ca="1" si="30"/>
        <v>2.0073752235582627E-3</v>
      </c>
      <c r="R60">
        <f t="shared" ca="1" si="31"/>
        <v>0</v>
      </c>
      <c r="S60">
        <f t="shared" ca="1" si="32"/>
        <v>0</v>
      </c>
      <c r="T60">
        <f t="shared" ca="1" si="33"/>
        <v>4.4712479584150741E-4</v>
      </c>
      <c r="U60">
        <f t="shared" ca="1" si="34"/>
        <v>0</v>
      </c>
      <c r="V60">
        <f t="shared" ca="1" si="35"/>
        <v>0</v>
      </c>
      <c r="W60">
        <f t="shared" ca="1" si="36"/>
        <v>1.0301110935123302E-4</v>
      </c>
      <c r="X60">
        <f t="shared" ca="1" si="37"/>
        <v>0</v>
      </c>
      <c r="Y60">
        <f t="shared" ca="1" si="38"/>
        <v>0</v>
      </c>
      <c r="Z60">
        <f t="shared" ca="1" si="39"/>
        <v>1.2235187671602826E-4</v>
      </c>
      <c r="AA60">
        <f t="shared" ca="1" si="41"/>
        <v>160.91897958602556</v>
      </c>
      <c r="AB60">
        <f t="shared" ca="1" si="42"/>
        <v>0</v>
      </c>
      <c r="AC60">
        <f t="shared" ca="1" si="43"/>
        <v>0.16683840766314978</v>
      </c>
      <c r="AD60">
        <f t="shared" ca="1" si="44"/>
        <v>5.6766684280674169E-2</v>
      </c>
      <c r="AE60">
        <f t="shared" si="20"/>
        <v>0</v>
      </c>
      <c r="AG60">
        <f t="shared" ca="1" si="45"/>
        <v>0</v>
      </c>
      <c r="AH60">
        <f t="shared" ca="1" si="46"/>
        <v>-0.53576627578877378</v>
      </c>
      <c r="AI60">
        <f t="shared" si="47"/>
        <v>1</v>
      </c>
      <c r="AJ60">
        <v>-1.1625729712250177</v>
      </c>
      <c r="AK60">
        <v>-1.241496647708118</v>
      </c>
      <c r="AL60">
        <v>0.99342059911577962</v>
      </c>
      <c r="AM60">
        <v>-0.99630597105715424</v>
      </c>
      <c r="AN60">
        <v>-0.53576627578877378</v>
      </c>
      <c r="AO60">
        <v>-1.0161033969779965</v>
      </c>
      <c r="AP60">
        <v>0.26694237931224052</v>
      </c>
      <c r="AQ60">
        <v>-0.91746642283396795</v>
      </c>
      <c r="AR60">
        <v>-0.97762949735624716</v>
      </c>
      <c r="AS60">
        <v>-1.0971143638016656</v>
      </c>
      <c r="AT60">
        <v>0.82854626271000598</v>
      </c>
      <c r="AV60">
        <v>0.57132695153045576</v>
      </c>
      <c r="AW60">
        <v>0.14308237007950331</v>
      </c>
      <c r="AX60">
        <v>0.57752913137741113</v>
      </c>
      <c r="AY60">
        <v>7.9902498201974537E-2</v>
      </c>
    </row>
    <row r="61" spans="5:51" x14ac:dyDescent="0.55000000000000004">
      <c r="E61">
        <f t="shared" si="40"/>
        <v>0</v>
      </c>
      <c r="F61">
        <v>50</v>
      </c>
      <c r="G61" s="5">
        <f t="shared" ca="1" si="48"/>
        <v>0</v>
      </c>
      <c r="H61">
        <f t="shared" ca="1" si="21"/>
        <v>0</v>
      </c>
      <c r="I61">
        <f t="shared" ca="1" si="22"/>
        <v>6.4711044777060564E-2</v>
      </c>
      <c r="J61">
        <f t="shared" ca="1" si="23"/>
        <v>0</v>
      </c>
      <c r="K61">
        <f t="shared" ca="1" si="24"/>
        <v>0</v>
      </c>
      <c r="L61">
        <f t="shared" ca="1" si="25"/>
        <v>2.0122856269700996E-2</v>
      </c>
      <c r="M61">
        <f t="shared" ca="1" si="26"/>
        <v>0</v>
      </c>
      <c r="N61">
        <f t="shared" ca="1" si="27"/>
        <v>0</v>
      </c>
      <c r="O61">
        <f t="shared" ca="1" si="28"/>
        <v>3.5512232766005424E-3</v>
      </c>
      <c r="P61">
        <f t="shared" ca="1" si="29"/>
        <v>0</v>
      </c>
      <c r="Q61">
        <f t="shared" ca="1" si="30"/>
        <v>0</v>
      </c>
      <c r="R61">
        <f t="shared" ca="1" si="31"/>
        <v>1.4383541349602114E-3</v>
      </c>
      <c r="S61">
        <f t="shared" ca="1" si="32"/>
        <v>0</v>
      </c>
      <c r="T61">
        <f t="shared" ca="1" si="33"/>
        <v>0</v>
      </c>
      <c r="U61">
        <f t="shared" ca="1" si="34"/>
        <v>3.2363573623032346E-4</v>
      </c>
      <c r="V61">
        <f t="shared" ca="1" si="35"/>
        <v>0</v>
      </c>
      <c r="W61">
        <f t="shared" ca="1" si="36"/>
        <v>0</v>
      </c>
      <c r="X61">
        <f t="shared" ca="1" si="37"/>
        <v>7.4901039035105355E-5</v>
      </c>
      <c r="Y61">
        <f t="shared" ca="1" si="38"/>
        <v>0</v>
      </c>
      <c r="Z61">
        <f t="shared" ca="1" si="39"/>
        <v>8.910382313101424E-5</v>
      </c>
      <c r="AA61">
        <f t="shared" ca="1" si="41"/>
        <v>165.34889918074987</v>
      </c>
      <c r="AB61">
        <f t="shared" ca="1" si="42"/>
        <v>0</v>
      </c>
      <c r="AC61">
        <f t="shared" ca="1" si="43"/>
        <v>0.26655950253284538</v>
      </c>
      <c r="AD61">
        <f t="shared" ca="1" si="44"/>
        <v>4.8489892259851973E-2</v>
      </c>
      <c r="AE61">
        <f t="shared" si="20"/>
        <v>0</v>
      </c>
      <c r="AG61">
        <f t="shared" ca="1" si="45"/>
        <v>0</v>
      </c>
      <c r="AH61">
        <f t="shared" ca="1" si="46"/>
        <v>-0.93107018983573653</v>
      </c>
      <c r="AI61">
        <f t="shared" si="47"/>
        <v>2</v>
      </c>
      <c r="AJ61">
        <v>0.57630359151517041</v>
      </c>
      <c r="AK61">
        <v>5.4915290093049407E-2</v>
      </c>
      <c r="AL61">
        <v>-0.19394747141632251</v>
      </c>
      <c r="AM61">
        <v>-0.25064650799322408</v>
      </c>
      <c r="AN61">
        <v>-0.93107018983573653</v>
      </c>
      <c r="AO61">
        <v>1.8098762666340917</v>
      </c>
      <c r="AP61">
        <v>-1.7711226973915473</v>
      </c>
      <c r="AQ61">
        <v>0.39923747863213066</v>
      </c>
      <c r="AR61">
        <v>-0.46824879973428324</v>
      </c>
      <c r="AS61">
        <v>-0.84286511992104352</v>
      </c>
      <c r="AT61">
        <v>-0.91479023467400111</v>
      </c>
      <c r="AV61">
        <v>0.50392723184801391</v>
      </c>
      <c r="AW61">
        <v>0.11765234089066452</v>
      </c>
      <c r="AX61">
        <v>0.51002390356438998</v>
      </c>
      <c r="AY61">
        <v>6.6704237555763726E-2</v>
      </c>
    </row>
    <row r="62" spans="5:51" x14ac:dyDescent="0.55000000000000004">
      <c r="E62">
        <f t="shared" si="40"/>
        <v>0</v>
      </c>
      <c r="F62">
        <v>51</v>
      </c>
      <c r="G62" s="5">
        <f t="shared" ca="1" si="48"/>
        <v>0.86121372185805489</v>
      </c>
      <c r="H62">
        <f t="shared" ca="1" si="21"/>
        <v>0</v>
      </c>
      <c r="I62">
        <f t="shared" ca="1" si="22"/>
        <v>0</v>
      </c>
      <c r="J62">
        <f t="shared" ca="1" si="23"/>
        <v>3.7376625219575473E-2</v>
      </c>
      <c r="K62">
        <f t="shared" ca="1" si="24"/>
        <v>0</v>
      </c>
      <c r="L62">
        <f t="shared" ca="1" si="25"/>
        <v>0</v>
      </c>
      <c r="M62">
        <f t="shared" ca="1" si="26"/>
        <v>1.359682041889365E-2</v>
      </c>
      <c r="N62">
        <f t="shared" ca="1" si="27"/>
        <v>0</v>
      </c>
      <c r="O62">
        <f t="shared" ca="1" si="28"/>
        <v>0</v>
      </c>
      <c r="P62">
        <f t="shared" ca="1" si="29"/>
        <v>2.5106959473583787E-3</v>
      </c>
      <c r="Q62">
        <f t="shared" ca="1" si="30"/>
        <v>0</v>
      </c>
      <c r="R62">
        <f t="shared" ca="1" si="31"/>
        <v>0</v>
      </c>
      <c r="S62">
        <f t="shared" ca="1" si="32"/>
        <v>1.0350925239763838E-3</v>
      </c>
      <c r="T62">
        <f t="shared" ca="1" si="33"/>
        <v>0</v>
      </c>
      <c r="U62">
        <f t="shared" ca="1" si="34"/>
        <v>0</v>
      </c>
      <c r="V62">
        <f t="shared" ca="1" si="35"/>
        <v>2.3470370702011336E-4</v>
      </c>
      <c r="W62">
        <f t="shared" ca="1" si="36"/>
        <v>0</v>
      </c>
      <c r="X62">
        <f t="shared" ca="1" si="37"/>
        <v>0</v>
      </c>
      <c r="Y62">
        <f t="shared" ca="1" si="38"/>
        <v>5.45099612658651E-5</v>
      </c>
      <c r="Z62">
        <f t="shared" ca="1" si="39"/>
        <v>6.4890637640076208E-5</v>
      </c>
      <c r="AA62">
        <f t="shared" ca="1" si="41"/>
        <v>172.24424737882305</v>
      </c>
      <c r="AB62">
        <f t="shared" ca="1" si="42"/>
        <v>0</v>
      </c>
      <c r="AC62">
        <f t="shared" ca="1" si="43"/>
        <v>5.0659979079672894E-2</v>
      </c>
      <c r="AD62">
        <f t="shared" ca="1" si="44"/>
        <v>0.10568984737060617</v>
      </c>
      <c r="AE62">
        <f t="shared" si="20"/>
        <v>0</v>
      </c>
      <c r="AG62">
        <f t="shared" ca="1" si="45"/>
        <v>1.7306643302148572</v>
      </c>
      <c r="AH62">
        <f t="shared" ca="1" si="46"/>
        <v>1.3712633517570794</v>
      </c>
      <c r="AI62">
        <f t="shared" si="47"/>
        <v>0</v>
      </c>
      <c r="AJ62">
        <v>-1.5403384168166667</v>
      </c>
      <c r="AK62">
        <v>-1.0224061952612828</v>
      </c>
      <c r="AL62">
        <v>0.42689748624979984</v>
      </c>
      <c r="AM62">
        <v>0.87550688476767391</v>
      </c>
      <c r="AN62">
        <v>1.3712633517570794</v>
      </c>
      <c r="AO62">
        <v>0.68197550717741251</v>
      </c>
      <c r="AP62">
        <v>1.9835715647786856</v>
      </c>
      <c r="AQ62">
        <v>2.9563670977950096</v>
      </c>
      <c r="AR62">
        <v>0.35520770325092599</v>
      </c>
      <c r="AS62">
        <v>0.61947957874508575</v>
      </c>
      <c r="AT62">
        <v>1.472699295845814E-2</v>
      </c>
      <c r="AV62">
        <v>0.6347869757770872</v>
      </c>
      <c r="AW62">
        <v>0.29072180777354578</v>
      </c>
      <c r="AX62">
        <v>0.64572393761722191</v>
      </c>
      <c r="AY62">
        <v>0.1927309906693157</v>
      </c>
    </row>
    <row r="63" spans="5:51" x14ac:dyDescent="0.55000000000000004">
      <c r="E63">
        <f t="shared" si="40"/>
        <v>0</v>
      </c>
      <c r="F63">
        <v>52</v>
      </c>
      <c r="G63" s="5">
        <f t="shared" ca="1" si="48"/>
        <v>0</v>
      </c>
      <c r="H63">
        <f t="shared" ca="1" si="21"/>
        <v>0.26746222538592879</v>
      </c>
      <c r="I63">
        <f t="shared" ca="1" si="22"/>
        <v>0</v>
      </c>
      <c r="J63">
        <f t="shared" ca="1" si="23"/>
        <v>0</v>
      </c>
      <c r="K63">
        <f t="shared" ca="1" si="24"/>
        <v>2.3382766823140277E-2</v>
      </c>
      <c r="L63">
        <f t="shared" ca="1" si="25"/>
        <v>0</v>
      </c>
      <c r="M63">
        <f t="shared" ca="1" si="26"/>
        <v>0</v>
      </c>
      <c r="N63">
        <f t="shared" ca="1" si="27"/>
        <v>9.3770980517286617E-3</v>
      </c>
      <c r="O63">
        <f t="shared" ca="1" si="28"/>
        <v>0</v>
      </c>
      <c r="P63">
        <f t="shared" ca="1" si="29"/>
        <v>0</v>
      </c>
      <c r="Q63">
        <f t="shared" ca="1" si="30"/>
        <v>1.7887238471171998E-3</v>
      </c>
      <c r="R63">
        <f t="shared" ca="1" si="31"/>
        <v>0</v>
      </c>
      <c r="S63">
        <f t="shared" ca="1" si="32"/>
        <v>0</v>
      </c>
      <c r="T63">
        <f t="shared" ca="1" si="33"/>
        <v>7.4733931720754731E-4</v>
      </c>
      <c r="U63">
        <f t="shared" ca="1" si="34"/>
        <v>0</v>
      </c>
      <c r="V63">
        <f t="shared" ca="1" si="35"/>
        <v>0</v>
      </c>
      <c r="W63">
        <f t="shared" ca="1" si="36"/>
        <v>1.7046175319139964E-4</v>
      </c>
      <c r="X63">
        <f t="shared" ca="1" si="37"/>
        <v>0</v>
      </c>
      <c r="Y63">
        <f t="shared" ca="1" si="38"/>
        <v>0</v>
      </c>
      <c r="Z63">
        <f t="shared" ca="1" si="39"/>
        <v>8.6954529282332095E-5</v>
      </c>
      <c r="AA63">
        <f t="shared" ca="1" si="41"/>
        <v>183.07792557143011</v>
      </c>
      <c r="AB63">
        <f t="shared" ca="1" si="42"/>
        <v>0</v>
      </c>
      <c r="AC63">
        <f t="shared" ca="1" si="43"/>
        <v>0.12445009143853074</v>
      </c>
      <c r="AD63">
        <f t="shared" ca="1" si="44"/>
        <v>7.997563217555459E-2</v>
      </c>
      <c r="AE63">
        <f t="shared" si="20"/>
        <v>0</v>
      </c>
      <c r="AG63">
        <f t="shared" ca="1" si="45"/>
        <v>0</v>
      </c>
      <c r="AH63">
        <f t="shared" ca="1" si="46"/>
        <v>0.34877757570939139</v>
      </c>
      <c r="AI63">
        <f t="shared" si="47"/>
        <v>1</v>
      </c>
      <c r="AJ63">
        <v>0.14118654689809773</v>
      </c>
      <c r="AK63">
        <v>-0.7338712748605758</v>
      </c>
      <c r="AL63">
        <v>0.80262225310434587</v>
      </c>
      <c r="AM63">
        <v>0.80727659224066883</v>
      </c>
      <c r="AN63">
        <v>0.34877757570939139</v>
      </c>
      <c r="AO63">
        <v>-0.16153762771864422</v>
      </c>
      <c r="AP63">
        <v>1.0773601388791576</v>
      </c>
      <c r="AQ63">
        <v>-1.19194282888202</v>
      </c>
      <c r="AR63">
        <v>-0.58173213801637758</v>
      </c>
      <c r="AS63">
        <v>1.4385659596882761</v>
      </c>
      <c r="AT63">
        <v>-0.65604353949311189</v>
      </c>
      <c r="AV63">
        <v>0.58958836418437055</v>
      </c>
      <c r="AW63">
        <v>0.21818662997706273</v>
      </c>
      <c r="AX63">
        <v>0.60058496439771003</v>
      </c>
      <c r="AY63">
        <v>0.14483628142109192</v>
      </c>
    </row>
    <row r="64" spans="5:51" x14ac:dyDescent="0.55000000000000004">
      <c r="E64">
        <f t="shared" si="40"/>
        <v>0</v>
      </c>
      <c r="F64">
        <v>53</v>
      </c>
      <c r="G64" s="5">
        <f t="shared" ca="1" si="48"/>
        <v>0</v>
      </c>
      <c r="H64">
        <f t="shared" ca="1" si="21"/>
        <v>0</v>
      </c>
      <c r="I64">
        <f t="shared" ca="1" si="22"/>
        <v>0.13169380773302311</v>
      </c>
      <c r="J64">
        <f t="shared" ca="1" si="23"/>
        <v>0</v>
      </c>
      <c r="K64">
        <f t="shared" ca="1" si="24"/>
        <v>0</v>
      </c>
      <c r="L64">
        <f t="shared" ca="1" si="25"/>
        <v>1.5330657492248283E-2</v>
      </c>
      <c r="M64">
        <f t="shared" ca="1" si="26"/>
        <v>0</v>
      </c>
      <c r="N64">
        <f t="shared" ca="1" si="27"/>
        <v>0</v>
      </c>
      <c r="O64">
        <f t="shared" ca="1" si="28"/>
        <v>6.5608328621885956E-3</v>
      </c>
      <c r="P64">
        <f t="shared" ca="1" si="29"/>
        <v>0</v>
      </c>
      <c r="Q64">
        <f t="shared" ca="1" si="30"/>
        <v>0</v>
      </c>
      <c r="R64">
        <f t="shared" ca="1" si="31"/>
        <v>1.2816828222291183E-3</v>
      </c>
      <c r="S64">
        <f t="shared" ca="1" si="32"/>
        <v>0</v>
      </c>
      <c r="T64">
        <f t="shared" ca="1" si="33"/>
        <v>0</v>
      </c>
      <c r="U64">
        <f t="shared" ca="1" si="34"/>
        <v>5.409355785852371E-4</v>
      </c>
      <c r="V64">
        <f t="shared" ca="1" si="35"/>
        <v>0</v>
      </c>
      <c r="W64">
        <f t="shared" ca="1" si="36"/>
        <v>0</v>
      </c>
      <c r="X64">
        <f t="shared" ca="1" si="37"/>
        <v>1.2394549005629839E-4</v>
      </c>
      <c r="Y64">
        <f t="shared" ca="1" si="38"/>
        <v>0</v>
      </c>
      <c r="Z64">
        <f t="shared" ca="1" si="39"/>
        <v>6.3325395617724284E-5</v>
      </c>
      <c r="AA64">
        <f t="shared" ca="1" si="41"/>
        <v>204.09243136074329</v>
      </c>
      <c r="AB64">
        <f t="shared" ca="1" si="42"/>
        <v>0</v>
      </c>
      <c r="AC64">
        <f t="shared" ca="1" si="43"/>
        <v>0.21932220242413494</v>
      </c>
      <c r="AD64">
        <f t="shared" ca="1" si="44"/>
        <v>7.2431222344484292E-2</v>
      </c>
      <c r="AE64">
        <f t="shared" si="20"/>
        <v>0</v>
      </c>
      <c r="AG64">
        <f t="shared" ca="1" si="45"/>
        <v>0</v>
      </c>
      <c r="AH64">
        <f t="shared" ca="1" si="46"/>
        <v>-2.0533298084046692</v>
      </c>
      <c r="AI64">
        <f t="shared" si="47"/>
        <v>2</v>
      </c>
      <c r="AJ64">
        <v>-0.68226427174522541</v>
      </c>
      <c r="AK64">
        <v>1.6984677131404169</v>
      </c>
      <c r="AL64">
        <v>0.9240125109499786</v>
      </c>
      <c r="AM64">
        <v>0.52037648856639862</v>
      </c>
      <c r="AN64">
        <v>-2.0533298084046692</v>
      </c>
      <c r="AO64">
        <v>0.14420038496609777</v>
      </c>
      <c r="AP64">
        <v>1.1832707969006151</v>
      </c>
      <c r="AQ64">
        <v>-0.59090780268888921</v>
      </c>
      <c r="AR64">
        <v>1.6725061868783087</v>
      </c>
      <c r="AS64">
        <v>1.5073601389303803</v>
      </c>
      <c r="AT64">
        <v>0.47064077079994604</v>
      </c>
      <c r="AV64">
        <v>0.50395036649613301</v>
      </c>
      <c r="AW64">
        <v>0.20122053075703056</v>
      </c>
      <c r="AX64">
        <v>0.51382589080343344</v>
      </c>
      <c r="AY64">
        <v>0.13542698419839175</v>
      </c>
    </row>
    <row r="65" spans="5:51" x14ac:dyDescent="0.55000000000000004">
      <c r="E65">
        <f t="shared" si="40"/>
        <v>0</v>
      </c>
      <c r="F65">
        <v>54</v>
      </c>
      <c r="G65" s="5">
        <f t="shared" ca="1" si="48"/>
        <v>0.4527277243830059</v>
      </c>
      <c r="H65">
        <f t="shared" ca="1" si="21"/>
        <v>0</v>
      </c>
      <c r="I65">
        <f t="shared" ca="1" si="22"/>
        <v>0</v>
      </c>
      <c r="J65">
        <f t="shared" ca="1" si="23"/>
        <v>7.6065378210690426E-2</v>
      </c>
      <c r="K65">
        <f t="shared" ca="1" si="24"/>
        <v>0</v>
      </c>
      <c r="L65">
        <f t="shared" ca="1" si="25"/>
        <v>0</v>
      </c>
      <c r="M65">
        <f t="shared" ca="1" si="26"/>
        <v>1.0358777801316756E-2</v>
      </c>
      <c r="N65">
        <f t="shared" ca="1" si="27"/>
        <v>0</v>
      </c>
      <c r="O65">
        <f t="shared" ca="1" si="28"/>
        <v>0</v>
      </c>
      <c r="P65">
        <f t="shared" ca="1" si="29"/>
        <v>4.6384738991012914E-3</v>
      </c>
      <c r="Q65">
        <f t="shared" ca="1" si="30"/>
        <v>0</v>
      </c>
      <c r="R65">
        <f t="shared" ca="1" si="31"/>
        <v>0</v>
      </c>
      <c r="S65">
        <f t="shared" ca="1" si="32"/>
        <v>9.2234608651158901E-4</v>
      </c>
      <c r="T65">
        <f t="shared" ca="1" si="33"/>
        <v>0</v>
      </c>
      <c r="U65">
        <f t="shared" ca="1" si="34"/>
        <v>0</v>
      </c>
      <c r="V65">
        <f t="shared" ca="1" si="35"/>
        <v>3.9229161473895772E-4</v>
      </c>
      <c r="W65">
        <f t="shared" ca="1" si="36"/>
        <v>0</v>
      </c>
      <c r="X65">
        <f t="shared" ca="1" si="37"/>
        <v>0</v>
      </c>
      <c r="Y65">
        <f t="shared" ca="1" si="38"/>
        <v>9.0202538563996434E-5</v>
      </c>
      <c r="Z65">
        <f t="shared" ca="1" si="39"/>
        <v>4.611727259336782E-5</v>
      </c>
      <c r="AA65">
        <f t="shared" ca="1" si="41"/>
        <v>229.07443927621111</v>
      </c>
      <c r="AB65">
        <f t="shared" ca="1" si="42"/>
        <v>0</v>
      </c>
      <c r="AC65">
        <f t="shared" ca="1" si="43"/>
        <v>9.9890580320813452E-2</v>
      </c>
      <c r="AD65">
        <f t="shared" ca="1" si="44"/>
        <v>9.7828242282454292E-2</v>
      </c>
      <c r="AE65">
        <f t="shared" si="20"/>
        <v>0</v>
      </c>
      <c r="AG65">
        <f t="shared" ca="1" si="45"/>
        <v>0.80869690353980639</v>
      </c>
      <c r="AH65">
        <f t="shared" ca="1" si="46"/>
        <v>-0.53082771955814678</v>
      </c>
      <c r="AI65">
        <f t="shared" si="47"/>
        <v>0</v>
      </c>
      <c r="AJ65">
        <v>1.2233476809342392</v>
      </c>
      <c r="AK65">
        <v>0.59619878811645322</v>
      </c>
      <c r="AL65">
        <v>-0.95120185505948029</v>
      </c>
      <c r="AM65">
        <v>-0.48289621190633625</v>
      </c>
      <c r="AN65">
        <v>-0.53082771955814678</v>
      </c>
      <c r="AO65">
        <v>-2.15153704630211</v>
      </c>
      <c r="AP65">
        <v>0.31764329833094962</v>
      </c>
      <c r="AQ65">
        <v>0.56612861953908578</v>
      </c>
      <c r="AR65">
        <v>0.20721699911518954</v>
      </c>
      <c r="AS65">
        <v>-0.22907443053554744</v>
      </c>
      <c r="AT65">
        <v>0.28466274670790881</v>
      </c>
      <c r="AV65">
        <v>0.48039170449625712</v>
      </c>
      <c r="AW65">
        <v>0.22347831552108177</v>
      </c>
      <c r="AX65">
        <v>0.4902522224987903</v>
      </c>
      <c r="AY65">
        <v>0.15670724728632557</v>
      </c>
    </row>
    <row r="66" spans="5:51" x14ac:dyDescent="0.55000000000000004">
      <c r="E66">
        <f t="shared" si="40"/>
        <v>0</v>
      </c>
      <c r="F66">
        <v>55</v>
      </c>
      <c r="G66" s="5">
        <f t="shared" ca="1" si="48"/>
        <v>0</v>
      </c>
      <c r="H66">
        <f t="shared" ca="1" si="21"/>
        <v>0.14060106287686833</v>
      </c>
      <c r="I66">
        <f t="shared" ca="1" si="22"/>
        <v>0</v>
      </c>
      <c r="J66">
        <f t="shared" ca="1" si="23"/>
        <v>0</v>
      </c>
      <c r="K66">
        <f t="shared" ca="1" si="24"/>
        <v>4.7586399027888249E-2</v>
      </c>
      <c r="L66">
        <f t="shared" ca="1" si="25"/>
        <v>0</v>
      </c>
      <c r="M66">
        <f t="shared" ca="1" si="26"/>
        <v>0</v>
      </c>
      <c r="N66">
        <f t="shared" ca="1" si="27"/>
        <v>7.1439698507778909E-3</v>
      </c>
      <c r="O66">
        <f t="shared" ca="1" si="28"/>
        <v>0</v>
      </c>
      <c r="P66">
        <f t="shared" ca="1" si="29"/>
        <v>0</v>
      </c>
      <c r="Q66">
        <f t="shared" ca="1" si="30"/>
        <v>3.3046410443617401E-3</v>
      </c>
      <c r="R66">
        <f t="shared" ca="1" si="31"/>
        <v>0</v>
      </c>
      <c r="S66">
        <f t="shared" ca="1" si="32"/>
        <v>0</v>
      </c>
      <c r="T66">
        <f t="shared" ca="1" si="33"/>
        <v>6.6593611542532132E-4</v>
      </c>
      <c r="U66">
        <f t="shared" ca="1" si="34"/>
        <v>0</v>
      </c>
      <c r="V66">
        <f t="shared" ca="1" si="35"/>
        <v>0</v>
      </c>
      <c r="W66">
        <f t="shared" ca="1" si="36"/>
        <v>2.8491546750455558E-4</v>
      </c>
      <c r="X66">
        <f t="shared" ca="1" si="37"/>
        <v>0</v>
      </c>
      <c r="Y66">
        <f t="shared" ca="1" si="38"/>
        <v>0</v>
      </c>
      <c r="Z66">
        <f t="shared" ca="1" si="39"/>
        <v>9.9276093417109161E-5</v>
      </c>
      <c r="AA66">
        <f t="shared" ca="1" si="41"/>
        <v>239.4795112082972</v>
      </c>
      <c r="AB66">
        <f t="shared" ca="1" si="42"/>
        <v>0</v>
      </c>
      <c r="AC66">
        <f t="shared" ca="1" si="43"/>
        <v>0.19587019785477972</v>
      </c>
      <c r="AD66">
        <f t="shared" ca="1" si="44"/>
        <v>7.59730505174257E-2</v>
      </c>
      <c r="AE66">
        <f t="shared" si="20"/>
        <v>0</v>
      </c>
      <c r="AG66">
        <f t="shared" ca="1" si="45"/>
        <v>0</v>
      </c>
      <c r="AH66">
        <f t="shared" ca="1" si="46"/>
        <v>0.89966761152027175</v>
      </c>
      <c r="AI66">
        <f t="shared" si="47"/>
        <v>1</v>
      </c>
      <c r="AJ66">
        <v>0.24394239517278038</v>
      </c>
      <c r="AK66">
        <v>5.5528062148368917E-2</v>
      </c>
      <c r="AL66">
        <v>-2.0053721527801827</v>
      </c>
      <c r="AM66">
        <v>1.9700746634043753</v>
      </c>
      <c r="AN66">
        <v>0.89966761152027175</v>
      </c>
      <c r="AO66">
        <v>2.5668214220786467E-2</v>
      </c>
      <c r="AP66">
        <v>-0.4135279141337378</v>
      </c>
      <c r="AQ66">
        <v>1.5501836969633587</v>
      </c>
      <c r="AR66">
        <v>1.2752661859849468</v>
      </c>
      <c r="AS66">
        <v>-0.934733179747127</v>
      </c>
      <c r="AT66">
        <v>-1.3407611731963698</v>
      </c>
      <c r="AV66">
        <v>0.54560036105033693</v>
      </c>
      <c r="AW66">
        <v>0.17615935328653759</v>
      </c>
      <c r="AX66">
        <v>0.55718621400009116</v>
      </c>
      <c r="AY66">
        <v>0.12372338672258294</v>
      </c>
    </row>
    <row r="67" spans="5:51" x14ac:dyDescent="0.55000000000000004">
      <c r="E67">
        <f t="shared" si="40"/>
        <v>0</v>
      </c>
      <c r="F67">
        <v>56</v>
      </c>
      <c r="G67" s="5">
        <f t="shared" ca="1" si="48"/>
        <v>0</v>
      </c>
      <c r="H67">
        <f t="shared" ca="1" si="21"/>
        <v>0</v>
      </c>
      <c r="I67">
        <f t="shared" ca="1" si="22"/>
        <v>6.9229549387197817E-2</v>
      </c>
      <c r="J67">
        <f t="shared" ca="1" si="23"/>
        <v>0</v>
      </c>
      <c r="K67">
        <f t="shared" ca="1" si="24"/>
        <v>0</v>
      </c>
      <c r="L67">
        <f t="shared" ca="1" si="25"/>
        <v>3.1199506470040411E-2</v>
      </c>
      <c r="M67">
        <f t="shared" ca="1" si="26"/>
        <v>0</v>
      </c>
      <c r="N67">
        <f t="shared" ca="1" si="27"/>
        <v>0</v>
      </c>
      <c r="O67">
        <f t="shared" ca="1" si="28"/>
        <v>4.9983898968431516E-3</v>
      </c>
      <c r="P67">
        <f t="shared" ca="1" si="29"/>
        <v>0</v>
      </c>
      <c r="Q67">
        <f t="shared" ca="1" si="30"/>
        <v>0</v>
      </c>
      <c r="R67">
        <f t="shared" ca="1" si="31"/>
        <v>2.3678901955815541E-3</v>
      </c>
      <c r="S67">
        <f t="shared" ca="1" si="32"/>
        <v>0</v>
      </c>
      <c r="T67">
        <f t="shared" ca="1" si="33"/>
        <v>0</v>
      </c>
      <c r="U67">
        <f t="shared" ca="1" si="34"/>
        <v>4.8201470149383373E-4</v>
      </c>
      <c r="V67">
        <f t="shared" ca="1" si="35"/>
        <v>0</v>
      </c>
      <c r="W67">
        <f t="shared" ca="1" si="36"/>
        <v>0</v>
      </c>
      <c r="X67">
        <f t="shared" ca="1" si="37"/>
        <v>2.0716663171251024E-4</v>
      </c>
      <c r="Y67">
        <f t="shared" ca="1" si="38"/>
        <v>0</v>
      </c>
      <c r="Z67">
        <f t="shared" ca="1" si="39"/>
        <v>7.2298682344750003E-5</v>
      </c>
      <c r="AA67">
        <f t="shared" ca="1" si="41"/>
        <v>236.73060708701621</v>
      </c>
      <c r="AB67">
        <f t="shared" ca="1" si="42"/>
        <v>0</v>
      </c>
      <c r="AC67">
        <f t="shared" ca="1" si="43"/>
        <v>0.29788334902448793</v>
      </c>
      <c r="AD67">
        <f t="shared" ca="1" si="44"/>
        <v>6.3076668355666748E-2</v>
      </c>
      <c r="AE67">
        <f t="shared" si="20"/>
        <v>0</v>
      </c>
      <c r="AG67">
        <f t="shared" ca="1" si="45"/>
        <v>0</v>
      </c>
      <c r="AH67">
        <f t="shared" ca="1" si="46"/>
        <v>-1.5501836969633587</v>
      </c>
      <c r="AI67">
        <f t="shared" si="47"/>
        <v>2</v>
      </c>
      <c r="AJ67">
        <v>0.6296136234595906</v>
      </c>
      <c r="AK67">
        <v>2.6039197109639645</v>
      </c>
      <c r="AL67">
        <v>-0.88984961621463299</v>
      </c>
      <c r="AM67">
        <v>0.89075911091640592</v>
      </c>
      <c r="AN67">
        <v>-1.5501836969633587</v>
      </c>
      <c r="AO67">
        <v>-0.68110693973721936</v>
      </c>
      <c r="AP67">
        <v>-7.5845036917598918E-2</v>
      </c>
      <c r="AQ67">
        <v>-0.6968184607103467</v>
      </c>
      <c r="AR67">
        <v>0.62970684666652232</v>
      </c>
      <c r="AS67">
        <v>1.5235218597808853</v>
      </c>
      <c r="AT67">
        <v>-0.11303654900984839</v>
      </c>
      <c r="AV67">
        <v>0.44330576592955989</v>
      </c>
      <c r="AW67">
        <v>0.13899425027888343</v>
      </c>
      <c r="AX67">
        <v>0.45276096715875003</v>
      </c>
      <c r="AY67">
        <v>9.8500638659615128E-2</v>
      </c>
    </row>
    <row r="68" spans="5:51" x14ac:dyDescent="0.55000000000000004">
      <c r="E68">
        <f t="shared" si="40"/>
        <v>0</v>
      </c>
      <c r="F68">
        <v>57</v>
      </c>
      <c r="G68" s="5">
        <f t="shared" ca="1" si="48"/>
        <v>1.010028505250995</v>
      </c>
      <c r="H68">
        <f t="shared" ca="1" si="21"/>
        <v>0</v>
      </c>
      <c r="I68">
        <f t="shared" ca="1" si="22"/>
        <v>0</v>
      </c>
      <c r="J68">
        <f t="shared" ca="1" si="23"/>
        <v>3.9986480367917826E-2</v>
      </c>
      <c r="K68">
        <f t="shared" ca="1" si="24"/>
        <v>0</v>
      </c>
      <c r="L68">
        <f t="shared" ca="1" si="25"/>
        <v>0</v>
      </c>
      <c r="M68">
        <f t="shared" ca="1" si="26"/>
        <v>2.1081206412530487E-2</v>
      </c>
      <c r="N68">
        <f t="shared" ca="1" si="27"/>
        <v>0</v>
      </c>
      <c r="O68">
        <f t="shared" ca="1" si="28"/>
        <v>0</v>
      </c>
      <c r="P68">
        <f t="shared" ca="1" si="29"/>
        <v>3.5338350421419539E-3</v>
      </c>
      <c r="Q68">
        <f t="shared" ca="1" si="30"/>
        <v>0</v>
      </c>
      <c r="R68">
        <f t="shared" ca="1" si="31"/>
        <v>0</v>
      </c>
      <c r="S68">
        <f t="shared" ca="1" si="32"/>
        <v>1.7040208523551432E-3</v>
      </c>
      <c r="T68">
        <f t="shared" ca="1" si="33"/>
        <v>0</v>
      </c>
      <c r="U68">
        <f t="shared" ca="1" si="34"/>
        <v>0</v>
      </c>
      <c r="V68">
        <f t="shared" ca="1" si="35"/>
        <v>3.4956163554906034E-4</v>
      </c>
      <c r="W68">
        <f t="shared" ca="1" si="36"/>
        <v>0</v>
      </c>
      <c r="X68">
        <f t="shared" ca="1" si="37"/>
        <v>0</v>
      </c>
      <c r="Y68">
        <f t="shared" ca="1" si="38"/>
        <v>1.5076753561370392E-4</v>
      </c>
      <c r="Z68">
        <f t="shared" ca="1" si="39"/>
        <v>5.2652147046372715E-5</v>
      </c>
      <c r="AA68">
        <f t="shared" ca="1" si="41"/>
        <v>234.29168964566708</v>
      </c>
      <c r="AB68">
        <f t="shared" ca="1" si="42"/>
        <v>0</v>
      </c>
      <c r="AC68">
        <f t="shared" ca="1" si="43"/>
        <v>5.5661511054224323E-2</v>
      </c>
      <c r="AD68">
        <f t="shared" ca="1" si="44"/>
        <v>0.12775755463895025</v>
      </c>
      <c r="AE68">
        <f t="shared" si="20"/>
        <v>0</v>
      </c>
      <c r="AG68">
        <f t="shared" ca="1" si="45"/>
        <v>1.6714898414772459</v>
      </c>
      <c r="AH68">
        <f t="shared" ca="1" si="46"/>
        <v>1.2842883734265342</v>
      </c>
      <c r="AI68">
        <f t="shared" si="47"/>
        <v>0</v>
      </c>
      <c r="AJ68">
        <v>0.16293370208586566</v>
      </c>
      <c r="AK68">
        <v>0.17395109352946747</v>
      </c>
      <c r="AL68">
        <v>0.29767193154839333</v>
      </c>
      <c r="AM68">
        <v>0.24638666218379512</v>
      </c>
      <c r="AN68">
        <v>1.2842883734265342</v>
      </c>
      <c r="AO68">
        <v>1.3340240911929868</v>
      </c>
      <c r="AP68">
        <v>0.46799186748103239</v>
      </c>
      <c r="AQ68">
        <v>0.93900553110870533</v>
      </c>
      <c r="AR68">
        <v>1.7714864952722564</v>
      </c>
      <c r="AS68">
        <v>-6.0355205278028734E-2</v>
      </c>
      <c r="AT68">
        <v>0.65595031628618017</v>
      </c>
      <c r="AV68">
        <v>0.58238585157507949</v>
      </c>
      <c r="AW68">
        <v>0.30081714326542958</v>
      </c>
      <c r="AX68">
        <v>0.5942822166860825</v>
      </c>
      <c r="AY68">
        <v>0.23855032540942456</v>
      </c>
    </row>
    <row r="69" spans="5:51" x14ac:dyDescent="0.55000000000000004">
      <c r="E69">
        <f t="shared" si="40"/>
        <v>0</v>
      </c>
      <c r="F69">
        <v>58</v>
      </c>
      <c r="G69" s="5">
        <f t="shared" ca="1" si="48"/>
        <v>0</v>
      </c>
      <c r="H69">
        <f t="shared" ca="1" si="21"/>
        <v>0.31367878246856307</v>
      </c>
      <c r="I69">
        <f t="shared" ca="1" si="22"/>
        <v>0</v>
      </c>
      <c r="J69">
        <f t="shared" ca="1" si="23"/>
        <v>0</v>
      </c>
      <c r="K69">
        <f t="shared" ca="1" si="24"/>
        <v>2.5015488718639289E-2</v>
      </c>
      <c r="L69">
        <f t="shared" ca="1" si="25"/>
        <v>0</v>
      </c>
      <c r="M69">
        <f t="shared" ca="1" si="26"/>
        <v>0</v>
      </c>
      <c r="N69">
        <f t="shared" ca="1" si="27"/>
        <v>1.4538732842594557E-2</v>
      </c>
      <c r="O69">
        <f t="shared" ca="1" si="28"/>
        <v>0</v>
      </c>
      <c r="P69">
        <f t="shared" ca="1" si="29"/>
        <v>0</v>
      </c>
      <c r="Q69">
        <f t="shared" ca="1" si="30"/>
        <v>2.5176505415991958E-3</v>
      </c>
      <c r="R69">
        <f t="shared" ca="1" si="31"/>
        <v>0</v>
      </c>
      <c r="S69">
        <f t="shared" ca="1" si="32"/>
        <v>0</v>
      </c>
      <c r="T69">
        <f t="shared" ca="1" si="33"/>
        <v>1.2303071955484153E-3</v>
      </c>
      <c r="U69">
        <f t="shared" ca="1" si="34"/>
        <v>0</v>
      </c>
      <c r="V69">
        <f t="shared" ca="1" si="35"/>
        <v>0</v>
      </c>
      <c r="W69">
        <f t="shared" ca="1" si="36"/>
        <v>2.5388132978674898E-4</v>
      </c>
      <c r="X69">
        <f t="shared" ca="1" si="37"/>
        <v>0</v>
      </c>
      <c r="Y69">
        <f t="shared" ca="1" si="38"/>
        <v>0</v>
      </c>
      <c r="Z69">
        <f t="shared" ca="1" si="39"/>
        <v>1.481421610489776E-4</v>
      </c>
      <c r="AA69">
        <f t="shared" ca="1" si="41"/>
        <v>237.84295349569894</v>
      </c>
      <c r="AB69">
        <f t="shared" ca="1" si="42"/>
        <v>0</v>
      </c>
      <c r="AC69">
        <f t="shared" ca="1" si="43"/>
        <v>0.13155908757034726</v>
      </c>
      <c r="AD69">
        <f t="shared" ca="1" si="44"/>
        <v>9.620259319258645E-2</v>
      </c>
      <c r="AE69">
        <f t="shared" si="20"/>
        <v>0</v>
      </c>
      <c r="AG69">
        <f t="shared" ca="1" si="45"/>
        <v>0</v>
      </c>
      <c r="AH69">
        <f t="shared" ca="1" si="46"/>
        <v>-1.7403954188921489</v>
      </c>
      <c r="AI69">
        <f t="shared" si="47"/>
        <v>1</v>
      </c>
      <c r="AJ69">
        <v>0.69564976001856849</v>
      </c>
      <c r="AK69">
        <v>-0.56406406656606123</v>
      </c>
      <c r="AL69">
        <v>0.78230641520349309</v>
      </c>
      <c r="AM69">
        <v>1.4901934264344163</v>
      </c>
      <c r="AN69">
        <v>-1.7403954188921489</v>
      </c>
      <c r="AO69">
        <v>-1.1257725418545306</v>
      </c>
      <c r="AP69">
        <v>1.0951612239296082</v>
      </c>
      <c r="AQ69">
        <v>-0.21997379917593207</v>
      </c>
      <c r="AR69">
        <v>0.71379190558218397</v>
      </c>
      <c r="AS69">
        <v>-4.4881289795739576E-2</v>
      </c>
      <c r="AT69">
        <v>-0.7405969881801866</v>
      </c>
      <c r="AV69">
        <v>0.47973934842370691</v>
      </c>
      <c r="AW69">
        <v>0.22397722140343651</v>
      </c>
      <c r="AX69">
        <v>0.48950241596916327</v>
      </c>
      <c r="AY69">
        <v>0.17792112794034831</v>
      </c>
    </row>
    <row r="70" spans="5:51" x14ac:dyDescent="0.55000000000000004">
      <c r="E70">
        <f t="shared" si="40"/>
        <v>0</v>
      </c>
      <c r="F70">
        <v>59</v>
      </c>
      <c r="G70" s="5">
        <f t="shared" ca="1" si="48"/>
        <v>0</v>
      </c>
      <c r="H70">
        <f t="shared" ca="1" si="21"/>
        <v>0</v>
      </c>
      <c r="I70">
        <f t="shared" ca="1" si="22"/>
        <v>0.15445004695050676</v>
      </c>
      <c r="J70">
        <f t="shared" ca="1" si="23"/>
        <v>0</v>
      </c>
      <c r="K70">
        <f t="shared" ca="1" si="24"/>
        <v>0</v>
      </c>
      <c r="L70">
        <f t="shared" ca="1" si="25"/>
        <v>1.6401133896914756E-2</v>
      </c>
      <c r="M70">
        <f t="shared" ca="1" si="26"/>
        <v>0</v>
      </c>
      <c r="N70">
        <f t="shared" ca="1" si="27"/>
        <v>0</v>
      </c>
      <c r="O70">
        <f t="shared" ca="1" si="28"/>
        <v>1.0172251125249842E-2</v>
      </c>
      <c r="P70">
        <f t="shared" ca="1" si="29"/>
        <v>0</v>
      </c>
      <c r="Q70">
        <f t="shared" ca="1" si="30"/>
        <v>0</v>
      </c>
      <c r="R70">
        <f t="shared" ca="1" si="31"/>
        <v>1.8039841402819397E-3</v>
      </c>
      <c r="S70">
        <f t="shared" ca="1" si="32"/>
        <v>0</v>
      </c>
      <c r="T70">
        <f t="shared" ca="1" si="33"/>
        <v>0</v>
      </c>
      <c r="U70">
        <f t="shared" ca="1" si="34"/>
        <v>8.9051508376179604E-4</v>
      </c>
      <c r="V70">
        <f t="shared" ca="1" si="35"/>
        <v>0</v>
      </c>
      <c r="W70">
        <f t="shared" ca="1" si="36"/>
        <v>0</v>
      </c>
      <c r="X70">
        <f t="shared" ca="1" si="37"/>
        <v>1.8460120964044471E-4</v>
      </c>
      <c r="Y70">
        <f t="shared" ca="1" si="38"/>
        <v>0</v>
      </c>
      <c r="Z70">
        <f t="shared" ca="1" si="39"/>
        <v>1.0788582301022527E-4</v>
      </c>
      <c r="AA70">
        <f t="shared" ca="1" si="41"/>
        <v>255.86009947898953</v>
      </c>
      <c r="AB70">
        <f t="shared" ca="1" si="42"/>
        <v>0</v>
      </c>
      <c r="AC70">
        <f t="shared" ca="1" si="43"/>
        <v>0.22698533603242851</v>
      </c>
      <c r="AD70">
        <f t="shared" ca="1" si="44"/>
        <v>8.6585606569374293E-2</v>
      </c>
      <c r="AE70">
        <f t="shared" si="20"/>
        <v>0</v>
      </c>
      <c r="AG70">
        <f t="shared" ca="1" si="45"/>
        <v>0</v>
      </c>
      <c r="AH70">
        <f t="shared" ca="1" si="46"/>
        <v>1.6194553609238937</v>
      </c>
      <c r="AI70">
        <f t="shared" si="47"/>
        <v>2</v>
      </c>
      <c r="AJ70">
        <v>-0.29519469535443932</v>
      </c>
      <c r="AK70">
        <v>-1.1000520316883922</v>
      </c>
      <c r="AL70">
        <v>1.1096290108980611</v>
      </c>
      <c r="AM70">
        <v>-1.0619078238960356</v>
      </c>
      <c r="AN70">
        <v>1.6194553609238937</v>
      </c>
      <c r="AO70">
        <v>2.3080428945831954</v>
      </c>
      <c r="AP70">
        <v>1.4437546269618906</v>
      </c>
      <c r="AQ70">
        <v>-0.92706613941118121</v>
      </c>
      <c r="AR70">
        <v>-3.0540104489773512</v>
      </c>
      <c r="AS70">
        <v>-2.0198604033794254</v>
      </c>
      <c r="AT70">
        <v>-0.53453049986273982</v>
      </c>
      <c r="AV70">
        <v>0.69200892327461472</v>
      </c>
      <c r="AW70">
        <v>0.20445892917276193</v>
      </c>
      <c r="AX70">
        <v>0.7048870234942084</v>
      </c>
      <c r="AY70">
        <v>0.16428147370612184</v>
      </c>
    </row>
    <row r="71" spans="5:51" x14ac:dyDescent="0.55000000000000004">
      <c r="E71">
        <f t="shared" si="40"/>
        <v>0</v>
      </c>
      <c r="F71">
        <v>60</v>
      </c>
      <c r="G71" s="5">
        <f t="shared" ca="1" si="48"/>
        <v>0.56334428934511649</v>
      </c>
      <c r="H71">
        <f t="shared" ca="1" si="21"/>
        <v>0</v>
      </c>
      <c r="I71">
        <f t="shared" ca="1" si="22"/>
        <v>0</v>
      </c>
      <c r="J71">
        <f t="shared" ca="1" si="23"/>
        <v>8.920921521052827E-2</v>
      </c>
      <c r="K71">
        <f t="shared" ca="1" si="24"/>
        <v>0</v>
      </c>
      <c r="L71">
        <f t="shared" ca="1" si="25"/>
        <v>0</v>
      </c>
      <c r="M71">
        <f t="shared" ca="1" si="26"/>
        <v>1.1082088410995389E-2</v>
      </c>
      <c r="N71">
        <f t="shared" ca="1" si="27"/>
        <v>0</v>
      </c>
      <c r="O71">
        <f t="shared" ca="1" si="28"/>
        <v>0</v>
      </c>
      <c r="P71">
        <f t="shared" ca="1" si="29"/>
        <v>7.1917273813671499E-3</v>
      </c>
      <c r="Q71">
        <f t="shared" ca="1" si="30"/>
        <v>0</v>
      </c>
      <c r="R71">
        <f t="shared" ca="1" si="31"/>
        <v>0</v>
      </c>
      <c r="S71">
        <f t="shared" ca="1" si="32"/>
        <v>1.2982133200663091E-3</v>
      </c>
      <c r="T71">
        <f t="shared" ca="1" si="33"/>
        <v>0</v>
      </c>
      <c r="U71">
        <f t="shared" ca="1" si="34"/>
        <v>0</v>
      </c>
      <c r="V71">
        <f t="shared" ca="1" si="35"/>
        <v>6.4580998918943578E-4</v>
      </c>
      <c r="W71">
        <f t="shared" ca="1" si="36"/>
        <v>0</v>
      </c>
      <c r="X71">
        <f t="shared" ca="1" si="37"/>
        <v>0</v>
      </c>
      <c r="Y71">
        <f t="shared" ca="1" si="38"/>
        <v>1.3434532974123688E-4</v>
      </c>
      <c r="Z71">
        <f t="shared" ca="1" si="39"/>
        <v>7.8568793138811719E-5</v>
      </c>
      <c r="AA71">
        <f t="shared" ca="1" si="41"/>
        <v>280.80933820949042</v>
      </c>
      <c r="AB71">
        <f t="shared" ca="1" si="42"/>
        <v>0</v>
      </c>
      <c r="AC71">
        <f t="shared" ca="1" si="43"/>
        <v>9.8903245647055146E-2</v>
      </c>
      <c r="AD71">
        <f t="shared" ca="1" si="44"/>
        <v>0.11835839774695771</v>
      </c>
      <c r="AE71">
        <f t="shared" si="20"/>
        <v>0</v>
      </c>
      <c r="AG71">
        <f t="shared" ca="1" si="45"/>
        <v>0.89767189128240388</v>
      </c>
      <c r="AH71">
        <f t="shared" ca="1" si="46"/>
        <v>-0.26987663659383543</v>
      </c>
      <c r="AI71">
        <f t="shared" si="47"/>
        <v>0</v>
      </c>
      <c r="AJ71">
        <v>0.43361069401726127</v>
      </c>
      <c r="AK71">
        <v>3.7377958506112918E-2</v>
      </c>
      <c r="AL71">
        <v>-1.443104338250123</v>
      </c>
      <c r="AM71">
        <v>-0.76784544944530353</v>
      </c>
      <c r="AN71">
        <v>-0.26987663659383543</v>
      </c>
      <c r="AO71">
        <v>-0.61115997596061788</v>
      </c>
      <c r="AP71">
        <v>-0.63681227402412333</v>
      </c>
      <c r="AQ71">
        <v>1.9393837646930479E-2</v>
      </c>
      <c r="AR71">
        <v>-0.39162728171504568</v>
      </c>
      <c r="AS71">
        <v>1.1972520042036194</v>
      </c>
      <c r="AT71">
        <v>-0.69088287091290113</v>
      </c>
      <c r="AV71">
        <v>0.61362228615187187</v>
      </c>
      <c r="AW71">
        <v>0.23662000251052268</v>
      </c>
      <c r="AX71">
        <v>0.62497075355811749</v>
      </c>
      <c r="AY71">
        <v>0.19459789835467303</v>
      </c>
    </row>
    <row r="72" spans="5:51" x14ac:dyDescent="0.55000000000000004">
      <c r="E72">
        <f t="shared" si="40"/>
        <v>0</v>
      </c>
      <c r="F72">
        <v>61</v>
      </c>
      <c r="G72" s="5">
        <f t="shared" ca="1" si="48"/>
        <v>0</v>
      </c>
      <c r="H72">
        <f t="shared" ca="1" si="21"/>
        <v>0.17495461749218782</v>
      </c>
      <c r="I72">
        <f t="shared" ca="1" si="22"/>
        <v>0</v>
      </c>
      <c r="J72">
        <f t="shared" ca="1" si="23"/>
        <v>0</v>
      </c>
      <c r="K72">
        <f t="shared" ca="1" si="24"/>
        <v>5.5809165902186125E-2</v>
      </c>
      <c r="L72">
        <f t="shared" ca="1" si="25"/>
        <v>0</v>
      </c>
      <c r="M72">
        <f t="shared" ca="1" si="26"/>
        <v>0</v>
      </c>
      <c r="N72">
        <f t="shared" ca="1" si="27"/>
        <v>7.6428037178036994E-3</v>
      </c>
      <c r="O72">
        <f t="shared" ca="1" si="28"/>
        <v>0</v>
      </c>
      <c r="P72">
        <f t="shared" ca="1" si="29"/>
        <v>0</v>
      </c>
      <c r="Q72">
        <f t="shared" ca="1" si="30"/>
        <v>5.1236846431173752E-3</v>
      </c>
      <c r="R72">
        <f t="shared" ca="1" si="31"/>
        <v>0</v>
      </c>
      <c r="S72">
        <f t="shared" ca="1" si="32"/>
        <v>0</v>
      </c>
      <c r="T72">
        <f t="shared" ca="1" si="33"/>
        <v>9.3731317127186036E-4</v>
      </c>
      <c r="U72">
        <f t="shared" ca="1" si="34"/>
        <v>0</v>
      </c>
      <c r="V72">
        <f t="shared" ca="1" si="35"/>
        <v>0</v>
      </c>
      <c r="W72">
        <f t="shared" ca="1" si="36"/>
        <v>4.6904202913299558E-4</v>
      </c>
      <c r="X72">
        <f t="shared" ca="1" si="37"/>
        <v>0</v>
      </c>
      <c r="Y72">
        <f t="shared" ca="1" si="38"/>
        <v>0</v>
      </c>
      <c r="Z72">
        <f t="shared" ca="1" si="39"/>
        <v>1.5505657008621591E-4</v>
      </c>
      <c r="AA72">
        <f t="shared" ca="1" si="41"/>
        <v>290.60215036434909</v>
      </c>
      <c r="AB72">
        <f t="shared" ca="1" si="42"/>
        <v>0</v>
      </c>
      <c r="AC72">
        <f t="shared" ca="1" si="43"/>
        <v>0.19435102689419564</v>
      </c>
      <c r="AD72">
        <f t="shared" ca="1" si="44"/>
        <v>9.1785407676465716E-2</v>
      </c>
      <c r="AE72">
        <f t="shared" si="20"/>
        <v>0</v>
      </c>
      <c r="AG72">
        <f t="shared" ca="1" si="45"/>
        <v>0</v>
      </c>
      <c r="AH72">
        <f t="shared" ca="1" si="46"/>
        <v>1.7338243196718395</v>
      </c>
      <c r="AI72">
        <f t="shared" si="47"/>
        <v>1</v>
      </c>
      <c r="AJ72">
        <v>-1.3043290891801007E-2</v>
      </c>
      <c r="AK72">
        <v>-0.43630166146613192</v>
      </c>
      <c r="AL72">
        <v>0.95324821813846938</v>
      </c>
      <c r="AM72">
        <v>0.76220658229431137</v>
      </c>
      <c r="AN72">
        <v>1.7338243196718395</v>
      </c>
      <c r="AO72">
        <v>0.80939798863255419</v>
      </c>
      <c r="AP72">
        <v>-0.45896399569755886</v>
      </c>
      <c r="AQ72">
        <v>0.41052999222301878</v>
      </c>
      <c r="AR72">
        <v>-0.55690406952635385</v>
      </c>
      <c r="AS72">
        <v>0.45488832256523892</v>
      </c>
      <c r="AT72">
        <v>0.31434638003702275</v>
      </c>
      <c r="AV72">
        <v>0.83657054181057267</v>
      </c>
      <c r="AW72">
        <v>0.18578347823957425</v>
      </c>
      <c r="AX72">
        <v>0.85248121793596843</v>
      </c>
      <c r="AY72">
        <v>0.15306753859799088</v>
      </c>
    </row>
    <row r="73" spans="5:51" x14ac:dyDescent="0.55000000000000004">
      <c r="E73">
        <f t="shared" si="40"/>
        <v>0</v>
      </c>
      <c r="F73">
        <v>62</v>
      </c>
      <c r="G73" s="5">
        <f t="shared" ca="1" si="48"/>
        <v>0</v>
      </c>
      <c r="H73">
        <f t="shared" ca="1" si="21"/>
        <v>0</v>
      </c>
      <c r="I73">
        <f t="shared" ca="1" si="22"/>
        <v>8.6144649865135467E-2</v>
      </c>
      <c r="J73">
        <f t="shared" ca="1" si="23"/>
        <v>0</v>
      </c>
      <c r="K73">
        <f t="shared" ca="1" si="24"/>
        <v>0</v>
      </c>
      <c r="L73">
        <f t="shared" ca="1" si="25"/>
        <v>3.6590674399051816E-2</v>
      </c>
      <c r="M73">
        <f t="shared" ca="1" si="26"/>
        <v>0</v>
      </c>
      <c r="N73">
        <f t="shared" ca="1" si="27"/>
        <v>0</v>
      </c>
      <c r="O73">
        <f t="shared" ca="1" si="28"/>
        <v>5.3474067898628642E-3</v>
      </c>
      <c r="P73">
        <f t="shared" ca="1" si="29"/>
        <v>0</v>
      </c>
      <c r="Q73">
        <f t="shared" ca="1" si="30"/>
        <v>0</v>
      </c>
      <c r="R73">
        <f t="shared" ca="1" si="31"/>
        <v>3.6712981739390848E-3</v>
      </c>
      <c r="S73">
        <f t="shared" ca="1" si="32"/>
        <v>0</v>
      </c>
      <c r="T73">
        <f t="shared" ca="1" si="33"/>
        <v>0</v>
      </c>
      <c r="U73">
        <f t="shared" ca="1" si="34"/>
        <v>6.7844154715695029E-4</v>
      </c>
      <c r="V73">
        <f t="shared" ca="1" si="35"/>
        <v>0</v>
      </c>
      <c r="W73">
        <f t="shared" ca="1" si="36"/>
        <v>0</v>
      </c>
      <c r="X73">
        <f t="shared" ca="1" si="37"/>
        <v>3.4104802437772222E-4</v>
      </c>
      <c r="Y73">
        <f t="shared" ca="1" si="38"/>
        <v>0</v>
      </c>
      <c r="Z73">
        <f t="shared" ca="1" si="39"/>
        <v>1.1292130179850329E-4</v>
      </c>
      <c r="AA73">
        <f t="shared" ca="1" si="41"/>
        <v>286.66159151105057</v>
      </c>
      <c r="AB73">
        <f t="shared" ca="1" si="42"/>
        <v>0</v>
      </c>
      <c r="AC73">
        <f t="shared" ca="1" si="43"/>
        <v>0.2961144436744898</v>
      </c>
      <c r="AD73">
        <f t="shared" ca="1" si="44"/>
        <v>7.6466678418518549E-2</v>
      </c>
      <c r="AE73">
        <f t="shared" si="20"/>
        <v>0</v>
      </c>
      <c r="AG73">
        <f t="shared" ca="1" si="45"/>
        <v>0</v>
      </c>
      <c r="AH73">
        <f t="shared" ca="1" si="46"/>
        <v>1.0280996320943814</v>
      </c>
      <c r="AI73">
        <f t="shared" si="47"/>
        <v>2</v>
      </c>
      <c r="AJ73">
        <v>1.6678768588462844</v>
      </c>
      <c r="AK73">
        <v>-1.0074245437863283</v>
      </c>
      <c r="AL73">
        <v>0.92307573140715249</v>
      </c>
      <c r="AM73">
        <v>-0.4237995199218858</v>
      </c>
      <c r="AN73">
        <v>1.0280996320943814</v>
      </c>
      <c r="AO73">
        <v>1.3145381672075018</v>
      </c>
      <c r="AP73">
        <v>-0.89966761152027175</v>
      </c>
      <c r="AQ73">
        <v>0.81716962085920386</v>
      </c>
      <c r="AR73">
        <v>0.6367190508171916</v>
      </c>
      <c r="AS73">
        <v>0.7521202860516496</v>
      </c>
      <c r="AT73">
        <v>3.1263334676623344</v>
      </c>
      <c r="AV73">
        <v>0.85573650239159083</v>
      </c>
      <c r="AW73">
        <v>0.14844964661594098</v>
      </c>
      <c r="AX73">
        <v>0.87278762787075836</v>
      </c>
      <c r="AY73">
        <v>0.1228320744911266</v>
      </c>
    </row>
    <row r="74" spans="5:51" x14ac:dyDescent="0.55000000000000004">
      <c r="E74">
        <f t="shared" si="40"/>
        <v>0</v>
      </c>
      <c r="F74">
        <v>63</v>
      </c>
      <c r="G74" s="5">
        <f t="shared" ca="1" si="48"/>
        <v>1.9942965972200526</v>
      </c>
      <c r="H74">
        <f t="shared" ca="1" si="21"/>
        <v>0</v>
      </c>
      <c r="I74">
        <f t="shared" ca="1" si="22"/>
        <v>0</v>
      </c>
      <c r="J74">
        <f t="shared" ca="1" si="23"/>
        <v>4.9756518439370144E-2</v>
      </c>
      <c r="K74">
        <f t="shared" ca="1" si="24"/>
        <v>0</v>
      </c>
      <c r="L74">
        <f t="shared" ca="1" si="25"/>
        <v>0</v>
      </c>
      <c r="M74">
        <f t="shared" ca="1" si="26"/>
        <v>2.4723966724307843E-2</v>
      </c>
      <c r="N74">
        <f t="shared" ca="1" si="27"/>
        <v>0</v>
      </c>
      <c r="O74">
        <f t="shared" ca="1" si="28"/>
        <v>0</v>
      </c>
      <c r="P74">
        <f t="shared" ca="1" si="29"/>
        <v>3.7805881270966775E-3</v>
      </c>
      <c r="Q74">
        <f t="shared" ca="1" si="30"/>
        <v>0</v>
      </c>
      <c r="R74">
        <f t="shared" ca="1" si="31"/>
        <v>0</v>
      </c>
      <c r="S74">
        <f t="shared" ca="1" si="32"/>
        <v>2.6420011600534091E-3</v>
      </c>
      <c r="T74">
        <f t="shared" ca="1" si="33"/>
        <v>0</v>
      </c>
      <c r="U74">
        <f t="shared" ca="1" si="34"/>
        <v>0</v>
      </c>
      <c r="V74">
        <f t="shared" ca="1" si="35"/>
        <v>4.9201224799499683E-4</v>
      </c>
      <c r="W74">
        <f t="shared" ca="1" si="36"/>
        <v>0</v>
      </c>
      <c r="X74">
        <f t="shared" ca="1" si="37"/>
        <v>0</v>
      </c>
      <c r="Y74">
        <f t="shared" ca="1" si="38"/>
        <v>2.4820102415289949E-4</v>
      </c>
      <c r="Z74">
        <f t="shared" ca="1" si="39"/>
        <v>8.2235924558234566E-5</v>
      </c>
      <c r="AA74">
        <f t="shared" ca="1" si="41"/>
        <v>290.49923316181457</v>
      </c>
      <c r="AB74">
        <f t="shared" ca="1" si="42"/>
        <v>0</v>
      </c>
      <c r="AC74">
        <f t="shared" ca="1" si="43"/>
        <v>3.9697037115328911E-2</v>
      </c>
      <c r="AD74">
        <f t="shared" ca="1" si="44"/>
        <v>0.21349353508797494</v>
      </c>
      <c r="AE74">
        <f t="shared" si="20"/>
        <v>0</v>
      </c>
      <c r="AG74">
        <f t="shared" ca="1" si="45"/>
        <v>3.0149647756886204</v>
      </c>
      <c r="AH74">
        <f t="shared" ca="1" si="46"/>
        <v>2.7589703677222133</v>
      </c>
      <c r="AI74">
        <f t="shared" si="47"/>
        <v>0</v>
      </c>
      <c r="AJ74">
        <v>-0.40936583900474943</v>
      </c>
      <c r="AK74">
        <v>2.2742642613593489</v>
      </c>
      <c r="AL74">
        <v>7.4232957558706403E-2</v>
      </c>
      <c r="AM74">
        <v>-0.33636638363532256</v>
      </c>
      <c r="AN74">
        <v>2.7589703677222133</v>
      </c>
      <c r="AO74">
        <v>0.21081291379232425</v>
      </c>
      <c r="AP74">
        <v>-0.90414687292650342</v>
      </c>
      <c r="AQ74">
        <v>-5.5528062148368917E-2</v>
      </c>
      <c r="AR74">
        <v>-0.51050392357865348</v>
      </c>
      <c r="AS74">
        <v>-0.79305209510494024</v>
      </c>
      <c r="AT74">
        <v>-0.69955262915755156</v>
      </c>
      <c r="AV74">
        <v>1.4373704998114281</v>
      </c>
      <c r="AW74">
        <v>0.75155392668182641</v>
      </c>
      <c r="AX74">
        <v>1.4723426042109566</v>
      </c>
      <c r="AY74">
        <v>0.66351470985992578</v>
      </c>
    </row>
    <row r="75" spans="5:51" x14ac:dyDescent="0.55000000000000004">
      <c r="E75">
        <f t="shared" si="40"/>
        <v>0</v>
      </c>
      <c r="F75">
        <v>64</v>
      </c>
      <c r="G75" s="5">
        <f t="shared" ca="1" si="48"/>
        <v>0</v>
      </c>
      <c r="H75">
        <f t="shared" ca="1" si="21"/>
        <v>0.61935730055631333</v>
      </c>
      <c r="I75">
        <f t="shared" ca="1" si="22"/>
        <v>0</v>
      </c>
      <c r="J75">
        <f t="shared" ca="1" si="23"/>
        <v>0</v>
      </c>
      <c r="K75">
        <f t="shared" ca="1" si="24"/>
        <v>3.1127611488843944E-2</v>
      </c>
      <c r="L75">
        <f t="shared" ca="1" si="25"/>
        <v>0</v>
      </c>
      <c r="M75">
        <f t="shared" ca="1" si="26"/>
        <v>0</v>
      </c>
      <c r="N75">
        <f t="shared" ca="1" si="27"/>
        <v>1.7050976114927292E-2</v>
      </c>
      <c r="O75">
        <f t="shared" ca="1" si="28"/>
        <v>0</v>
      </c>
      <c r="P75">
        <f t="shared" ca="1" si="29"/>
        <v>0</v>
      </c>
      <c r="Q75">
        <f t="shared" ca="1" si="30"/>
        <v>2.693447665847809E-3</v>
      </c>
      <c r="R75">
        <f t="shared" ca="1" si="31"/>
        <v>0</v>
      </c>
      <c r="S75">
        <f t="shared" ca="1" si="32"/>
        <v>0</v>
      </c>
      <c r="T75">
        <f t="shared" ca="1" si="33"/>
        <v>1.9075312566559617E-3</v>
      </c>
      <c r="U75">
        <f t="shared" ca="1" si="34"/>
        <v>0</v>
      </c>
      <c r="V75">
        <f t="shared" ca="1" si="35"/>
        <v>0</v>
      </c>
      <c r="W75">
        <f t="shared" ca="1" si="36"/>
        <v>3.5734105545116732E-4</v>
      </c>
      <c r="X75">
        <f t="shared" ca="1" si="37"/>
        <v>0</v>
      </c>
      <c r="Y75">
        <f t="shared" ca="1" si="38"/>
        <v>0</v>
      </c>
      <c r="Z75">
        <f t="shared" ca="1" si="39"/>
        <v>2.4064359472184387E-4</v>
      </c>
      <c r="AA75">
        <f t="shared" ca="1" si="41"/>
        <v>315.54033501259801</v>
      </c>
      <c r="AB75">
        <f t="shared" ca="1" si="42"/>
        <v>0</v>
      </c>
      <c r="AC75">
        <f t="shared" ca="1" si="43"/>
        <v>0.10725079933415639</v>
      </c>
      <c r="AD75">
        <f t="shared" ca="1" si="44"/>
        <v>0.16049678031481543</v>
      </c>
      <c r="AE75">
        <f t="shared" si="20"/>
        <v>0</v>
      </c>
      <c r="AG75">
        <f t="shared" ca="1" si="45"/>
        <v>0</v>
      </c>
      <c r="AH75">
        <f t="shared" ca="1" si="46"/>
        <v>-1.21194943858427</v>
      </c>
      <c r="AI75">
        <f t="shared" si="47"/>
        <v>1</v>
      </c>
      <c r="AJ75">
        <v>0.40645545595907606</v>
      </c>
      <c r="AK75">
        <v>0.29375541998888366</v>
      </c>
      <c r="AL75">
        <v>-0.12898908607894555</v>
      </c>
      <c r="AM75">
        <v>0.26868633540289011</v>
      </c>
      <c r="AN75">
        <v>-1.21194943858427</v>
      </c>
      <c r="AO75">
        <v>-0.49479240260552615</v>
      </c>
      <c r="AP75">
        <v>-1.2718237485387363</v>
      </c>
      <c r="AQ75">
        <v>-0.10149619811272714</v>
      </c>
      <c r="AR75">
        <v>-1.7818729247665033</v>
      </c>
      <c r="AS75">
        <v>-0.50033349907607771</v>
      </c>
      <c r="AT75">
        <v>-1.2459713616408408</v>
      </c>
      <c r="AV75">
        <v>1.1857390467858713</v>
      </c>
      <c r="AW75">
        <v>0.56123726063329127</v>
      </c>
      <c r="AX75">
        <v>1.2147126353210571</v>
      </c>
      <c r="AY75">
        <v>0.49561965203964048</v>
      </c>
    </row>
    <row r="76" spans="5:51" x14ac:dyDescent="0.55000000000000004">
      <c r="E76">
        <f t="shared" ref="E76:E107" si="49">Cullrate</f>
        <v>0</v>
      </c>
      <c r="F76">
        <v>65</v>
      </c>
      <c r="G76" s="5">
        <f t="shared" ca="1" si="48"/>
        <v>0</v>
      </c>
      <c r="H76">
        <f t="shared" ca="1" si="21"/>
        <v>0</v>
      </c>
      <c r="I76">
        <f t="shared" ca="1" si="22"/>
        <v>0.30496090107608331</v>
      </c>
      <c r="J76">
        <f t="shared" ca="1" si="23"/>
        <v>0</v>
      </c>
      <c r="K76">
        <f t="shared" ca="1" si="24"/>
        <v>0</v>
      </c>
      <c r="L76">
        <f t="shared" ca="1" si="25"/>
        <v>2.0408480908041267E-2</v>
      </c>
      <c r="M76">
        <f t="shared" ca="1" si="26"/>
        <v>0</v>
      </c>
      <c r="N76">
        <f t="shared" ca="1" si="27"/>
        <v>0</v>
      </c>
      <c r="O76">
        <f t="shared" ca="1" si="28"/>
        <v>1.1929981302326779E-2</v>
      </c>
      <c r="P76">
        <f t="shared" ca="1" si="29"/>
        <v>0</v>
      </c>
      <c r="Q76">
        <f t="shared" ca="1" si="30"/>
        <v>0</v>
      </c>
      <c r="R76">
        <f t="shared" ca="1" si="31"/>
        <v>1.9299488914702558E-3</v>
      </c>
      <c r="S76">
        <f t="shared" ca="1" si="32"/>
        <v>0</v>
      </c>
      <c r="T76">
        <f t="shared" ca="1" si="33"/>
        <v>0</v>
      </c>
      <c r="U76">
        <f t="shared" ca="1" si="34"/>
        <v>1.3807001722379027E-3</v>
      </c>
      <c r="V76">
        <f t="shared" ca="1" si="35"/>
        <v>0</v>
      </c>
      <c r="W76">
        <f t="shared" ca="1" si="36"/>
        <v>0</v>
      </c>
      <c r="X76">
        <f t="shared" ca="1" si="37"/>
        <v>2.5982844483242386E-4</v>
      </c>
      <c r="Y76">
        <f t="shared" ca="1" si="38"/>
        <v>0</v>
      </c>
      <c r="Z76">
        <f t="shared" ca="1" si="39"/>
        <v>1.7525080021022418E-4</v>
      </c>
      <c r="AA76">
        <f t="shared" ref="AA76:AA107" ca="1" si="50">SUMPRODUCT(G76:Z76,mwt)*fec</f>
        <v>376.2588868821349</v>
      </c>
      <c r="AB76">
        <f t="shared" ref="AB76:AB107" ca="1" si="51">E76*SUMPRODUCT(G76:Z76,wt,vul)</f>
        <v>0</v>
      </c>
      <c r="AC76">
        <f t="shared" ref="AC76:AC107" ca="1" si="52">SUMPRODUCT(G76:Z76,vul,wt)/SUMPRODUCT(G76:Z76,vul)</f>
        <v>0.1998471881384517</v>
      </c>
      <c r="AD76">
        <f t="shared" ref="AD76:AD107" ca="1" si="53">SUMPRODUCT(G76:Z76,mat)</f>
        <v>0.14962221944998075</v>
      </c>
      <c r="AE76">
        <f t="shared" si="20"/>
        <v>0</v>
      </c>
      <c r="AG76">
        <f t="shared" ref="AG76:AG107" ca="1" si="54">EXP(AH76*sdr)*IF(AI76=0,1,0)</f>
        <v>0</v>
      </c>
      <c r="AH76">
        <f t="shared" ref="AH76:AH107" ca="1" si="55">OFFSET(AI76,0,normseq)</f>
        <v>0.85492956714006141</v>
      </c>
      <c r="AI76">
        <f t="shared" ref="AI76:AI107" si="56">MOD(F76,yrbetween)</f>
        <v>2</v>
      </c>
      <c r="AJ76">
        <v>-0.1077262368198717</v>
      </c>
      <c r="AK76">
        <v>1.4573515727533959E-2</v>
      </c>
      <c r="AL76">
        <v>0.12081727618351579</v>
      </c>
      <c r="AM76">
        <v>-0.41803104977589101</v>
      </c>
      <c r="AN76">
        <v>0.85492956714006141</v>
      </c>
      <c r="AO76">
        <v>0.36909341361024417</v>
      </c>
      <c r="AP76">
        <v>0.46696868594153784</v>
      </c>
      <c r="AQ76">
        <v>0.24173687052098103</v>
      </c>
      <c r="AR76">
        <v>-0.84046632764511742</v>
      </c>
      <c r="AS76">
        <v>0.1646390046516899</v>
      </c>
      <c r="AT76">
        <v>0.59519379647099413</v>
      </c>
      <c r="AV76">
        <v>1.2264479563176425</v>
      </c>
      <c r="AW76">
        <v>0.54613400988027172</v>
      </c>
      <c r="AX76">
        <v>1.2596924192149164</v>
      </c>
      <c r="AY76">
        <v>0.48361729258895558</v>
      </c>
    </row>
    <row r="77" spans="5:51" x14ac:dyDescent="0.55000000000000004">
      <c r="E77">
        <f t="shared" si="49"/>
        <v>0</v>
      </c>
      <c r="F77">
        <v>66</v>
      </c>
      <c r="G77" s="5">
        <f t="shared" ref="G77:G108" ca="1" si="57">reca*AA76/(1+recb*AA76)*Rmult+glenadd</f>
        <v>1.0462275442015241</v>
      </c>
      <c r="H77">
        <f t="shared" ca="1" si="21"/>
        <v>0</v>
      </c>
      <c r="I77">
        <f t="shared" ca="1" si="22"/>
        <v>0</v>
      </c>
      <c r="J77">
        <f t="shared" ca="1" si="23"/>
        <v>0.1761431815142849</v>
      </c>
      <c r="K77">
        <f t="shared" ca="1" si="24"/>
        <v>0</v>
      </c>
      <c r="L77">
        <f t="shared" ca="1" si="25"/>
        <v>0</v>
      </c>
      <c r="M77">
        <f t="shared" ca="1" si="26"/>
        <v>1.3789814239585576E-2</v>
      </c>
      <c r="N77">
        <f t="shared" ca="1" si="27"/>
        <v>0</v>
      </c>
      <c r="O77">
        <f t="shared" ca="1" si="28"/>
        <v>0</v>
      </c>
      <c r="P77">
        <f t="shared" ca="1" si="29"/>
        <v>8.4344332571748559E-3</v>
      </c>
      <c r="Q77">
        <f t="shared" ca="1" si="30"/>
        <v>0</v>
      </c>
      <c r="R77">
        <f t="shared" ca="1" si="31"/>
        <v>0</v>
      </c>
      <c r="S77">
        <f t="shared" ca="1" si="32"/>
        <v>1.3888621867608648E-3</v>
      </c>
      <c r="T77">
        <f t="shared" ca="1" si="33"/>
        <v>0</v>
      </c>
      <c r="U77">
        <f t="shared" ca="1" si="34"/>
        <v>0</v>
      </c>
      <c r="V77">
        <f t="shared" ca="1" si="35"/>
        <v>1.0012968669100332E-3</v>
      </c>
      <c r="W77">
        <f t="shared" ca="1" si="36"/>
        <v>0</v>
      </c>
      <c r="X77">
        <f t="shared" ca="1" si="37"/>
        <v>0</v>
      </c>
      <c r="Y77">
        <f t="shared" ca="1" si="38"/>
        <v>1.8909268343990829E-4</v>
      </c>
      <c r="Z77">
        <f t="shared" ca="1" si="39"/>
        <v>1.2762792631079335E-4</v>
      </c>
      <c r="AA77">
        <f t="shared" ca="1" si="50"/>
        <v>451.05589620959449</v>
      </c>
      <c r="AB77">
        <f t="shared" ca="1" si="51"/>
        <v>0</v>
      </c>
      <c r="AC77">
        <f t="shared" ca="1" si="52"/>
        <v>9.0546428757251288E-2</v>
      </c>
      <c r="AD77">
        <f t="shared" ca="1" si="53"/>
        <v>0.21352103194763009</v>
      </c>
      <c r="AE77">
        <f t="shared" ref="AE77:AE140" si="58">E77</f>
        <v>0</v>
      </c>
      <c r="AG77">
        <f t="shared" ca="1" si="54"/>
        <v>1.4126520637332385</v>
      </c>
      <c r="AH77">
        <f t="shared" ca="1" si="55"/>
        <v>0.86367208496085368</v>
      </c>
      <c r="AI77">
        <f t="shared" si="56"/>
        <v>0</v>
      </c>
      <c r="AJ77">
        <v>0.56846374718588777</v>
      </c>
      <c r="AK77">
        <v>0.27591113394009881</v>
      </c>
      <c r="AL77">
        <v>-2.5818735593929887</v>
      </c>
      <c r="AM77">
        <v>0.73758201324380934</v>
      </c>
      <c r="AN77">
        <v>0.86367208496085368</v>
      </c>
      <c r="AO77">
        <v>0.33798642107285559</v>
      </c>
      <c r="AP77">
        <v>-1.5159957911237143</v>
      </c>
      <c r="AQ77">
        <v>-0.30679984774906188</v>
      </c>
      <c r="AR77">
        <v>-1.5267050912370905</v>
      </c>
      <c r="AS77">
        <v>-0.72538568929303437</v>
      </c>
      <c r="AT77">
        <v>-0.7261826340254629</v>
      </c>
      <c r="AV77">
        <v>1.1967363310707888</v>
      </c>
      <c r="AW77">
        <v>0.65567485892644872</v>
      </c>
      <c r="AX77">
        <v>1.232671112537477</v>
      </c>
      <c r="AY77">
        <v>0.59426153276624061</v>
      </c>
    </row>
    <row r="78" spans="5:51" x14ac:dyDescent="0.55000000000000004">
      <c r="E78">
        <f t="shared" si="49"/>
        <v>0</v>
      </c>
      <c r="F78">
        <v>67</v>
      </c>
      <c r="G78" s="5">
        <f t="shared" ca="1" si="57"/>
        <v>0</v>
      </c>
      <c r="H78">
        <f t="shared" ref="H78:H141" ca="1" si="59">G77*G$10*(1-G$2*$E77)</f>
        <v>0.32492091118621974</v>
      </c>
      <c r="I78">
        <f t="shared" ref="I78:I141" ca="1" si="60">H77*H$10*(1-H$2*$E77)</f>
        <v>0</v>
      </c>
      <c r="J78">
        <f t="shared" ref="J78:J141" ca="1" si="61">I77*I$10*(1-I$2*$E77)</f>
        <v>0</v>
      </c>
      <c r="K78">
        <f t="shared" ref="K78:K141" ca="1" si="62">J77*J$10*(1-J$2*$E77)</f>
        <v>0.11019493912675345</v>
      </c>
      <c r="L78">
        <f t="shared" ref="L78:L141" ca="1" si="63">K77*K$10*(1-K$2*$E77)</f>
        <v>0</v>
      </c>
      <c r="M78">
        <f t="shared" ref="M78:M141" ca="1" si="64">L77*L$10*(1-L$2*$E77)</f>
        <v>0</v>
      </c>
      <c r="N78">
        <f t="shared" ref="N78:N141" ca="1" si="65">M77*M$10*(1-M$2*$E77)</f>
        <v>9.510196961933521E-3</v>
      </c>
      <c r="O78">
        <f t="shared" ref="O78:O141" ca="1" si="66">N77*N$10*(1-N$2*$E77)</f>
        <v>0</v>
      </c>
      <c r="P78">
        <f t="shared" ref="P78:P141" ca="1" si="67">O77*O$10*(1-O$2*$E77)</f>
        <v>0</v>
      </c>
      <c r="Q78">
        <f t="shared" ref="Q78:Q141" ca="1" si="68">P77*P$10*(1-P$2*$E77)</f>
        <v>6.0090398122085121E-3</v>
      </c>
      <c r="R78">
        <f t="shared" ref="R78:R141" ca="1" si="69">Q77*Q$10*(1-Q$2*$E77)</f>
        <v>0</v>
      </c>
      <c r="S78">
        <f t="shared" ref="S78:S141" ca="1" si="70">R77*R$10*(1-R$2*$E77)</f>
        <v>0</v>
      </c>
      <c r="T78">
        <f t="shared" ref="T78:T141" ca="1" si="71">S77*S$10*(1-S$2*$E77)</f>
        <v>1.0027618732689515E-3</v>
      </c>
      <c r="U78">
        <f t="shared" ref="U78:U141" ca="1" si="72">T77*T$10*(1-T$2*$E77)</f>
        <v>0</v>
      </c>
      <c r="V78">
        <f t="shared" ref="V78:V141" ca="1" si="73">U77*U$10*(1-U$2*$E77)</f>
        <v>0</v>
      </c>
      <c r="W78">
        <f t="shared" ref="W78:W141" ca="1" si="74">V77*V$10*(1-V$2*$E77)</f>
        <v>7.2722677270671662E-4</v>
      </c>
      <c r="X78">
        <f t="shared" ref="X78:X141" ca="1" si="75">W77*W$10*(1-W$2*$E77)</f>
        <v>0</v>
      </c>
      <c r="Y78">
        <f t="shared" ref="Y78:Y141" ca="1" si="76">X77*X$10*(1-X$2*$E77)</f>
        <v>0</v>
      </c>
      <c r="Z78">
        <f t="shared" ref="Z78:Z141" ca="1" si="77">(Y77+Z77)*Y$10*(1-Y$2*$E77)</f>
        <v>2.3065455104275085E-4</v>
      </c>
      <c r="AA78">
        <f t="shared" ca="1" si="50"/>
        <v>491.78018922374628</v>
      </c>
      <c r="AB78">
        <f t="shared" ca="1" si="51"/>
        <v>0</v>
      </c>
      <c r="AC78">
        <f t="shared" ca="1" si="52"/>
        <v>0.18358919799161752</v>
      </c>
      <c r="AD78">
        <f t="shared" ca="1" si="53"/>
        <v>0.16673847874394651</v>
      </c>
      <c r="AE78">
        <f t="shared" si="58"/>
        <v>0</v>
      </c>
      <c r="AG78">
        <f t="shared" ca="1" si="54"/>
        <v>0</v>
      </c>
      <c r="AH78">
        <f t="shared" ca="1" si="55"/>
        <v>-0.82574615589692257</v>
      </c>
      <c r="AI78">
        <f t="shared" si="56"/>
        <v>1</v>
      </c>
      <c r="AJ78">
        <v>0.71250838118430693</v>
      </c>
      <c r="AK78">
        <v>0.4162791356066009</v>
      </c>
      <c r="AL78">
        <v>0.55726104619679973</v>
      </c>
      <c r="AM78">
        <v>-0.75262732934788801</v>
      </c>
      <c r="AN78">
        <v>-0.82574615589692257</v>
      </c>
      <c r="AO78">
        <v>0.40288568925461732</v>
      </c>
      <c r="AP78">
        <v>0.74917807069141418</v>
      </c>
      <c r="AQ78">
        <v>0.24449377633573022</v>
      </c>
      <c r="AR78">
        <v>-0.43428372009657323</v>
      </c>
      <c r="AS78">
        <v>0.95385075837839395</v>
      </c>
      <c r="AT78">
        <v>0.70033365773269907</v>
      </c>
      <c r="AV78">
        <v>1.000910330447184</v>
      </c>
      <c r="AW78">
        <v>0.52256995694644603</v>
      </c>
      <c r="AX78">
        <v>1.0322782935775325</v>
      </c>
      <c r="AY78">
        <v>0.47324938439426234</v>
      </c>
    </row>
    <row r="79" spans="5:51" x14ac:dyDescent="0.55000000000000004">
      <c r="E79">
        <f t="shared" si="49"/>
        <v>0</v>
      </c>
      <c r="F79">
        <v>68</v>
      </c>
      <c r="G79" s="5">
        <f t="shared" ca="1" si="57"/>
        <v>0</v>
      </c>
      <c r="H79">
        <f t="shared" ca="1" si="59"/>
        <v>0</v>
      </c>
      <c r="I79">
        <f t="shared" ca="1" si="60"/>
        <v>0.15998547811547481</v>
      </c>
      <c r="J79">
        <f t="shared" ca="1" si="61"/>
        <v>0</v>
      </c>
      <c r="K79">
        <f t="shared" ca="1" si="62"/>
        <v>0</v>
      </c>
      <c r="L79">
        <f t="shared" ca="1" si="63"/>
        <v>7.2248116825061298E-2</v>
      </c>
      <c r="M79">
        <f t="shared" ca="1" si="64"/>
        <v>0</v>
      </c>
      <c r="N79">
        <f t="shared" ca="1" si="65"/>
        <v>0</v>
      </c>
      <c r="O79">
        <f t="shared" ca="1" si="66"/>
        <v>6.6539575900283077E-3</v>
      </c>
      <c r="P79">
        <f t="shared" ca="1" si="67"/>
        <v>0</v>
      </c>
      <c r="Q79">
        <f t="shared" ca="1" si="68"/>
        <v>0</v>
      </c>
      <c r="R79">
        <f t="shared" ca="1" si="69"/>
        <v>4.3056859323539346E-3</v>
      </c>
      <c r="S79">
        <f t="shared" ca="1" si="70"/>
        <v>0</v>
      </c>
      <c r="T79">
        <f t="shared" ca="1" si="71"/>
        <v>0</v>
      </c>
      <c r="U79">
        <f t="shared" ca="1" si="72"/>
        <v>7.2581431434219016E-4</v>
      </c>
      <c r="V79">
        <f t="shared" ca="1" si="73"/>
        <v>0</v>
      </c>
      <c r="W79">
        <f t="shared" ca="1" si="74"/>
        <v>0</v>
      </c>
      <c r="X79">
        <f t="shared" ca="1" si="75"/>
        <v>5.2877831559074921E-4</v>
      </c>
      <c r="Y79">
        <f t="shared" ca="1" si="76"/>
        <v>0</v>
      </c>
      <c r="Z79">
        <f t="shared" ca="1" si="77"/>
        <v>1.679761918828369E-4</v>
      </c>
      <c r="AA79">
        <f t="shared" ca="1" si="50"/>
        <v>499.66765115854855</v>
      </c>
      <c r="AB79">
        <f t="shared" ca="1" si="51"/>
        <v>0</v>
      </c>
      <c r="AC79">
        <f t="shared" ca="1" si="52"/>
        <v>0.28505819265673354</v>
      </c>
      <c r="AD79">
        <f t="shared" ca="1" si="53"/>
        <v>0.13952277687558476</v>
      </c>
      <c r="AE79">
        <f t="shared" si="58"/>
        <v>0</v>
      </c>
      <c r="AG79">
        <f t="shared" ca="1" si="54"/>
        <v>0</v>
      </c>
      <c r="AH79">
        <f t="shared" ca="1" si="55"/>
        <v>-1.4915895008016378</v>
      </c>
      <c r="AI79">
        <f t="shared" si="56"/>
        <v>2</v>
      </c>
      <c r="AJ79">
        <v>-0.54408474170486443</v>
      </c>
      <c r="AK79">
        <v>0.26401039576740004</v>
      </c>
      <c r="AL79">
        <v>2.2039512259652838</v>
      </c>
      <c r="AM79">
        <v>-1.0637904779287055</v>
      </c>
      <c r="AN79">
        <v>-1.4915895008016378</v>
      </c>
      <c r="AO79">
        <v>0.47029743655002676</v>
      </c>
      <c r="AP79">
        <v>-0.10549570106377359</v>
      </c>
      <c r="AQ79">
        <v>-0.10126541383215226</v>
      </c>
      <c r="AR79">
        <v>-0.22107087715994567</v>
      </c>
      <c r="AS79">
        <v>-0.49392838263884187</v>
      </c>
      <c r="AT79">
        <v>1.6962076188065112</v>
      </c>
      <c r="AV79">
        <v>0.8185357809810202</v>
      </c>
      <c r="AW79">
        <v>0.4176629085194451</v>
      </c>
      <c r="AX79">
        <v>0.84556693512369008</v>
      </c>
      <c r="AY79">
        <v>0.3803389134167533</v>
      </c>
    </row>
    <row r="80" spans="5:51" x14ac:dyDescent="0.55000000000000004">
      <c r="E80">
        <f t="shared" si="49"/>
        <v>0</v>
      </c>
      <c r="F80">
        <v>69</v>
      </c>
      <c r="G80" s="5">
        <f t="shared" ca="1" si="57"/>
        <v>1.0280042875917628</v>
      </c>
      <c r="H80">
        <f t="shared" ca="1" si="59"/>
        <v>0</v>
      </c>
      <c r="I80">
        <f t="shared" ca="1" si="60"/>
        <v>0</v>
      </c>
      <c r="J80">
        <f t="shared" ca="1" si="61"/>
        <v>9.2406439684256922E-2</v>
      </c>
      <c r="K80">
        <f t="shared" ca="1" si="62"/>
        <v>0</v>
      </c>
      <c r="L80">
        <f t="shared" ca="1" si="63"/>
        <v>0</v>
      </c>
      <c r="M80">
        <f t="shared" ca="1" si="64"/>
        <v>4.8817357581225913E-2</v>
      </c>
      <c r="N80">
        <f t="shared" ca="1" si="65"/>
        <v>0</v>
      </c>
      <c r="O80">
        <f t="shared" ca="1" si="66"/>
        <v>0</v>
      </c>
      <c r="P80">
        <f t="shared" ca="1" si="67"/>
        <v>4.7043125858227388E-3</v>
      </c>
      <c r="Q80">
        <f t="shared" ca="1" si="68"/>
        <v>0</v>
      </c>
      <c r="R80">
        <f t="shared" ca="1" si="69"/>
        <v>0</v>
      </c>
      <c r="S80">
        <f t="shared" ca="1" si="70"/>
        <v>3.0985299175248868E-3</v>
      </c>
      <c r="T80">
        <f t="shared" ca="1" si="71"/>
        <v>0</v>
      </c>
      <c r="U80">
        <f t="shared" ca="1" si="72"/>
        <v>0</v>
      </c>
      <c r="V80">
        <f t="shared" ca="1" si="73"/>
        <v>5.2636742829641995E-4</v>
      </c>
      <c r="W80">
        <f t="shared" ca="1" si="74"/>
        <v>0</v>
      </c>
      <c r="X80">
        <f t="shared" ca="1" si="75"/>
        <v>0</v>
      </c>
      <c r="Y80">
        <f t="shared" ca="1" si="76"/>
        <v>3.8482357350973142E-4</v>
      </c>
      <c r="Z80">
        <f t="shared" ca="1" si="77"/>
        <v>1.2233012924262623E-4</v>
      </c>
      <c r="AA80">
        <f t="shared" ca="1" si="50"/>
        <v>494.76601969935336</v>
      </c>
      <c r="AB80">
        <f t="shared" ca="1" si="51"/>
        <v>0</v>
      </c>
      <c r="AC80">
        <f t="shared" ca="1" si="52"/>
        <v>9.4979868346176305E-2</v>
      </c>
      <c r="AD80">
        <f t="shared" ca="1" si="53"/>
        <v>0.19171726453569293</v>
      </c>
      <c r="AE80">
        <f t="shared" si="58"/>
        <v>0</v>
      </c>
      <c r="AG80">
        <f t="shared" ca="1" si="54"/>
        <v>1.2568062158251068</v>
      </c>
      <c r="AH80">
        <f t="shared" ca="1" si="55"/>
        <v>0.5714343842555536</v>
      </c>
      <c r="AI80">
        <f t="shared" si="56"/>
        <v>0</v>
      </c>
      <c r="AJ80">
        <v>0.77753611549269408</v>
      </c>
      <c r="AK80">
        <v>0.46398440645134542</v>
      </c>
      <c r="AL80">
        <v>-2.1072446543257684</v>
      </c>
      <c r="AM80">
        <v>7.9758137871976942E-2</v>
      </c>
      <c r="AN80">
        <v>0.5714343842555536</v>
      </c>
      <c r="AO80">
        <v>5.6294311434612609E-2</v>
      </c>
      <c r="AP80">
        <v>1.3031876733293757</v>
      </c>
      <c r="AQ80">
        <v>-0.75822299550054595</v>
      </c>
      <c r="AR80">
        <v>0.75822299550054595</v>
      </c>
      <c r="AS80">
        <v>-0.34650270208658185</v>
      </c>
      <c r="AT80">
        <v>-2.0628704078262672</v>
      </c>
      <c r="AV80">
        <v>0.76257522675613965</v>
      </c>
      <c r="AW80">
        <v>0.44791135646955266</v>
      </c>
      <c r="AX80">
        <v>0.79070533274053778</v>
      </c>
      <c r="AY80">
        <v>0.42135422380443233</v>
      </c>
    </row>
    <row r="81" spans="5:51" x14ac:dyDescent="0.55000000000000004">
      <c r="E81">
        <f t="shared" si="49"/>
        <v>0</v>
      </c>
      <c r="F81">
        <v>70</v>
      </c>
      <c r="G81" s="5">
        <f t="shared" ca="1" si="57"/>
        <v>0</v>
      </c>
      <c r="H81">
        <f t="shared" ca="1" si="59"/>
        <v>0.31926141849245504</v>
      </c>
      <c r="I81">
        <f t="shared" ca="1" si="60"/>
        <v>0</v>
      </c>
      <c r="J81">
        <f t="shared" ca="1" si="61"/>
        <v>0</v>
      </c>
      <c r="K81">
        <f t="shared" ca="1" si="62"/>
        <v>5.7809345263250538E-2</v>
      </c>
      <c r="L81">
        <f t="shared" ca="1" si="63"/>
        <v>0</v>
      </c>
      <c r="M81">
        <f t="shared" ca="1" si="64"/>
        <v>0</v>
      </c>
      <c r="N81">
        <f t="shared" ca="1" si="65"/>
        <v>3.3667073224660747E-2</v>
      </c>
      <c r="O81">
        <f t="shared" ca="1" si="66"/>
        <v>0</v>
      </c>
      <c r="P81">
        <f t="shared" ca="1" si="67"/>
        <v>0</v>
      </c>
      <c r="Q81">
        <f t="shared" ca="1" si="68"/>
        <v>3.351547253425183E-3</v>
      </c>
      <c r="R81">
        <f t="shared" ca="1" si="69"/>
        <v>0</v>
      </c>
      <c r="S81">
        <f t="shared" ca="1" si="70"/>
        <v>0</v>
      </c>
      <c r="T81">
        <f t="shared" ca="1" si="71"/>
        <v>2.2371461287484283E-3</v>
      </c>
      <c r="U81">
        <f t="shared" ca="1" si="72"/>
        <v>0</v>
      </c>
      <c r="V81">
        <f t="shared" ca="1" si="73"/>
        <v>0</v>
      </c>
      <c r="W81">
        <f t="shared" ca="1" si="74"/>
        <v>3.8229270338097765E-4</v>
      </c>
      <c r="X81">
        <f t="shared" ca="1" si="75"/>
        <v>0</v>
      </c>
      <c r="Y81">
        <f t="shared" ca="1" si="76"/>
        <v>0</v>
      </c>
      <c r="Z81">
        <f t="shared" ca="1" si="77"/>
        <v>3.6933911471719315E-4</v>
      </c>
      <c r="AA81">
        <f t="shared" ca="1" si="50"/>
        <v>477.56418769367065</v>
      </c>
      <c r="AB81">
        <f t="shared" ca="1" si="51"/>
        <v>0</v>
      </c>
      <c r="AC81">
        <f t="shared" ca="1" si="52"/>
        <v>0.18809897190398855</v>
      </c>
      <c r="AD81">
        <f t="shared" ca="1" si="53"/>
        <v>0.14514046208081552</v>
      </c>
      <c r="AE81">
        <f t="shared" si="58"/>
        <v>0</v>
      </c>
      <c r="AG81">
        <f t="shared" ca="1" si="54"/>
        <v>0</v>
      </c>
      <c r="AH81">
        <f t="shared" ca="1" si="55"/>
        <v>2.3678694560658187E-2</v>
      </c>
      <c r="AI81">
        <f t="shared" si="56"/>
        <v>1</v>
      </c>
      <c r="AJ81">
        <v>-0.58817704484681599</v>
      </c>
      <c r="AK81">
        <v>0.97615156846586615</v>
      </c>
      <c r="AL81">
        <v>-0.22538415578310378</v>
      </c>
      <c r="AM81">
        <v>-2.1569849195657298</v>
      </c>
      <c r="AN81">
        <v>2.3678694560658187E-2</v>
      </c>
      <c r="AO81">
        <v>0.53276608014130034</v>
      </c>
      <c r="AP81">
        <v>0.83992176769243088</v>
      </c>
      <c r="AQ81">
        <v>1.1305428415653296</v>
      </c>
      <c r="AR81">
        <v>1.2644704838749021</v>
      </c>
      <c r="AS81">
        <v>0.32424850360257551</v>
      </c>
      <c r="AT81">
        <v>1.4402939996216446</v>
      </c>
      <c r="AV81">
        <v>0.65646020956315088</v>
      </c>
      <c r="AW81">
        <v>0.33345444391546797</v>
      </c>
      <c r="AX81">
        <v>0.68199499416384624</v>
      </c>
      <c r="AY81">
        <v>0.31440028757119626</v>
      </c>
    </row>
    <row r="82" spans="5:51" x14ac:dyDescent="0.55000000000000004">
      <c r="E82">
        <f t="shared" si="49"/>
        <v>0</v>
      </c>
      <c r="F82">
        <v>71</v>
      </c>
      <c r="G82" s="5">
        <f t="shared" ca="1" si="57"/>
        <v>0</v>
      </c>
      <c r="H82">
        <f t="shared" ca="1" si="59"/>
        <v>0</v>
      </c>
      <c r="I82">
        <f t="shared" ca="1" si="60"/>
        <v>0.15719884108064247</v>
      </c>
      <c r="J82">
        <f t="shared" ca="1" si="61"/>
        <v>0</v>
      </c>
      <c r="K82">
        <f t="shared" ca="1" si="62"/>
        <v>0</v>
      </c>
      <c r="L82">
        <f t="shared" ca="1" si="63"/>
        <v>3.7902070306109162E-2</v>
      </c>
      <c r="M82">
        <f t="shared" ca="1" si="64"/>
        <v>0</v>
      </c>
      <c r="N82">
        <f t="shared" ca="1" si="65"/>
        <v>0</v>
      </c>
      <c r="O82">
        <f t="shared" ca="1" si="66"/>
        <v>2.3555692727916414E-2</v>
      </c>
      <c r="P82">
        <f t="shared" ca="1" si="67"/>
        <v>0</v>
      </c>
      <c r="Q82">
        <f t="shared" ca="1" si="68"/>
        <v>0</v>
      </c>
      <c r="R82">
        <f t="shared" ca="1" si="69"/>
        <v>2.4015001250904566E-3</v>
      </c>
      <c r="S82">
        <f t="shared" ca="1" si="70"/>
        <v>0</v>
      </c>
      <c r="T82">
        <f t="shared" ca="1" si="71"/>
        <v>0</v>
      </c>
      <c r="U82">
        <f t="shared" ca="1" si="72"/>
        <v>1.6192804361692336E-3</v>
      </c>
      <c r="V82">
        <f t="shared" ca="1" si="73"/>
        <v>0</v>
      </c>
      <c r="W82">
        <f t="shared" ca="1" si="74"/>
        <v>0</v>
      </c>
      <c r="X82">
        <f t="shared" ca="1" si="75"/>
        <v>2.7797119047754255E-4</v>
      </c>
      <c r="Y82">
        <f t="shared" ca="1" si="76"/>
        <v>0</v>
      </c>
      <c r="Z82">
        <f t="shared" ca="1" si="77"/>
        <v>2.6897443697988625E-4</v>
      </c>
      <c r="AA82">
        <f t="shared" ca="1" si="50"/>
        <v>460.36905600979554</v>
      </c>
      <c r="AB82">
        <f t="shared" ca="1" si="51"/>
        <v>0</v>
      </c>
      <c r="AC82">
        <f t="shared" ca="1" si="52"/>
        <v>0.28865442157740173</v>
      </c>
      <c r="AD82">
        <f t="shared" ca="1" si="53"/>
        <v>0.12240288274100457</v>
      </c>
      <c r="AE82">
        <f t="shared" si="58"/>
        <v>0</v>
      </c>
      <c r="AG82">
        <f t="shared" ca="1" si="54"/>
        <v>0</v>
      </c>
      <c r="AH82">
        <f t="shared" ca="1" si="55"/>
        <v>-0.6598429536097683</v>
      </c>
      <c r="AI82">
        <f t="shared" si="56"/>
        <v>2</v>
      </c>
      <c r="AJ82">
        <v>0.76384367275750265</v>
      </c>
      <c r="AK82">
        <v>-0.45386968849925324</v>
      </c>
      <c r="AL82">
        <v>-8.5207148003973998E-2</v>
      </c>
      <c r="AM82">
        <v>1.0549410944804549</v>
      </c>
      <c r="AN82">
        <v>-0.6598429536097683</v>
      </c>
      <c r="AO82">
        <v>1.0796861715789419</v>
      </c>
      <c r="AP82">
        <v>0.30712158149981406</v>
      </c>
      <c r="AQ82">
        <v>-1.1625729712250177</v>
      </c>
      <c r="AR82">
        <v>-0.75689968070946634</v>
      </c>
      <c r="AS82">
        <v>0.56478256738046184</v>
      </c>
      <c r="AT82">
        <v>9.0653884399216622E-3</v>
      </c>
      <c r="AV82">
        <v>0.55656869731048575</v>
      </c>
      <c r="AW82">
        <v>0.26742544378716132</v>
      </c>
      <c r="AX82">
        <v>0.57895942658418775</v>
      </c>
      <c r="AY82">
        <v>0.25405150523409858</v>
      </c>
    </row>
    <row r="83" spans="5:51" x14ac:dyDescent="0.55000000000000004">
      <c r="E83">
        <f t="shared" si="49"/>
        <v>0</v>
      </c>
      <c r="F83">
        <v>72</v>
      </c>
      <c r="G83" s="5">
        <f t="shared" ca="1" si="57"/>
        <v>0.93648756605646855</v>
      </c>
      <c r="H83">
        <f t="shared" ca="1" si="59"/>
        <v>0</v>
      </c>
      <c r="I83">
        <f t="shared" ca="1" si="60"/>
        <v>0</v>
      </c>
      <c r="J83">
        <f t="shared" ca="1" si="61"/>
        <v>9.0796898555184635E-2</v>
      </c>
      <c r="K83">
        <f t="shared" ca="1" si="62"/>
        <v>0</v>
      </c>
      <c r="L83">
        <f t="shared" ca="1" si="63"/>
        <v>0</v>
      </c>
      <c r="M83">
        <f t="shared" ca="1" si="64"/>
        <v>2.561006432433785E-2</v>
      </c>
      <c r="N83">
        <f t="shared" ca="1" si="65"/>
        <v>0</v>
      </c>
      <c r="O83">
        <f t="shared" ca="1" si="66"/>
        <v>0</v>
      </c>
      <c r="P83">
        <f t="shared" ca="1" si="67"/>
        <v>1.6653749331642334E-2</v>
      </c>
      <c r="Q83">
        <f t="shared" ca="1" si="68"/>
        <v>0</v>
      </c>
      <c r="R83">
        <f t="shared" ca="1" si="69"/>
        <v>0</v>
      </c>
      <c r="S83">
        <f t="shared" ca="1" si="70"/>
        <v>1.7282077934710044E-3</v>
      </c>
      <c r="T83">
        <f t="shared" ca="1" si="71"/>
        <v>0</v>
      </c>
      <c r="U83">
        <f t="shared" ca="1" si="72"/>
        <v>0</v>
      </c>
      <c r="V83">
        <f t="shared" ca="1" si="73"/>
        <v>1.1743175382943258E-3</v>
      </c>
      <c r="W83">
        <f t="shared" ca="1" si="74"/>
        <v>0</v>
      </c>
      <c r="X83">
        <f t="shared" ca="1" si="75"/>
        <v>0</v>
      </c>
      <c r="Y83">
        <f t="shared" ca="1" si="76"/>
        <v>2.0229624343202465E-4</v>
      </c>
      <c r="Z83">
        <f t="shared" ca="1" si="77"/>
        <v>1.9588298359366526E-4</v>
      </c>
      <c r="AA83">
        <f t="shared" ca="1" si="50"/>
        <v>449.60845292446186</v>
      </c>
      <c r="AB83">
        <f t="shared" ca="1" si="51"/>
        <v>0</v>
      </c>
      <c r="AC83">
        <f t="shared" ca="1" si="52"/>
        <v>9.5356276074894622E-2</v>
      </c>
      <c r="AD83">
        <f t="shared" ca="1" si="53"/>
        <v>0.17234631513316936</v>
      </c>
      <c r="AE83">
        <f t="shared" si="58"/>
        <v>0</v>
      </c>
      <c r="AG83">
        <f t="shared" ca="1" si="54"/>
        <v>1.176036836335359</v>
      </c>
      <c r="AH83">
        <f t="shared" ca="1" si="55"/>
        <v>0.40537543100072071</v>
      </c>
      <c r="AI83">
        <f t="shared" si="56"/>
        <v>0</v>
      </c>
      <c r="AJ83">
        <v>-0.88372871687170118</v>
      </c>
      <c r="AK83">
        <v>1.4707393347634934</v>
      </c>
      <c r="AL83">
        <v>-1.523767423350364</v>
      </c>
      <c r="AM83">
        <v>9.1581568995025009E-2</v>
      </c>
      <c r="AN83">
        <v>0.40537543100072071</v>
      </c>
      <c r="AO83">
        <v>0.45497245082515292</v>
      </c>
      <c r="AP83">
        <v>2.2118365450296551</v>
      </c>
      <c r="AQ83">
        <v>1.5203568182187155</v>
      </c>
      <c r="AR83">
        <v>-2.5008193915709853</v>
      </c>
      <c r="AS83">
        <v>1.0043800102721434</v>
      </c>
      <c r="AT83">
        <v>-0.56855469665606506</v>
      </c>
      <c r="AV83">
        <v>0.5528075017103441</v>
      </c>
      <c r="AW83">
        <v>0.31809858744186625</v>
      </c>
      <c r="AX83">
        <v>0.57540439574172775</v>
      </c>
      <c r="AY83">
        <v>0.30768559440944093</v>
      </c>
    </row>
    <row r="84" spans="5:51" x14ac:dyDescent="0.55000000000000004">
      <c r="E84">
        <f t="shared" si="49"/>
        <v>0</v>
      </c>
      <c r="F84">
        <v>73</v>
      </c>
      <c r="G84" s="5">
        <f t="shared" ca="1" si="57"/>
        <v>0</v>
      </c>
      <c r="H84">
        <f t="shared" ca="1" si="59"/>
        <v>0.29083959313063329</v>
      </c>
      <c r="I84">
        <f t="shared" ca="1" si="60"/>
        <v>0</v>
      </c>
      <c r="J84">
        <f t="shared" ca="1" si="61"/>
        <v>0</v>
      </c>
      <c r="K84">
        <f t="shared" ca="1" si="62"/>
        <v>5.6802418482347912E-2</v>
      </c>
      <c r="L84">
        <f t="shared" ca="1" si="63"/>
        <v>0</v>
      </c>
      <c r="M84">
        <f t="shared" ca="1" si="64"/>
        <v>0</v>
      </c>
      <c r="N84">
        <f t="shared" ca="1" si="65"/>
        <v>1.7662076638645094E-2</v>
      </c>
      <c r="O84">
        <f t="shared" ca="1" si="66"/>
        <v>0</v>
      </c>
      <c r="P84">
        <f t="shared" ca="1" si="67"/>
        <v>0</v>
      </c>
      <c r="Q84">
        <f t="shared" ca="1" si="68"/>
        <v>1.186482122805955E-2</v>
      </c>
      <c r="R84">
        <f t="shared" ca="1" si="69"/>
        <v>0</v>
      </c>
      <c r="S84">
        <f t="shared" ca="1" si="70"/>
        <v>0</v>
      </c>
      <c r="T84">
        <f t="shared" ca="1" si="71"/>
        <v>1.2477702257994957E-3</v>
      </c>
      <c r="U84">
        <f t="shared" ca="1" si="72"/>
        <v>0</v>
      </c>
      <c r="V84">
        <f t="shared" ca="1" si="73"/>
        <v>0</v>
      </c>
      <c r="W84">
        <f t="shared" ca="1" si="74"/>
        <v>8.5288906989400423E-4</v>
      </c>
      <c r="X84">
        <f t="shared" ca="1" si="75"/>
        <v>0</v>
      </c>
      <c r="Y84">
        <f t="shared" ca="1" si="76"/>
        <v>0</v>
      </c>
      <c r="Z84">
        <f t="shared" ca="1" si="77"/>
        <v>2.8997750072674779E-4</v>
      </c>
      <c r="AA84">
        <f t="shared" ca="1" si="50"/>
        <v>433.58042213316116</v>
      </c>
      <c r="AB84">
        <f t="shared" ca="1" si="51"/>
        <v>0</v>
      </c>
      <c r="AC84">
        <f t="shared" ca="1" si="52"/>
        <v>0.18844601976617387</v>
      </c>
      <c r="AD84">
        <f t="shared" ca="1" si="53"/>
        <v>0.1312136609310916</v>
      </c>
      <c r="AE84">
        <f t="shared" si="58"/>
        <v>0</v>
      </c>
      <c r="AG84">
        <f t="shared" ca="1" si="54"/>
        <v>0</v>
      </c>
      <c r="AH84">
        <f t="shared" ca="1" si="55"/>
        <v>-0.37573499866994098</v>
      </c>
      <c r="AI84">
        <f t="shared" si="56"/>
        <v>1</v>
      </c>
      <c r="AJ84">
        <v>-1.2828922990593128</v>
      </c>
      <c r="AK84">
        <v>-0.45437900553224608</v>
      </c>
      <c r="AL84">
        <v>1.5750811144243926</v>
      </c>
      <c r="AM84">
        <v>1.0773601388791576</v>
      </c>
      <c r="AN84">
        <v>-0.37573499866994098</v>
      </c>
      <c r="AO84">
        <v>1.9242543203290552</v>
      </c>
      <c r="AP84">
        <v>0.83070517575833946</v>
      </c>
      <c r="AQ84">
        <v>0.89829200078384019</v>
      </c>
      <c r="AR84">
        <v>-0.92530399342649616</v>
      </c>
      <c r="AS84">
        <v>0.43537625060707796</v>
      </c>
      <c r="AT84">
        <v>-5.8516889112070203E-2</v>
      </c>
      <c r="AV84">
        <v>0.49248414809570795</v>
      </c>
      <c r="AW84">
        <v>0.23969942425804064</v>
      </c>
      <c r="AX84">
        <v>0.51251274050042972</v>
      </c>
      <c r="AY84">
        <v>0.23230079422117325</v>
      </c>
    </row>
    <row r="85" spans="5:51" x14ac:dyDescent="0.55000000000000004">
      <c r="E85">
        <f t="shared" si="49"/>
        <v>0</v>
      </c>
      <c r="F85">
        <v>74</v>
      </c>
      <c r="G85" s="5">
        <f t="shared" ca="1" si="57"/>
        <v>0</v>
      </c>
      <c r="H85">
        <f t="shared" ca="1" si="59"/>
        <v>0</v>
      </c>
      <c r="I85">
        <f t="shared" ca="1" si="60"/>
        <v>0.14320442224553234</v>
      </c>
      <c r="J85">
        <f t="shared" ca="1" si="61"/>
        <v>0</v>
      </c>
      <c r="K85">
        <f t="shared" ca="1" si="62"/>
        <v>0</v>
      </c>
      <c r="L85">
        <f t="shared" ca="1" si="63"/>
        <v>3.7241889681867833E-2</v>
      </c>
      <c r="M85">
        <f t="shared" ca="1" si="64"/>
        <v>0</v>
      </c>
      <c r="N85">
        <f t="shared" ca="1" si="65"/>
        <v>0</v>
      </c>
      <c r="O85">
        <f t="shared" ca="1" si="66"/>
        <v>1.2357547312193691E-2</v>
      </c>
      <c r="P85">
        <f t="shared" ca="1" si="67"/>
        <v>0</v>
      </c>
      <c r="Q85">
        <f t="shared" ca="1" si="68"/>
        <v>0</v>
      </c>
      <c r="R85">
        <f t="shared" ca="1" si="69"/>
        <v>8.5015568956223215E-3</v>
      </c>
      <c r="S85">
        <f t="shared" ca="1" si="70"/>
        <v>0</v>
      </c>
      <c r="T85">
        <f t="shared" ca="1" si="71"/>
        <v>0</v>
      </c>
      <c r="U85">
        <f t="shared" ca="1" si="72"/>
        <v>9.0315509099173324E-4</v>
      </c>
      <c r="V85">
        <f t="shared" ca="1" si="73"/>
        <v>0</v>
      </c>
      <c r="W85">
        <f t="shared" ca="1" si="74"/>
        <v>0</v>
      </c>
      <c r="X85">
        <f t="shared" ca="1" si="75"/>
        <v>6.2014939863358389E-4</v>
      </c>
      <c r="Y85">
        <f t="shared" ca="1" si="76"/>
        <v>0</v>
      </c>
      <c r="Z85">
        <f t="shared" ca="1" si="77"/>
        <v>2.1117864825807663E-4</v>
      </c>
      <c r="AA85">
        <f t="shared" ca="1" si="50"/>
        <v>418.29963522252365</v>
      </c>
      <c r="AB85">
        <f t="shared" ca="1" si="51"/>
        <v>0</v>
      </c>
      <c r="AC85">
        <f t="shared" ca="1" si="52"/>
        <v>0.28892698996635124</v>
      </c>
      <c r="AD85">
        <f t="shared" ca="1" si="53"/>
        <v>0.11102383256362185</v>
      </c>
      <c r="AE85">
        <f t="shared" si="58"/>
        <v>0</v>
      </c>
      <c r="AG85">
        <f t="shared" ca="1" si="54"/>
        <v>0</v>
      </c>
      <c r="AH85">
        <f t="shared" ca="1" si="55"/>
        <v>0.12097075341443997</v>
      </c>
      <c r="AI85">
        <f t="shared" si="56"/>
        <v>2</v>
      </c>
      <c r="AJ85">
        <v>0.92213895186432637</v>
      </c>
      <c r="AK85">
        <v>0.452853328170022</v>
      </c>
      <c r="AL85">
        <v>-0.48805986807565205</v>
      </c>
      <c r="AM85">
        <v>1.2763007362082135</v>
      </c>
      <c r="AN85">
        <v>0.12097075341443997</v>
      </c>
      <c r="AO85">
        <v>-1.0453823051648214</v>
      </c>
      <c r="AP85">
        <v>1.2504733604146168</v>
      </c>
      <c r="AQ85">
        <v>1.7085858416976407</v>
      </c>
      <c r="AR85">
        <v>0.12621285350178368</v>
      </c>
      <c r="AS85">
        <v>1.1789688869612291</v>
      </c>
      <c r="AT85">
        <v>0.52274231165938545</v>
      </c>
      <c r="AV85">
        <v>0.48248127791704765</v>
      </c>
      <c r="AW85">
        <v>0.19704378873674305</v>
      </c>
      <c r="AX85">
        <v>0.50131390721292157</v>
      </c>
      <c r="AY85">
        <v>0.1915186996465657</v>
      </c>
    </row>
    <row r="86" spans="5:51" x14ac:dyDescent="0.55000000000000004">
      <c r="E86">
        <f t="shared" si="49"/>
        <v>0</v>
      </c>
      <c r="F86">
        <v>75</v>
      </c>
      <c r="G86" s="5">
        <f t="shared" ca="1" si="57"/>
        <v>1.0759788917300754</v>
      </c>
      <c r="H86">
        <f t="shared" ca="1" si="59"/>
        <v>0</v>
      </c>
      <c r="I86">
        <f t="shared" ca="1" si="60"/>
        <v>0</v>
      </c>
      <c r="J86">
        <f t="shared" ca="1" si="61"/>
        <v>8.2713824796018562E-2</v>
      </c>
      <c r="K86">
        <f t="shared" ca="1" si="62"/>
        <v>0</v>
      </c>
      <c r="L86">
        <f t="shared" ca="1" si="63"/>
        <v>0</v>
      </c>
      <c r="M86">
        <f t="shared" ca="1" si="64"/>
        <v>2.516398662684129E-2</v>
      </c>
      <c r="N86">
        <f t="shared" ca="1" si="65"/>
        <v>0</v>
      </c>
      <c r="O86">
        <f t="shared" ca="1" si="66"/>
        <v>0</v>
      </c>
      <c r="P86">
        <f t="shared" ca="1" si="67"/>
        <v>8.7367201494900765E-3</v>
      </c>
      <c r="Q86">
        <f t="shared" ca="1" si="68"/>
        <v>0</v>
      </c>
      <c r="R86">
        <f t="shared" ca="1" si="69"/>
        <v>0</v>
      </c>
      <c r="S86">
        <f t="shared" ca="1" si="70"/>
        <v>6.1180329453858501E-3</v>
      </c>
      <c r="T86">
        <f t="shared" ca="1" si="71"/>
        <v>0</v>
      </c>
      <c r="U86">
        <f t="shared" ca="1" si="72"/>
        <v>0</v>
      </c>
      <c r="V86">
        <f t="shared" ca="1" si="73"/>
        <v>6.5497664237855089E-4</v>
      </c>
      <c r="W86">
        <f t="shared" ca="1" si="74"/>
        <v>0</v>
      </c>
      <c r="X86">
        <f t="shared" ca="1" si="75"/>
        <v>0</v>
      </c>
      <c r="Y86">
        <f t="shared" ca="1" si="76"/>
        <v>4.5131976984621601E-4</v>
      </c>
      <c r="Z86">
        <f t="shared" ca="1" si="77"/>
        <v>1.537926955309979E-4</v>
      </c>
      <c r="AA86">
        <f t="shared" ca="1" si="50"/>
        <v>410.54922879082085</v>
      </c>
      <c r="AB86">
        <f t="shared" ca="1" si="51"/>
        <v>0</v>
      </c>
      <c r="AC86">
        <f t="shared" ca="1" si="52"/>
        <v>8.0975524976847915E-2</v>
      </c>
      <c r="AD86">
        <f t="shared" ca="1" si="53"/>
        <v>0.17363543292238556</v>
      </c>
      <c r="AE86">
        <f t="shared" si="58"/>
        <v>0</v>
      </c>
      <c r="AG86">
        <f t="shared" ca="1" si="54"/>
        <v>1.3969256584233947</v>
      </c>
      <c r="AH86">
        <f t="shared" ca="1" si="55"/>
        <v>0.83568465925054625</v>
      </c>
      <c r="AI86">
        <f t="shared" si="56"/>
        <v>0</v>
      </c>
      <c r="AJ86">
        <v>-1.1588235793169588</v>
      </c>
      <c r="AK86">
        <v>1.1204542715859134</v>
      </c>
      <c r="AL86">
        <v>0.90253706730436534</v>
      </c>
      <c r="AM86">
        <v>-1.2220561984577216</v>
      </c>
      <c r="AN86">
        <v>0.83568465925054625</v>
      </c>
      <c r="AO86">
        <v>0.18576884031062946</v>
      </c>
      <c r="AP86">
        <v>0.22546259970113169</v>
      </c>
      <c r="AQ86">
        <v>-0.11835140867333394</v>
      </c>
      <c r="AR86">
        <v>0.93853032012702897</v>
      </c>
      <c r="AS86">
        <v>-0.74029571806022432</v>
      </c>
      <c r="AT86">
        <v>0.53506028052652255</v>
      </c>
      <c r="AV86">
        <v>0.53860996684819884</v>
      </c>
      <c r="AW86">
        <v>0.30301285467353095</v>
      </c>
      <c r="AX86">
        <v>0.55774132157273737</v>
      </c>
      <c r="AY86">
        <v>0.29437567263513614</v>
      </c>
    </row>
    <row r="87" spans="5:51" x14ac:dyDescent="0.55000000000000004">
      <c r="E87">
        <f t="shared" si="49"/>
        <v>0</v>
      </c>
      <c r="F87">
        <v>76</v>
      </c>
      <c r="G87" s="5">
        <f t="shared" ca="1" si="57"/>
        <v>0</v>
      </c>
      <c r="H87">
        <f t="shared" ca="1" si="59"/>
        <v>0.33416061721534412</v>
      </c>
      <c r="I87">
        <f t="shared" ca="1" si="60"/>
        <v>0</v>
      </c>
      <c r="J87">
        <f t="shared" ca="1" si="61"/>
        <v>0</v>
      </c>
      <c r="K87">
        <f t="shared" ca="1" si="62"/>
        <v>5.174565833307055E-2</v>
      </c>
      <c r="L87">
        <f t="shared" ca="1" si="63"/>
        <v>0</v>
      </c>
      <c r="M87">
        <f t="shared" ca="1" si="64"/>
        <v>0</v>
      </c>
      <c r="N87">
        <f t="shared" ca="1" si="65"/>
        <v>1.7354437486310468E-2</v>
      </c>
      <c r="O87">
        <f t="shared" ca="1" si="66"/>
        <v>0</v>
      </c>
      <c r="P87">
        <f t="shared" ca="1" si="67"/>
        <v>0</v>
      </c>
      <c r="Q87">
        <f t="shared" ca="1" si="68"/>
        <v>6.2244015223845636E-3</v>
      </c>
      <c r="R87">
        <f t="shared" ca="1" si="69"/>
        <v>0</v>
      </c>
      <c r="S87">
        <f t="shared" ca="1" si="70"/>
        <v>0</v>
      </c>
      <c r="T87">
        <f t="shared" ca="1" si="71"/>
        <v>4.4172346511530394E-3</v>
      </c>
      <c r="U87">
        <f t="shared" ca="1" si="72"/>
        <v>0</v>
      </c>
      <c r="V87">
        <f t="shared" ca="1" si="73"/>
        <v>0</v>
      </c>
      <c r="W87">
        <f t="shared" ca="1" si="74"/>
        <v>4.7569963072503259E-4</v>
      </c>
      <c r="X87">
        <f t="shared" ca="1" si="75"/>
        <v>0</v>
      </c>
      <c r="Y87">
        <f t="shared" ca="1" si="76"/>
        <v>0</v>
      </c>
      <c r="Z87">
        <f t="shared" ca="1" si="77"/>
        <v>4.4067843940378176E-4</v>
      </c>
      <c r="AA87">
        <f t="shared" ca="1" si="50"/>
        <v>401.94533317699273</v>
      </c>
      <c r="AB87">
        <f t="shared" ca="1" si="51"/>
        <v>0</v>
      </c>
      <c r="AC87">
        <f t="shared" ca="1" si="52"/>
        <v>0.16842102651578858</v>
      </c>
      <c r="AD87">
        <f t="shared" ca="1" si="53"/>
        <v>0.13198357162880756</v>
      </c>
      <c r="AE87">
        <f t="shared" si="58"/>
        <v>0</v>
      </c>
      <c r="AG87">
        <f t="shared" ca="1" si="54"/>
        <v>0</v>
      </c>
      <c r="AH87">
        <f t="shared" ca="1" si="55"/>
        <v>0.32876641853363253</v>
      </c>
      <c r="AI87">
        <f t="shared" si="56"/>
        <v>1</v>
      </c>
      <c r="AJ87">
        <v>0.87786474978202023</v>
      </c>
      <c r="AK87">
        <v>1.8340097085456364</v>
      </c>
      <c r="AL87">
        <v>-0.246701574724284</v>
      </c>
      <c r="AM87">
        <v>-1.4184070096234791</v>
      </c>
      <c r="AN87">
        <v>0.32876641853363253</v>
      </c>
      <c r="AO87">
        <v>-0.977013314695796</v>
      </c>
      <c r="AP87">
        <v>0.63129391492111608</v>
      </c>
      <c r="AQ87">
        <v>0.70984924604999833</v>
      </c>
      <c r="AR87">
        <v>-1.0787289284053259</v>
      </c>
      <c r="AS87">
        <v>-1.2073383004462812</v>
      </c>
      <c r="AT87">
        <v>1.5385876395157538</v>
      </c>
      <c r="AV87">
        <v>0.5305771024496202</v>
      </c>
      <c r="AW87">
        <v>0.22907640372994206</v>
      </c>
      <c r="AX87">
        <v>0.54809967201126597</v>
      </c>
      <c r="AY87">
        <v>0.22265033252640282</v>
      </c>
    </row>
    <row r="88" spans="5:51" x14ac:dyDescent="0.55000000000000004">
      <c r="E88">
        <f t="shared" si="49"/>
        <v>0</v>
      </c>
      <c r="F88">
        <v>77</v>
      </c>
      <c r="G88" s="5">
        <f t="shared" ca="1" si="57"/>
        <v>0</v>
      </c>
      <c r="H88">
        <f t="shared" ca="1" si="59"/>
        <v>0</v>
      </c>
      <c r="I88">
        <f t="shared" ca="1" si="60"/>
        <v>0.16453495072811528</v>
      </c>
      <c r="J88">
        <f t="shared" ca="1" si="61"/>
        <v>0</v>
      </c>
      <c r="K88">
        <f t="shared" ca="1" si="62"/>
        <v>0</v>
      </c>
      <c r="L88">
        <f t="shared" ca="1" si="63"/>
        <v>3.3926479728230437E-2</v>
      </c>
      <c r="M88">
        <f t="shared" ca="1" si="64"/>
        <v>0</v>
      </c>
      <c r="N88">
        <f t="shared" ca="1" si="65"/>
        <v>0</v>
      </c>
      <c r="O88">
        <f t="shared" ca="1" si="66"/>
        <v>1.2142302782468339E-2</v>
      </c>
      <c r="P88">
        <f t="shared" ca="1" si="67"/>
        <v>0</v>
      </c>
      <c r="Q88">
        <f t="shared" ca="1" si="68"/>
        <v>0</v>
      </c>
      <c r="R88">
        <f t="shared" ca="1" si="69"/>
        <v>4.4600000848394553E-3</v>
      </c>
      <c r="S88">
        <f t="shared" ca="1" si="70"/>
        <v>0</v>
      </c>
      <c r="T88">
        <f t="shared" ca="1" si="71"/>
        <v>0</v>
      </c>
      <c r="U88">
        <f t="shared" ca="1" si="72"/>
        <v>3.1972617079701221E-3</v>
      </c>
      <c r="V88">
        <f t="shared" ca="1" si="73"/>
        <v>0</v>
      </c>
      <c r="W88">
        <f t="shared" ca="1" si="74"/>
        <v>0</v>
      </c>
      <c r="X88">
        <f t="shared" ca="1" si="75"/>
        <v>3.4588887387314001E-4</v>
      </c>
      <c r="Y88">
        <f t="shared" ca="1" si="76"/>
        <v>0</v>
      </c>
      <c r="Z88">
        <f t="shared" ca="1" si="77"/>
        <v>3.2092792343038927E-4</v>
      </c>
      <c r="AA88">
        <f t="shared" ca="1" si="50"/>
        <v>399.34448367126822</v>
      </c>
      <c r="AB88">
        <f t="shared" ca="1" si="51"/>
        <v>0</v>
      </c>
      <c r="AC88">
        <f t="shared" ca="1" si="52"/>
        <v>0.2673800210632068</v>
      </c>
      <c r="AD88">
        <f t="shared" ca="1" si="53"/>
        <v>0.11388753471922541</v>
      </c>
      <c r="AE88">
        <f t="shared" si="58"/>
        <v>0</v>
      </c>
      <c r="AG88">
        <f t="shared" ca="1" si="54"/>
        <v>0</v>
      </c>
      <c r="AH88">
        <f t="shared" ca="1" si="55"/>
        <v>-1.3843055057805032</v>
      </c>
      <c r="AI88">
        <f t="shared" si="56"/>
        <v>2</v>
      </c>
      <c r="AJ88">
        <v>-1.2125838111387566E-2</v>
      </c>
      <c r="AK88">
        <v>-1.7212187231052667E-3</v>
      </c>
      <c r="AL88">
        <v>-0.2249919361929642</v>
      </c>
      <c r="AM88">
        <v>-0.54399606597144157</v>
      </c>
      <c r="AN88">
        <v>-1.3843055057805032</v>
      </c>
      <c r="AO88">
        <v>-1.7766524251783267</v>
      </c>
      <c r="AP88">
        <v>0.83308350440347567</v>
      </c>
      <c r="AQ88">
        <v>-0.3704042228491744</v>
      </c>
      <c r="AR88">
        <v>0.11149722922709771</v>
      </c>
      <c r="AS88">
        <v>0.72598368205945008</v>
      </c>
      <c r="AT88">
        <v>-1.2431496543285903</v>
      </c>
      <c r="AV88">
        <v>0.46456818734208122</v>
      </c>
      <c r="AW88">
        <v>0.19788968649364966</v>
      </c>
      <c r="AX88">
        <v>0.47934288051611373</v>
      </c>
      <c r="AY88">
        <v>0.19223905581457332</v>
      </c>
    </row>
    <row r="89" spans="5:51" x14ac:dyDescent="0.55000000000000004">
      <c r="E89">
        <f t="shared" si="49"/>
        <v>0</v>
      </c>
      <c r="F89">
        <v>78</v>
      </c>
      <c r="G89" s="5">
        <f t="shared" ca="1" si="57"/>
        <v>0.85694908454671059</v>
      </c>
      <c r="H89">
        <f t="shared" ca="1" si="59"/>
        <v>0</v>
      </c>
      <c r="I89">
        <f t="shared" ca="1" si="60"/>
        <v>0</v>
      </c>
      <c r="J89">
        <f t="shared" ca="1" si="61"/>
        <v>9.5034181723891928E-2</v>
      </c>
      <c r="K89">
        <f t="shared" ca="1" si="62"/>
        <v>0</v>
      </c>
      <c r="L89">
        <f t="shared" ca="1" si="63"/>
        <v>0</v>
      </c>
      <c r="M89">
        <f t="shared" ca="1" si="64"/>
        <v>2.2923796012226817E-2</v>
      </c>
      <c r="N89">
        <f t="shared" ca="1" si="65"/>
        <v>0</v>
      </c>
      <c r="O89">
        <f t="shared" ca="1" si="66"/>
        <v>0</v>
      </c>
      <c r="P89">
        <f t="shared" ca="1" si="67"/>
        <v>8.5845434130867766E-3</v>
      </c>
      <c r="Q89">
        <f t="shared" ca="1" si="68"/>
        <v>0</v>
      </c>
      <c r="R89">
        <f t="shared" ca="1" si="69"/>
        <v>0</v>
      </c>
      <c r="S89">
        <f t="shared" ca="1" si="70"/>
        <v>3.2095800558038946E-3</v>
      </c>
      <c r="T89">
        <f t="shared" ca="1" si="71"/>
        <v>0</v>
      </c>
      <c r="U89">
        <f t="shared" ca="1" si="72"/>
        <v>0</v>
      </c>
      <c r="V89">
        <f t="shared" ca="1" si="73"/>
        <v>2.3186845306848295E-3</v>
      </c>
      <c r="W89">
        <f t="shared" ca="1" si="74"/>
        <v>0</v>
      </c>
      <c r="X89">
        <f t="shared" ca="1" si="75"/>
        <v>0</v>
      </c>
      <c r="Y89">
        <f t="shared" ca="1" si="76"/>
        <v>2.517239995600288E-4</v>
      </c>
      <c r="Z89">
        <f t="shared" ca="1" si="77"/>
        <v>2.3371856398667716E-4</v>
      </c>
      <c r="AA89">
        <f t="shared" ca="1" si="50"/>
        <v>403.4303769759851</v>
      </c>
      <c r="AB89">
        <f t="shared" ca="1" si="51"/>
        <v>0</v>
      </c>
      <c r="AC89">
        <f t="shared" ca="1" si="52"/>
        <v>9.4448291152013142E-2</v>
      </c>
      <c r="AD89">
        <f t="shared" ca="1" si="53"/>
        <v>0.16099847420592392</v>
      </c>
      <c r="AE89">
        <f t="shared" si="58"/>
        <v>0</v>
      </c>
      <c r="AG89">
        <f t="shared" ca="1" si="54"/>
        <v>1.1314750250553363</v>
      </c>
      <c r="AH89">
        <f t="shared" ca="1" si="55"/>
        <v>0.30880528356647119</v>
      </c>
      <c r="AI89">
        <f t="shared" si="56"/>
        <v>0</v>
      </c>
      <c r="AJ89">
        <v>-1.051612343871966</v>
      </c>
      <c r="AK89">
        <v>-0.11319116310914978</v>
      </c>
      <c r="AL89">
        <v>0.34430968298693188</v>
      </c>
      <c r="AM89">
        <v>1.3895100892113987</v>
      </c>
      <c r="AN89">
        <v>0.30880528356647119</v>
      </c>
      <c r="AO89">
        <v>-0.53603116612066515</v>
      </c>
      <c r="AP89">
        <v>-1.3623093764181249</v>
      </c>
      <c r="AQ89">
        <v>-0.65471681409690063</v>
      </c>
      <c r="AR89">
        <v>0.42555711843306199</v>
      </c>
      <c r="AS89">
        <v>0.14798956726735923</v>
      </c>
      <c r="AT89">
        <v>-0.25104100132011808</v>
      </c>
      <c r="AV89">
        <v>0.49019805372951558</v>
      </c>
      <c r="AW89">
        <v>0.25874108337814727</v>
      </c>
      <c r="AX89">
        <v>0.50430721742777551</v>
      </c>
      <c r="AY89">
        <v>0.24977522984426961</v>
      </c>
    </row>
    <row r="90" spans="5:51" x14ac:dyDescent="0.55000000000000004">
      <c r="E90">
        <f t="shared" si="49"/>
        <v>0</v>
      </c>
      <c r="F90">
        <v>79</v>
      </c>
      <c r="G90" s="5">
        <f t="shared" ca="1" si="57"/>
        <v>0</v>
      </c>
      <c r="H90">
        <f t="shared" ca="1" si="59"/>
        <v>0.26613778134050053</v>
      </c>
      <c r="I90">
        <f t="shared" ca="1" si="60"/>
        <v>0</v>
      </c>
      <c r="J90">
        <f t="shared" ca="1" si="61"/>
        <v>0</v>
      </c>
      <c r="K90">
        <f t="shared" ca="1" si="62"/>
        <v>5.945325717405537E-2</v>
      </c>
      <c r="L90">
        <f t="shared" ca="1" si="63"/>
        <v>0</v>
      </c>
      <c r="M90">
        <f t="shared" ca="1" si="64"/>
        <v>0</v>
      </c>
      <c r="N90">
        <f t="shared" ca="1" si="65"/>
        <v>1.5809481651002651E-2</v>
      </c>
      <c r="O90">
        <f t="shared" ca="1" si="66"/>
        <v>0</v>
      </c>
      <c r="P90">
        <f t="shared" ca="1" si="67"/>
        <v>0</v>
      </c>
      <c r="Q90">
        <f t="shared" ca="1" si="68"/>
        <v>6.115984508501442E-3</v>
      </c>
      <c r="R90">
        <f t="shared" ca="1" si="69"/>
        <v>0</v>
      </c>
      <c r="S90">
        <f t="shared" ca="1" si="70"/>
        <v>0</v>
      </c>
      <c r="T90">
        <f t="shared" ca="1" si="71"/>
        <v>2.3173245983971291E-3</v>
      </c>
      <c r="U90">
        <f t="shared" ca="1" si="72"/>
        <v>0</v>
      </c>
      <c r="V90">
        <f t="shared" ca="1" si="73"/>
        <v>0</v>
      </c>
      <c r="W90">
        <f t="shared" ca="1" si="74"/>
        <v>1.6840255112137716E-3</v>
      </c>
      <c r="X90">
        <f t="shared" ca="1" si="75"/>
        <v>0</v>
      </c>
      <c r="Y90">
        <f t="shared" ca="1" si="76"/>
        <v>0</v>
      </c>
      <c r="Z90">
        <f t="shared" ca="1" si="77"/>
        <v>3.5352778791390119E-4</v>
      </c>
      <c r="AA90">
        <f t="shared" ca="1" si="50"/>
        <v>398.07462808032642</v>
      </c>
      <c r="AB90">
        <f t="shared" ca="1" si="51"/>
        <v>0</v>
      </c>
      <c r="AC90">
        <f t="shared" ca="1" si="52"/>
        <v>0.18752269692001511</v>
      </c>
      <c r="AD90">
        <f t="shared" ca="1" si="53"/>
        <v>0.12326098901932483</v>
      </c>
      <c r="AE90">
        <f t="shared" si="58"/>
        <v>0</v>
      </c>
      <c r="AG90">
        <f t="shared" ca="1" si="54"/>
        <v>0</v>
      </c>
      <c r="AH90">
        <f t="shared" ca="1" si="55"/>
        <v>0.2432329893053975</v>
      </c>
      <c r="AI90">
        <f t="shared" si="56"/>
        <v>1</v>
      </c>
      <c r="AJ90">
        <v>0.65291715145576745</v>
      </c>
      <c r="AK90">
        <v>-1.0152075446967501</v>
      </c>
      <c r="AL90">
        <v>2.432025212328881</v>
      </c>
      <c r="AM90">
        <v>1.071366568794474</v>
      </c>
      <c r="AN90">
        <v>0.2432329893053975</v>
      </c>
      <c r="AO90">
        <v>-6.7407199821900576E-2</v>
      </c>
      <c r="AP90">
        <v>0.78033508543740027</v>
      </c>
      <c r="AQ90">
        <v>1.2282134775887243</v>
      </c>
      <c r="AR90">
        <v>-0.28267209017940331</v>
      </c>
      <c r="AS90">
        <v>-1.0833923624886665</v>
      </c>
      <c r="AT90">
        <v>3.1866420613368973E-2</v>
      </c>
      <c r="AV90">
        <v>0.48476925214133842</v>
      </c>
      <c r="AW90">
        <v>0.19872913093347855</v>
      </c>
      <c r="AX90">
        <v>0.49771012175591478</v>
      </c>
      <c r="AY90">
        <v>0.19183075468582</v>
      </c>
    </row>
    <row r="91" spans="5:51" x14ac:dyDescent="0.55000000000000004">
      <c r="E91">
        <f t="shared" si="49"/>
        <v>0</v>
      </c>
      <c r="F91">
        <v>80</v>
      </c>
      <c r="G91" s="5">
        <f t="shared" ca="1" si="57"/>
        <v>0</v>
      </c>
      <c r="H91">
        <f t="shared" ca="1" si="59"/>
        <v>0</v>
      </c>
      <c r="I91">
        <f t="shared" ca="1" si="60"/>
        <v>0.13104167422437493</v>
      </c>
      <c r="J91">
        <f t="shared" ca="1" si="61"/>
        <v>0</v>
      </c>
      <c r="K91">
        <f t="shared" ca="1" si="62"/>
        <v>0</v>
      </c>
      <c r="L91">
        <f t="shared" ca="1" si="63"/>
        <v>3.8979883322960332E-2</v>
      </c>
      <c r="M91">
        <f t="shared" ca="1" si="64"/>
        <v>0</v>
      </c>
      <c r="N91">
        <f t="shared" ca="1" si="65"/>
        <v>0</v>
      </c>
      <c r="O91">
        <f t="shared" ca="1" si="66"/>
        <v>1.1061350342918136E-2</v>
      </c>
      <c r="P91">
        <f t="shared" ca="1" si="67"/>
        <v>0</v>
      </c>
      <c r="Q91">
        <f t="shared" ca="1" si="68"/>
        <v>0</v>
      </c>
      <c r="R91">
        <f t="shared" ca="1" si="69"/>
        <v>4.3823155252271252E-3</v>
      </c>
      <c r="S91">
        <f t="shared" ca="1" si="70"/>
        <v>0</v>
      </c>
      <c r="T91">
        <f t="shared" ca="1" si="71"/>
        <v>0</v>
      </c>
      <c r="U91">
        <f t="shared" ca="1" si="72"/>
        <v>1.677314833491667E-3</v>
      </c>
      <c r="V91">
        <f t="shared" ca="1" si="73"/>
        <v>0</v>
      </c>
      <c r="W91">
        <f t="shared" ca="1" si="74"/>
        <v>0</v>
      </c>
      <c r="X91">
        <f t="shared" ca="1" si="75"/>
        <v>1.2244821101912164E-3</v>
      </c>
      <c r="Y91">
        <f t="shared" ca="1" si="76"/>
        <v>0</v>
      </c>
      <c r="Z91">
        <f t="shared" ca="1" si="77"/>
        <v>2.5745970010161956E-4</v>
      </c>
      <c r="AA91">
        <f t="shared" ca="1" si="50"/>
        <v>388.01447823930602</v>
      </c>
      <c r="AB91">
        <f t="shared" ca="1" si="51"/>
        <v>0</v>
      </c>
      <c r="AC91">
        <f t="shared" ca="1" si="52"/>
        <v>0.28819715496365156</v>
      </c>
      <c r="AD91">
        <f t="shared" ca="1" si="53"/>
        <v>0.10405349382892379</v>
      </c>
      <c r="AE91">
        <f t="shared" si="58"/>
        <v>0</v>
      </c>
      <c r="AG91">
        <f t="shared" ca="1" si="54"/>
        <v>0</v>
      </c>
      <c r="AH91">
        <f t="shared" ca="1" si="55"/>
        <v>1.2125838111387566E-2</v>
      </c>
      <c r="AI91">
        <f t="shared" si="56"/>
        <v>2</v>
      </c>
      <c r="AJ91">
        <v>0.79735400504432619</v>
      </c>
      <c r="AK91">
        <v>1.4662418834632263</v>
      </c>
      <c r="AL91">
        <v>-0.41936800698749721</v>
      </c>
      <c r="AM91">
        <v>1.0171311259909999</v>
      </c>
      <c r="AN91">
        <v>1.2125838111387566E-2</v>
      </c>
      <c r="AO91">
        <v>-0.47346247811219655</v>
      </c>
      <c r="AP91">
        <v>2.0686820789705962</v>
      </c>
      <c r="AQ91">
        <v>0.70013811637181789</v>
      </c>
      <c r="AR91">
        <v>-0.21762275537184905</v>
      </c>
      <c r="AS91">
        <v>-1.1327210813760757</v>
      </c>
      <c r="AT91">
        <v>-5.7411853049416095E-4</v>
      </c>
      <c r="AV91">
        <v>0.46480195906262217</v>
      </c>
      <c r="AW91">
        <v>0.16501163962383122</v>
      </c>
      <c r="AX91">
        <v>0.4763880958594981</v>
      </c>
      <c r="AY91">
        <v>0.15906938124066486</v>
      </c>
    </row>
    <row r="92" spans="5:51" x14ac:dyDescent="0.55000000000000004">
      <c r="E92">
        <f t="shared" si="49"/>
        <v>0</v>
      </c>
      <c r="F92">
        <v>81</v>
      </c>
      <c r="G92" s="5">
        <f t="shared" ca="1" si="57"/>
        <v>1.3903219059968539</v>
      </c>
      <c r="H92">
        <f t="shared" ca="1" si="59"/>
        <v>0</v>
      </c>
      <c r="I92">
        <f t="shared" ca="1" si="60"/>
        <v>0</v>
      </c>
      <c r="J92">
        <f t="shared" ca="1" si="61"/>
        <v>7.5688710675343968E-2</v>
      </c>
      <c r="K92">
        <f t="shared" ca="1" si="62"/>
        <v>0</v>
      </c>
      <c r="L92">
        <f t="shared" ca="1" si="63"/>
        <v>0</v>
      </c>
      <c r="M92">
        <f t="shared" ca="1" si="64"/>
        <v>2.6338332212298525E-2</v>
      </c>
      <c r="N92">
        <f t="shared" ca="1" si="65"/>
        <v>0</v>
      </c>
      <c r="O92">
        <f t="shared" ca="1" si="66"/>
        <v>0</v>
      </c>
      <c r="P92">
        <f t="shared" ca="1" si="67"/>
        <v>7.8203157940721236E-3</v>
      </c>
      <c r="Q92">
        <f t="shared" ca="1" si="68"/>
        <v>0</v>
      </c>
      <c r="R92">
        <f t="shared" ca="1" si="69"/>
        <v>0</v>
      </c>
      <c r="S92">
        <f t="shared" ca="1" si="70"/>
        <v>3.1536753902360196E-3</v>
      </c>
      <c r="T92">
        <f t="shared" ca="1" si="71"/>
        <v>0</v>
      </c>
      <c r="U92">
        <f t="shared" ca="1" si="72"/>
        <v>0</v>
      </c>
      <c r="V92">
        <f t="shared" ca="1" si="73"/>
        <v>1.2164046339436135E-3</v>
      </c>
      <c r="W92">
        <f t="shared" ca="1" si="74"/>
        <v>0</v>
      </c>
      <c r="X92">
        <f t="shared" ca="1" si="75"/>
        <v>0</v>
      </c>
      <c r="Y92">
        <f t="shared" ca="1" si="76"/>
        <v>8.911287914975996E-4</v>
      </c>
      <c r="Z92">
        <f t="shared" ca="1" si="77"/>
        <v>1.8749727586494323E-4</v>
      </c>
      <c r="AA92">
        <f t="shared" ca="1" si="50"/>
        <v>385.03885394747329</v>
      </c>
      <c r="AB92">
        <f t="shared" ca="1" si="51"/>
        <v>0</v>
      </c>
      <c r="AC92">
        <f t="shared" ca="1" si="52"/>
        <v>6.3961714673912679E-2</v>
      </c>
      <c r="AD92">
        <f t="shared" ca="1" si="53"/>
        <v>0.19140377201433689</v>
      </c>
      <c r="AE92">
        <f t="shared" si="58"/>
        <v>0</v>
      </c>
      <c r="AG92">
        <f t="shared" ca="1" si="54"/>
        <v>1.8554869512207448</v>
      </c>
      <c r="AH92">
        <f t="shared" ca="1" si="55"/>
        <v>1.545367922517471</v>
      </c>
      <c r="AI92">
        <f t="shared" si="56"/>
        <v>0</v>
      </c>
      <c r="AJ92">
        <v>-0.86034333435236476</v>
      </c>
      <c r="AK92">
        <v>0.39592578104929999</v>
      </c>
      <c r="AL92">
        <v>-0.1326930032519158</v>
      </c>
      <c r="AM92">
        <v>0.32013872441893909</v>
      </c>
      <c r="AN92">
        <v>1.545367922517471</v>
      </c>
      <c r="AO92">
        <v>-0.29167949833208695</v>
      </c>
      <c r="AP92">
        <v>0.23669826987315901</v>
      </c>
      <c r="AQ92">
        <v>0.54337533583748154</v>
      </c>
      <c r="AR92">
        <v>3.2019897844293155E-2</v>
      </c>
      <c r="AS92">
        <v>-1.3937415133113973</v>
      </c>
      <c r="AT92">
        <v>0.36434812500374392</v>
      </c>
      <c r="AV92">
        <v>0.64311377267459302</v>
      </c>
      <c r="AW92">
        <v>0.37672811347814333</v>
      </c>
      <c r="AX92">
        <v>0.65680515569599396</v>
      </c>
      <c r="AY92">
        <v>0.35868251631873133</v>
      </c>
    </row>
    <row r="93" spans="5:51" x14ac:dyDescent="0.55000000000000004">
      <c r="E93">
        <f t="shared" si="49"/>
        <v>0</v>
      </c>
      <c r="F93">
        <v>82</v>
      </c>
      <c r="G93" s="5">
        <f t="shared" ca="1" si="57"/>
        <v>0</v>
      </c>
      <c r="H93">
        <f t="shared" ca="1" si="59"/>
        <v>0.43178433127893695</v>
      </c>
      <c r="I93">
        <f t="shared" ca="1" si="60"/>
        <v>0</v>
      </c>
      <c r="J93">
        <f t="shared" ca="1" si="61"/>
        <v>0</v>
      </c>
      <c r="K93">
        <f t="shared" ca="1" si="62"/>
        <v>4.7350756320792248E-2</v>
      </c>
      <c r="L93">
        <f t="shared" ca="1" si="63"/>
        <v>0</v>
      </c>
      <c r="M93">
        <f t="shared" ca="1" si="64"/>
        <v>0</v>
      </c>
      <c r="N93">
        <f t="shared" ca="1" si="65"/>
        <v>1.8164329311177504E-2</v>
      </c>
      <c r="O93">
        <f t="shared" ca="1" si="66"/>
        <v>0</v>
      </c>
      <c r="P93">
        <f t="shared" ca="1" si="67"/>
        <v>0</v>
      </c>
      <c r="Q93">
        <f t="shared" ca="1" si="68"/>
        <v>5.5715170797809776E-3</v>
      </c>
      <c r="R93">
        <f t="shared" ca="1" si="69"/>
        <v>0</v>
      </c>
      <c r="S93">
        <f t="shared" ca="1" si="70"/>
        <v>0</v>
      </c>
      <c r="T93">
        <f t="shared" ca="1" si="71"/>
        <v>2.2769612940292143E-3</v>
      </c>
      <c r="U93">
        <f t="shared" ca="1" si="72"/>
        <v>0</v>
      </c>
      <c r="V93">
        <f t="shared" ca="1" si="73"/>
        <v>0</v>
      </c>
      <c r="W93">
        <f t="shared" ca="1" si="74"/>
        <v>8.8345629101802719E-4</v>
      </c>
      <c r="X93">
        <f t="shared" ca="1" si="75"/>
        <v>0</v>
      </c>
      <c r="Y93">
        <f t="shared" ca="1" si="76"/>
        <v>0</v>
      </c>
      <c r="Z93">
        <f t="shared" ca="1" si="77"/>
        <v>7.8551885684466144E-4</v>
      </c>
      <c r="AA93">
        <f t="shared" ca="1" si="50"/>
        <v>387.3322545030357</v>
      </c>
      <c r="AB93">
        <f t="shared" ca="1" si="51"/>
        <v>0</v>
      </c>
      <c r="AC93">
        <f t="shared" ca="1" si="52"/>
        <v>0.14394350495860342</v>
      </c>
      <c r="AD93">
        <f t="shared" ca="1" si="53"/>
        <v>0.14496032121195024</v>
      </c>
      <c r="AE93">
        <f t="shared" si="58"/>
        <v>0</v>
      </c>
      <c r="AG93">
        <f t="shared" ca="1" si="54"/>
        <v>0</v>
      </c>
      <c r="AH93">
        <f t="shared" ca="1" si="55"/>
        <v>-0.59729586610046681</v>
      </c>
      <c r="AI93">
        <f t="shared" si="56"/>
        <v>1</v>
      </c>
      <c r="AJ93">
        <v>0.59528474594117142</v>
      </c>
      <c r="AK93">
        <v>1.8666378309717402</v>
      </c>
      <c r="AL93">
        <v>-1.8286937120137736</v>
      </c>
      <c r="AM93">
        <v>2.5509507395327091</v>
      </c>
      <c r="AN93">
        <v>-0.59729586610046681</v>
      </c>
      <c r="AO93">
        <v>0.14744728105142713</v>
      </c>
      <c r="AP93">
        <v>2.2783569875173271</v>
      </c>
      <c r="AQ93">
        <v>-0.27885221243195701</v>
      </c>
      <c r="AR93">
        <v>-2.2372660168912262</v>
      </c>
      <c r="AS93">
        <v>-0.10434177966089919</v>
      </c>
      <c r="AT93">
        <v>-0.52994664656580426</v>
      </c>
      <c r="AV93">
        <v>0.55816227637410165</v>
      </c>
      <c r="AW93">
        <v>0.28370418574458572</v>
      </c>
      <c r="AX93">
        <v>0.56967781955265717</v>
      </c>
      <c r="AY93">
        <v>0.27007936141503114</v>
      </c>
    </row>
    <row r="94" spans="5:51" x14ac:dyDescent="0.55000000000000004">
      <c r="E94">
        <f t="shared" si="49"/>
        <v>0</v>
      </c>
      <c r="F94">
        <v>83</v>
      </c>
      <c r="G94" s="5">
        <f t="shared" ca="1" si="57"/>
        <v>0</v>
      </c>
      <c r="H94">
        <f t="shared" ca="1" si="59"/>
        <v>0</v>
      </c>
      <c r="I94">
        <f t="shared" ca="1" si="60"/>
        <v>0.21260319143583953</v>
      </c>
      <c r="J94">
        <f t="shared" ca="1" si="61"/>
        <v>0</v>
      </c>
      <c r="K94">
        <f t="shared" ca="1" si="62"/>
        <v>0</v>
      </c>
      <c r="L94">
        <f t="shared" ca="1" si="63"/>
        <v>3.1045009884569617E-2</v>
      </c>
      <c r="M94">
        <f t="shared" ca="1" si="64"/>
        <v>0</v>
      </c>
      <c r="N94">
        <f t="shared" ca="1" si="65"/>
        <v>0</v>
      </c>
      <c r="O94">
        <f t="shared" ca="1" si="66"/>
        <v>1.2708956225793055E-2</v>
      </c>
      <c r="P94">
        <f t="shared" ca="1" si="67"/>
        <v>0</v>
      </c>
      <c r="Q94">
        <f t="shared" ca="1" si="68"/>
        <v>0</v>
      </c>
      <c r="R94">
        <f t="shared" ca="1" si="69"/>
        <v>3.9921856838997776E-3</v>
      </c>
      <c r="S94">
        <f t="shared" ca="1" si="70"/>
        <v>0</v>
      </c>
      <c r="T94">
        <f t="shared" ca="1" si="71"/>
        <v>0</v>
      </c>
      <c r="U94">
        <f t="shared" ca="1" si="72"/>
        <v>1.6480992591211747E-3</v>
      </c>
      <c r="V94">
        <f t="shared" ca="1" si="73"/>
        <v>0</v>
      </c>
      <c r="W94">
        <f t="shared" ca="1" si="74"/>
        <v>0</v>
      </c>
      <c r="X94">
        <f t="shared" ca="1" si="75"/>
        <v>6.4237531811959451E-4</v>
      </c>
      <c r="Y94">
        <f t="shared" ca="1" si="76"/>
        <v>0</v>
      </c>
      <c r="Z94">
        <f t="shared" ca="1" si="77"/>
        <v>5.720609700888557E-4</v>
      </c>
      <c r="AA94">
        <f t="shared" ca="1" si="50"/>
        <v>404.44843939639247</v>
      </c>
      <c r="AB94">
        <f t="shared" ca="1" si="51"/>
        <v>0</v>
      </c>
      <c r="AC94">
        <f t="shared" ca="1" si="52"/>
        <v>0.24069471328026729</v>
      </c>
      <c r="AD94">
        <f t="shared" ca="1" si="53"/>
        <v>0.12846746409772278</v>
      </c>
      <c r="AE94">
        <f t="shared" si="58"/>
        <v>0</v>
      </c>
      <c r="AG94">
        <f t="shared" ca="1" si="54"/>
        <v>0</v>
      </c>
      <c r="AH94">
        <f t="shared" ca="1" si="55"/>
        <v>-0.55904820328578353</v>
      </c>
      <c r="AI94">
        <f t="shared" si="56"/>
        <v>2</v>
      </c>
      <c r="AJ94">
        <v>-0.632976480119396</v>
      </c>
      <c r="AK94">
        <v>-0.25902295419655275</v>
      </c>
      <c r="AL94">
        <v>-0.54452812037197873</v>
      </c>
      <c r="AM94">
        <v>-0.3235231815779116</v>
      </c>
      <c r="AN94">
        <v>-0.55904820328578353</v>
      </c>
      <c r="AO94">
        <v>-0.77319782576523721</v>
      </c>
      <c r="AP94">
        <v>-7.6764763434766792E-2</v>
      </c>
      <c r="AQ94">
        <v>1.1046859071939252</v>
      </c>
      <c r="AR94">
        <v>1.3165367818146478</v>
      </c>
      <c r="AS94">
        <v>0.27392502488510218</v>
      </c>
      <c r="AT94">
        <v>-2.7838541427627206</v>
      </c>
      <c r="AV94">
        <v>0.53275488763607215</v>
      </c>
      <c r="AW94">
        <v>0.25911168762276188</v>
      </c>
      <c r="AX94">
        <v>0.54330368536677232</v>
      </c>
      <c r="AY94">
        <v>0.24634640046300121</v>
      </c>
    </row>
    <row r="95" spans="5:51" x14ac:dyDescent="0.55000000000000004">
      <c r="E95">
        <f t="shared" si="49"/>
        <v>0</v>
      </c>
      <c r="F95">
        <v>84</v>
      </c>
      <c r="G95" s="5">
        <f t="shared" ca="1" si="57"/>
        <v>0.87253464870757158</v>
      </c>
      <c r="H95">
        <f t="shared" ca="1" si="59"/>
        <v>0</v>
      </c>
      <c r="I95">
        <f t="shared" ca="1" si="60"/>
        <v>0</v>
      </c>
      <c r="J95">
        <f t="shared" ca="1" si="61"/>
        <v>0.1227980452820621</v>
      </c>
      <c r="K95">
        <f t="shared" ca="1" si="62"/>
        <v>0</v>
      </c>
      <c r="L95">
        <f t="shared" ca="1" si="63"/>
        <v>0</v>
      </c>
      <c r="M95">
        <f t="shared" ca="1" si="64"/>
        <v>2.0976814555836585E-2</v>
      </c>
      <c r="N95">
        <f t="shared" ca="1" si="65"/>
        <v>0</v>
      </c>
      <c r="O95">
        <f t="shared" ca="1" si="66"/>
        <v>0</v>
      </c>
      <c r="P95">
        <f t="shared" ca="1" si="67"/>
        <v>8.9851643802578204E-3</v>
      </c>
      <c r="Q95">
        <f t="shared" ca="1" si="68"/>
        <v>0</v>
      </c>
      <c r="R95">
        <f t="shared" ca="1" si="69"/>
        <v>0</v>
      </c>
      <c r="S95">
        <f t="shared" ca="1" si="70"/>
        <v>2.8729236112944581E-3</v>
      </c>
      <c r="T95">
        <f t="shared" ca="1" si="71"/>
        <v>0</v>
      </c>
      <c r="U95">
        <f t="shared" ca="1" si="72"/>
        <v>0</v>
      </c>
      <c r="V95">
        <f t="shared" ca="1" si="73"/>
        <v>1.1952172221721383E-3</v>
      </c>
      <c r="W95">
        <f t="shared" ca="1" si="74"/>
        <v>0</v>
      </c>
      <c r="X95">
        <f t="shared" ca="1" si="75"/>
        <v>0</v>
      </c>
      <c r="Y95">
        <f t="shared" ca="1" si="76"/>
        <v>4.6749489940233396E-4</v>
      </c>
      <c r="Z95">
        <f t="shared" ca="1" si="77"/>
        <v>4.166083992095915E-4</v>
      </c>
      <c r="AA95">
        <f t="shared" ca="1" si="50"/>
        <v>429.91930827134837</v>
      </c>
      <c r="AB95">
        <f t="shared" ca="1" si="51"/>
        <v>0</v>
      </c>
      <c r="AC95">
        <f t="shared" ca="1" si="52"/>
        <v>9.7880151100394011E-2</v>
      </c>
      <c r="AD95">
        <f t="shared" ca="1" si="53"/>
        <v>0.17691131746892896</v>
      </c>
      <c r="AE95">
        <f t="shared" si="58"/>
        <v>0</v>
      </c>
      <c r="AG95">
        <f t="shared" ca="1" si="54"/>
        <v>1.1466909007385433</v>
      </c>
      <c r="AH95">
        <f t="shared" ca="1" si="55"/>
        <v>0.3422007921471959</v>
      </c>
      <c r="AI95">
        <f t="shared" si="56"/>
        <v>0</v>
      </c>
      <c r="AJ95">
        <v>0.29775264920317568</v>
      </c>
      <c r="AK95">
        <v>1.2827194950659759</v>
      </c>
      <c r="AL95">
        <v>0.55904820328578353</v>
      </c>
      <c r="AM95">
        <v>-2.1569849195657298</v>
      </c>
      <c r="AN95">
        <v>0.3422007921471959</v>
      </c>
      <c r="AO95">
        <v>-0.11465431271062698</v>
      </c>
      <c r="AP95">
        <v>0.45828414840798359</v>
      </c>
      <c r="AQ95">
        <v>-0.44675857679976616</v>
      </c>
      <c r="AR95">
        <v>0.8995516509457957</v>
      </c>
      <c r="AS95">
        <v>-0.39658743844483979</v>
      </c>
      <c r="AT95">
        <v>-0.47491766963503323</v>
      </c>
      <c r="AV95">
        <v>0.55057778535793067</v>
      </c>
      <c r="AW95">
        <v>0.322878910370058</v>
      </c>
      <c r="AX95">
        <v>0.56128263989552785</v>
      </c>
      <c r="AY95">
        <v>0.30699220567715862</v>
      </c>
    </row>
    <row r="96" spans="5:51" x14ac:dyDescent="0.55000000000000004">
      <c r="E96">
        <f t="shared" si="49"/>
        <v>0</v>
      </c>
      <c r="F96">
        <v>85</v>
      </c>
      <c r="G96" s="5">
        <f t="shared" ca="1" si="57"/>
        <v>0</v>
      </c>
      <c r="H96">
        <f t="shared" ca="1" si="59"/>
        <v>0.27097810095984598</v>
      </c>
      <c r="I96">
        <f t="shared" ca="1" si="60"/>
        <v>0</v>
      </c>
      <c r="J96">
        <f t="shared" ca="1" si="61"/>
        <v>0</v>
      </c>
      <c r="K96">
        <f t="shared" ca="1" si="62"/>
        <v>7.6822293139083273E-2</v>
      </c>
      <c r="L96">
        <f t="shared" ca="1" si="63"/>
        <v>0</v>
      </c>
      <c r="M96">
        <f t="shared" ca="1" si="64"/>
        <v>0</v>
      </c>
      <c r="N96">
        <f t="shared" ca="1" si="65"/>
        <v>1.4466738608217488E-2</v>
      </c>
      <c r="O96">
        <f t="shared" ca="1" si="66"/>
        <v>0</v>
      </c>
      <c r="P96">
        <f t="shared" ca="1" si="67"/>
        <v>0</v>
      </c>
      <c r="Q96">
        <f t="shared" ca="1" si="68"/>
        <v>6.4014034889988509E-3</v>
      </c>
      <c r="R96">
        <f t="shared" ca="1" si="69"/>
        <v>0</v>
      </c>
      <c r="S96">
        <f t="shared" ca="1" si="70"/>
        <v>0</v>
      </c>
      <c r="T96">
        <f t="shared" ca="1" si="71"/>
        <v>2.074257827509174E-3</v>
      </c>
      <c r="U96">
        <f t="shared" ca="1" si="72"/>
        <v>0</v>
      </c>
      <c r="V96">
        <f t="shared" ca="1" si="73"/>
        <v>0</v>
      </c>
      <c r="W96">
        <f t="shared" ca="1" si="74"/>
        <v>8.6806819424695971E-4</v>
      </c>
      <c r="X96">
        <f t="shared" ca="1" si="75"/>
        <v>0</v>
      </c>
      <c r="Y96">
        <f t="shared" ca="1" si="76"/>
        <v>0</v>
      </c>
      <c r="Z96">
        <f t="shared" ca="1" si="77"/>
        <v>6.438559510770739E-4</v>
      </c>
      <c r="AA96">
        <f t="shared" ca="1" si="50"/>
        <v>436.75935749621266</v>
      </c>
      <c r="AB96">
        <f t="shared" ca="1" si="51"/>
        <v>0</v>
      </c>
      <c r="AC96">
        <f t="shared" ca="1" si="52"/>
        <v>0.19268794674952427</v>
      </c>
      <c r="AD96">
        <f t="shared" ca="1" si="53"/>
        <v>0.13653305001449217</v>
      </c>
      <c r="AE96">
        <f t="shared" si="58"/>
        <v>0</v>
      </c>
      <c r="AG96">
        <f t="shared" ca="1" si="54"/>
        <v>0</v>
      </c>
      <c r="AH96">
        <f t="shared" ca="1" si="55"/>
        <v>-0.83016402641078457</v>
      </c>
      <c r="AI96">
        <f t="shared" si="56"/>
        <v>1</v>
      </c>
      <c r="AJ96">
        <v>-1.3847056834492832</v>
      </c>
      <c r="AK96">
        <v>0.19784692995017394</v>
      </c>
      <c r="AL96">
        <v>-0.89372065303905401</v>
      </c>
      <c r="AM96">
        <v>1.5591467672493309</v>
      </c>
      <c r="AN96">
        <v>-0.83016402641078457</v>
      </c>
      <c r="AO96">
        <v>0.15619207260897383</v>
      </c>
      <c r="AP96">
        <v>-0.35683797250385396</v>
      </c>
      <c r="AQ96">
        <v>1.2375357982818969</v>
      </c>
      <c r="AR96">
        <v>-0.3589582320273621</v>
      </c>
      <c r="AS96">
        <v>0.64507958086323924</v>
      </c>
      <c r="AT96">
        <v>0.9760287866811268</v>
      </c>
      <c r="AV96">
        <v>0.47812804048287838</v>
      </c>
      <c r="AW96">
        <v>0.25230882023531181</v>
      </c>
      <c r="AX96">
        <v>0.48742402319063177</v>
      </c>
      <c r="AY96">
        <v>0.23981337790770149</v>
      </c>
    </row>
    <row r="97" spans="5:51" x14ac:dyDescent="0.55000000000000004">
      <c r="E97">
        <f t="shared" si="49"/>
        <v>0</v>
      </c>
      <c r="F97">
        <v>86</v>
      </c>
      <c r="G97" s="5">
        <f t="shared" ca="1" si="57"/>
        <v>0</v>
      </c>
      <c r="H97">
        <f t="shared" ca="1" si="59"/>
        <v>0</v>
      </c>
      <c r="I97">
        <f t="shared" ca="1" si="60"/>
        <v>0.13342496450170915</v>
      </c>
      <c r="J97">
        <f t="shared" ca="1" si="61"/>
        <v>0</v>
      </c>
      <c r="K97">
        <f t="shared" ca="1" si="62"/>
        <v>0</v>
      </c>
      <c r="L97">
        <f t="shared" ca="1" si="63"/>
        <v>5.0367703394230412E-2</v>
      </c>
      <c r="M97">
        <f t="shared" ca="1" si="64"/>
        <v>0</v>
      </c>
      <c r="N97">
        <f t="shared" ca="1" si="65"/>
        <v>0</v>
      </c>
      <c r="O97">
        <f t="shared" ca="1" si="66"/>
        <v>1.0121879236613986E-2</v>
      </c>
      <c r="P97">
        <f t="shared" ca="1" si="67"/>
        <v>0</v>
      </c>
      <c r="Q97">
        <f t="shared" ca="1" si="68"/>
        <v>0</v>
      </c>
      <c r="R97">
        <f t="shared" ca="1" si="69"/>
        <v>4.5868281474696505E-3</v>
      </c>
      <c r="S97">
        <f t="shared" ca="1" si="70"/>
        <v>0</v>
      </c>
      <c r="T97">
        <f t="shared" ca="1" si="71"/>
        <v>0</v>
      </c>
      <c r="U97">
        <f t="shared" ca="1" si="72"/>
        <v>1.5013794032022335E-3</v>
      </c>
      <c r="V97">
        <f t="shared" ca="1" si="73"/>
        <v>0</v>
      </c>
      <c r="W97">
        <f t="shared" ca="1" si="74"/>
        <v>0</v>
      </c>
      <c r="X97">
        <f t="shared" ca="1" si="75"/>
        <v>6.3118638476876746E-4</v>
      </c>
      <c r="Y97">
        <f t="shared" ca="1" si="76"/>
        <v>0</v>
      </c>
      <c r="Z97">
        <f t="shared" ca="1" si="77"/>
        <v>4.6889372134254316E-4</v>
      </c>
      <c r="AA97">
        <f t="shared" ca="1" si="50"/>
        <v>428.43080085968569</v>
      </c>
      <c r="AB97">
        <f t="shared" ca="1" si="51"/>
        <v>0</v>
      </c>
      <c r="AC97">
        <f t="shared" ca="1" si="52"/>
        <v>0.29410523681430256</v>
      </c>
      <c r="AD97">
        <f t="shared" ca="1" si="53"/>
        <v>0.1141882722223081</v>
      </c>
      <c r="AE97">
        <f t="shared" si="58"/>
        <v>0</v>
      </c>
      <c r="AG97">
        <f t="shared" ca="1" si="54"/>
        <v>0</v>
      </c>
      <c r="AH97">
        <f t="shared" ca="1" si="55"/>
        <v>-0.62244907894637436</v>
      </c>
      <c r="AI97">
        <f t="shared" si="56"/>
        <v>2</v>
      </c>
      <c r="AJ97">
        <v>-0.57973920775111765</v>
      </c>
      <c r="AK97">
        <v>0.1793910087144468</v>
      </c>
      <c r="AL97">
        <v>0.27146370484842919</v>
      </c>
      <c r="AM97">
        <v>-0.36344999898574315</v>
      </c>
      <c r="AN97">
        <v>-0.62244907894637436</v>
      </c>
      <c r="AO97">
        <v>-0.41011389839695767</v>
      </c>
      <c r="AP97">
        <v>-0.36255073609936517</v>
      </c>
      <c r="AQ97">
        <v>-0.96903022495098412</v>
      </c>
      <c r="AR97">
        <v>1.4194552022672724</v>
      </c>
      <c r="AS97">
        <v>-0.43142676986462902</v>
      </c>
      <c r="AT97">
        <v>1.3783483154838905</v>
      </c>
      <c r="AV97">
        <v>0.42989189467060268</v>
      </c>
      <c r="AW97">
        <v>0.2054065668367594</v>
      </c>
      <c r="AX97">
        <v>0.43833990752546487</v>
      </c>
      <c r="AY97">
        <v>0.19527442217158641</v>
      </c>
    </row>
    <row r="98" spans="5:51" x14ac:dyDescent="0.55000000000000004">
      <c r="E98">
        <f t="shared" si="49"/>
        <v>0</v>
      </c>
      <c r="F98">
        <v>87</v>
      </c>
      <c r="G98" s="5">
        <f t="shared" ca="1" si="57"/>
        <v>1.0703696263219038</v>
      </c>
      <c r="H98">
        <f t="shared" ca="1" si="59"/>
        <v>0</v>
      </c>
      <c r="I98">
        <f t="shared" ca="1" si="60"/>
        <v>0</v>
      </c>
      <c r="J98">
        <f t="shared" ca="1" si="61"/>
        <v>7.7065281673266678E-2</v>
      </c>
      <c r="K98">
        <f t="shared" ca="1" si="62"/>
        <v>0</v>
      </c>
      <c r="L98">
        <f t="shared" ca="1" si="63"/>
        <v>0</v>
      </c>
      <c r="M98">
        <f t="shared" ca="1" si="64"/>
        <v>3.403297269456803E-2</v>
      </c>
      <c r="N98">
        <f t="shared" ca="1" si="65"/>
        <v>0</v>
      </c>
      <c r="O98">
        <f t="shared" ca="1" si="66"/>
        <v>0</v>
      </c>
      <c r="P98">
        <f t="shared" ca="1" si="67"/>
        <v>7.1561147243167887E-3</v>
      </c>
      <c r="Q98">
        <f t="shared" ca="1" si="68"/>
        <v>0</v>
      </c>
      <c r="R98">
        <f t="shared" ca="1" si="69"/>
        <v>0</v>
      </c>
      <c r="S98">
        <f t="shared" ca="1" si="70"/>
        <v>3.300850193156095E-3</v>
      </c>
      <c r="T98">
        <f t="shared" ca="1" si="71"/>
        <v>0</v>
      </c>
      <c r="U98">
        <f t="shared" ca="1" si="72"/>
        <v>0</v>
      </c>
      <c r="V98">
        <f t="shared" ca="1" si="73"/>
        <v>1.0888145903777144E-3</v>
      </c>
      <c r="W98">
        <f t="shared" ca="1" si="74"/>
        <v>0</v>
      </c>
      <c r="X98">
        <f t="shared" ca="1" si="75"/>
        <v>0</v>
      </c>
      <c r="Y98">
        <f t="shared" ca="1" si="76"/>
        <v>4.5935204409061967E-4</v>
      </c>
      <c r="Z98">
        <f t="shared" ca="1" si="77"/>
        <v>3.4147594900173504E-4</v>
      </c>
      <c r="AA98">
        <f t="shared" ca="1" si="50"/>
        <v>418.97652168408871</v>
      </c>
      <c r="AB98">
        <f t="shared" ca="1" si="51"/>
        <v>0</v>
      </c>
      <c r="AC98">
        <f t="shared" ca="1" si="52"/>
        <v>8.2090120470223127E-2</v>
      </c>
      <c r="AD98">
        <f t="shared" ca="1" si="53"/>
        <v>0.17453729948396485</v>
      </c>
      <c r="AE98">
        <f t="shared" si="58"/>
        <v>0</v>
      </c>
      <c r="AG98">
        <f t="shared" ca="1" si="54"/>
        <v>1.3778748007475889</v>
      </c>
      <c r="AH98">
        <f t="shared" ca="1" si="55"/>
        <v>0.80135578173212707</v>
      </c>
      <c r="AI98">
        <f t="shared" si="56"/>
        <v>0</v>
      </c>
      <c r="AJ98">
        <v>1.1126076060463674</v>
      </c>
      <c r="AK98">
        <v>0.43092313717352226</v>
      </c>
      <c r="AL98">
        <v>0.19168737708241679</v>
      </c>
      <c r="AM98">
        <v>1.1963129509240389</v>
      </c>
      <c r="AN98">
        <v>0.80135578173212707</v>
      </c>
      <c r="AO98">
        <v>-0.5892684384889435</v>
      </c>
      <c r="AP98">
        <v>0.34755885280901566</v>
      </c>
      <c r="AQ98">
        <v>-0.56981434681802057</v>
      </c>
      <c r="AR98">
        <v>-1.483954292780254</v>
      </c>
      <c r="AS98">
        <v>-0.43562863538681995</v>
      </c>
      <c r="AT98">
        <v>0.76057176556787454</v>
      </c>
      <c r="AV98">
        <v>0.48761091267828588</v>
      </c>
      <c r="AW98">
        <v>0.30148762557085773</v>
      </c>
      <c r="AX98">
        <v>0.49721929717574898</v>
      </c>
      <c r="AY98">
        <v>0.28834644882482974</v>
      </c>
    </row>
    <row r="99" spans="5:51" x14ac:dyDescent="0.55000000000000004">
      <c r="E99">
        <f t="shared" si="49"/>
        <v>0</v>
      </c>
      <c r="F99">
        <v>88</v>
      </c>
      <c r="G99" s="5">
        <f t="shared" ca="1" si="57"/>
        <v>0</v>
      </c>
      <c r="H99">
        <f t="shared" ca="1" si="59"/>
        <v>0.33241857970389677</v>
      </c>
      <c r="I99">
        <f t="shared" ca="1" si="60"/>
        <v>0</v>
      </c>
      <c r="J99">
        <f t="shared" ca="1" si="61"/>
        <v>0</v>
      </c>
      <c r="K99">
        <f t="shared" ca="1" si="62"/>
        <v>4.8211937298765252E-2</v>
      </c>
      <c r="L99">
        <f t="shared" ca="1" si="63"/>
        <v>0</v>
      </c>
      <c r="M99">
        <f t="shared" ca="1" si="64"/>
        <v>0</v>
      </c>
      <c r="N99">
        <f t="shared" ca="1" si="65"/>
        <v>2.3470966896445612E-2</v>
      </c>
      <c r="O99">
        <f t="shared" ca="1" si="66"/>
        <v>0</v>
      </c>
      <c r="P99">
        <f t="shared" ca="1" si="67"/>
        <v>0</v>
      </c>
      <c r="Q99">
        <f t="shared" ca="1" si="68"/>
        <v>5.0983127102904591E-3</v>
      </c>
      <c r="R99">
        <f t="shared" ca="1" si="69"/>
        <v>0</v>
      </c>
      <c r="S99">
        <f t="shared" ca="1" si="70"/>
        <v>0</v>
      </c>
      <c r="T99">
        <f t="shared" ca="1" si="71"/>
        <v>2.3832218593185001E-3</v>
      </c>
      <c r="U99">
        <f t="shared" ca="1" si="72"/>
        <v>0</v>
      </c>
      <c r="V99">
        <f t="shared" ca="1" si="73"/>
        <v>0</v>
      </c>
      <c r="W99">
        <f t="shared" ca="1" si="74"/>
        <v>7.9078957180789397E-4</v>
      </c>
      <c r="X99">
        <f t="shared" ca="1" si="75"/>
        <v>0</v>
      </c>
      <c r="Y99">
        <f t="shared" ca="1" si="76"/>
        <v>0</v>
      </c>
      <c r="Z99">
        <f t="shared" ca="1" si="77"/>
        <v>5.8320998230767987E-4</v>
      </c>
      <c r="AA99">
        <f t="shared" ca="1" si="50"/>
        <v>406.99594763832869</v>
      </c>
      <c r="AB99">
        <f t="shared" ca="1" si="51"/>
        <v>0</v>
      </c>
      <c r="AC99">
        <f t="shared" ca="1" si="52"/>
        <v>0.16997053132906112</v>
      </c>
      <c r="AD99">
        <f t="shared" ca="1" si="53"/>
        <v>0.13212422477620367</v>
      </c>
      <c r="AE99">
        <f t="shared" si="58"/>
        <v>0</v>
      </c>
      <c r="AG99">
        <f t="shared" ca="1" si="54"/>
        <v>0</v>
      </c>
      <c r="AH99">
        <f t="shared" ca="1" si="55"/>
        <v>1.1077895578637253</v>
      </c>
      <c r="AI99">
        <f t="shared" si="56"/>
        <v>1</v>
      </c>
      <c r="AJ99">
        <v>-0.97516704045119695</v>
      </c>
      <c r="AK99">
        <v>2.9164948500692844</v>
      </c>
      <c r="AL99">
        <v>-0.26044745027320459</v>
      </c>
      <c r="AM99">
        <v>-0.5065862751507666</v>
      </c>
      <c r="AN99">
        <v>1.1077895578637253</v>
      </c>
      <c r="AO99">
        <v>-2.267206582473591</v>
      </c>
      <c r="AP99">
        <v>0.1115745362767484</v>
      </c>
      <c r="AQ99">
        <v>-0.83329950939514674</v>
      </c>
      <c r="AR99">
        <v>-9.0659568741102703E-2</v>
      </c>
      <c r="AS99">
        <v>-9.296400094171986E-2</v>
      </c>
      <c r="AT99">
        <v>-1.0565463526290841</v>
      </c>
      <c r="AV99">
        <v>0.56652949598249702</v>
      </c>
      <c r="AW99">
        <v>0.22636585952397451</v>
      </c>
      <c r="AX99">
        <v>0.57711854734794898</v>
      </c>
      <c r="AY99">
        <v>0.21651417690003677</v>
      </c>
    </row>
    <row r="100" spans="5:51" x14ac:dyDescent="0.55000000000000004">
      <c r="E100">
        <f t="shared" si="49"/>
        <v>0</v>
      </c>
      <c r="F100">
        <v>89</v>
      </c>
      <c r="G100" s="5">
        <f t="shared" ca="1" si="57"/>
        <v>0</v>
      </c>
      <c r="H100">
        <f t="shared" ca="1" si="59"/>
        <v>0</v>
      </c>
      <c r="I100">
        <f t="shared" ca="1" si="60"/>
        <v>0.16367720136644287</v>
      </c>
      <c r="J100">
        <f t="shared" ca="1" si="61"/>
        <v>0</v>
      </c>
      <c r="K100">
        <f t="shared" ca="1" si="62"/>
        <v>0</v>
      </c>
      <c r="L100">
        <f t="shared" ca="1" si="63"/>
        <v>3.1609633853666295E-2</v>
      </c>
      <c r="M100">
        <f t="shared" ca="1" si="64"/>
        <v>0</v>
      </c>
      <c r="N100">
        <f t="shared" ca="1" si="65"/>
        <v>0</v>
      </c>
      <c r="O100">
        <f t="shared" ca="1" si="66"/>
        <v>1.6421827954881334E-2</v>
      </c>
      <c r="P100">
        <f t="shared" ca="1" si="67"/>
        <v>0</v>
      </c>
      <c r="Q100">
        <f t="shared" ca="1" si="68"/>
        <v>0</v>
      </c>
      <c r="R100">
        <f t="shared" ca="1" si="69"/>
        <v>3.6531183020022183E-3</v>
      </c>
      <c r="S100">
        <f t="shared" ca="1" si="70"/>
        <v>0</v>
      </c>
      <c r="T100">
        <f t="shared" ca="1" si="71"/>
        <v>0</v>
      </c>
      <c r="U100">
        <f t="shared" ca="1" si="72"/>
        <v>1.7250122744571403E-3</v>
      </c>
      <c r="V100">
        <f t="shared" ca="1" si="73"/>
        <v>0</v>
      </c>
      <c r="W100">
        <f t="shared" ca="1" si="74"/>
        <v>0</v>
      </c>
      <c r="X100">
        <f t="shared" ca="1" si="75"/>
        <v>5.7499585199669858E-4</v>
      </c>
      <c r="Y100">
        <f t="shared" ca="1" si="76"/>
        <v>0</v>
      </c>
      <c r="Z100">
        <f t="shared" ca="1" si="77"/>
        <v>4.2472776475996468E-4</v>
      </c>
      <c r="AA100">
        <f t="shared" ca="1" si="50"/>
        <v>401.94853663346885</v>
      </c>
      <c r="AB100">
        <f t="shared" ca="1" si="51"/>
        <v>0</v>
      </c>
      <c r="AC100">
        <f t="shared" ca="1" si="52"/>
        <v>0.26902857976543793</v>
      </c>
      <c r="AD100">
        <f t="shared" ca="1" si="53"/>
        <v>0.11373866673989574</v>
      </c>
      <c r="AE100">
        <f t="shared" si="58"/>
        <v>0</v>
      </c>
      <c r="AG100">
        <f t="shared" ca="1" si="54"/>
        <v>0</v>
      </c>
      <c r="AH100">
        <f t="shared" ca="1" si="55"/>
        <v>0.29104171517246868</v>
      </c>
      <c r="AI100">
        <f t="shared" si="56"/>
        <v>2</v>
      </c>
      <c r="AJ100">
        <v>0.91154106485191733</v>
      </c>
      <c r="AK100">
        <v>-8.3057329902658239E-2</v>
      </c>
      <c r="AL100">
        <v>0.4481967152969446</v>
      </c>
      <c r="AM100">
        <v>-0.79914343587006442</v>
      </c>
      <c r="AN100">
        <v>0.29104171517246868</v>
      </c>
      <c r="AO100">
        <v>-0.32392563298344612</v>
      </c>
      <c r="AP100">
        <v>0.32054117582447361</v>
      </c>
      <c r="AQ100">
        <v>1.7098500393331051E-2</v>
      </c>
      <c r="AR100">
        <v>0.75039451985503547</v>
      </c>
      <c r="AS100">
        <v>-0.64140976974158548</v>
      </c>
      <c r="AT100">
        <v>-0.28816998565162066</v>
      </c>
      <c r="AV100">
        <v>0.55427610320755416</v>
      </c>
      <c r="AW100">
        <v>0.19421452345596529</v>
      </c>
      <c r="AX100">
        <v>0.56421228930888778</v>
      </c>
      <c r="AY100">
        <v>0.1859642676684006</v>
      </c>
    </row>
    <row r="101" spans="5:51" x14ac:dyDescent="0.55000000000000004">
      <c r="E101">
        <f t="shared" si="49"/>
        <v>0</v>
      </c>
      <c r="F101">
        <v>90</v>
      </c>
      <c r="G101" s="5">
        <f t="shared" ca="1" si="57"/>
        <v>0.80000325402088646</v>
      </c>
      <c r="H101">
        <f t="shared" ca="1" si="59"/>
        <v>0</v>
      </c>
      <c r="I101">
        <f t="shared" ca="1" si="60"/>
        <v>0</v>
      </c>
      <c r="J101">
        <f t="shared" ca="1" si="61"/>
        <v>9.4538751978722302E-2</v>
      </c>
      <c r="K101">
        <f t="shared" ca="1" si="62"/>
        <v>0</v>
      </c>
      <c r="L101">
        <f t="shared" ca="1" si="63"/>
        <v>0</v>
      </c>
      <c r="M101">
        <f t="shared" ca="1" si="64"/>
        <v>2.1358325540615116E-2</v>
      </c>
      <c r="N101">
        <f t="shared" ca="1" si="65"/>
        <v>0</v>
      </c>
      <c r="O101">
        <f t="shared" ca="1" si="66"/>
        <v>0</v>
      </c>
      <c r="P101">
        <f t="shared" ca="1" si="67"/>
        <v>1.1610144922795532E-2</v>
      </c>
      <c r="Q101">
        <f t="shared" ca="1" si="68"/>
        <v>0</v>
      </c>
      <c r="R101">
        <f t="shared" ca="1" si="69"/>
        <v>0</v>
      </c>
      <c r="S101">
        <f t="shared" ca="1" si="70"/>
        <v>2.6289182557315059E-3</v>
      </c>
      <c r="T101">
        <f t="shared" ca="1" si="71"/>
        <v>0</v>
      </c>
      <c r="U101">
        <f t="shared" ca="1" si="72"/>
        <v>0</v>
      </c>
      <c r="V101">
        <f t="shared" ca="1" si="73"/>
        <v>1.2509952707514182E-3</v>
      </c>
      <c r="W101">
        <f t="shared" ca="1" si="74"/>
        <v>0</v>
      </c>
      <c r="X101">
        <f t="shared" ca="1" si="75"/>
        <v>0</v>
      </c>
      <c r="Y101">
        <f t="shared" ca="1" si="76"/>
        <v>4.1845883614088442E-4</v>
      </c>
      <c r="Z101">
        <f t="shared" ca="1" si="77"/>
        <v>3.0931170526986437E-4</v>
      </c>
      <c r="AA101">
        <f t="shared" ca="1" si="50"/>
        <v>404.08585936510713</v>
      </c>
      <c r="AB101">
        <f t="shared" ca="1" si="51"/>
        <v>0</v>
      </c>
      <c r="AC101">
        <f t="shared" ca="1" si="52"/>
        <v>9.9131318348280123E-2</v>
      </c>
      <c r="AD101">
        <f t="shared" ca="1" si="53"/>
        <v>0.15646578308609463</v>
      </c>
      <c r="AE101">
        <f t="shared" si="58"/>
        <v>0</v>
      </c>
      <c r="AG101">
        <f t="shared" ca="1" si="54"/>
        <v>1.0537622821650869</v>
      </c>
      <c r="AH101">
        <f t="shared" ca="1" si="55"/>
        <v>0.13091721484670416</v>
      </c>
      <c r="AI101">
        <f t="shared" si="56"/>
        <v>0</v>
      </c>
      <c r="AJ101">
        <v>0.17923525774676818</v>
      </c>
      <c r="AK101">
        <v>-0.25301574169134255</v>
      </c>
      <c r="AL101">
        <v>-0.75985553849022835</v>
      </c>
      <c r="AM101">
        <v>0.11319116310914978</v>
      </c>
      <c r="AN101">
        <v>0.13091721484670416</v>
      </c>
      <c r="AO101">
        <v>-1.4321403796202503</v>
      </c>
      <c r="AP101">
        <v>2.4871042114682496</v>
      </c>
      <c r="AQ101">
        <v>1.2769919521815609</v>
      </c>
      <c r="AR101">
        <v>-0.44405624066712335</v>
      </c>
      <c r="AS101">
        <v>0.64310256675526034</v>
      </c>
      <c r="AT101">
        <v>-1.7710135580273345E-2</v>
      </c>
      <c r="AV101">
        <v>0.55793274441799823</v>
      </c>
      <c r="AW101">
        <v>0.2425478174496602</v>
      </c>
      <c r="AX101">
        <v>0.56755639292151894</v>
      </c>
      <c r="AY101">
        <v>0.23175233752114668</v>
      </c>
    </row>
    <row r="102" spans="5:51" x14ac:dyDescent="0.55000000000000004">
      <c r="E102">
        <f t="shared" si="49"/>
        <v>0</v>
      </c>
      <c r="F102">
        <v>91</v>
      </c>
      <c r="G102" s="5">
        <f t="shared" ca="1" si="57"/>
        <v>0</v>
      </c>
      <c r="H102">
        <f t="shared" ca="1" si="59"/>
        <v>0.24845244009207437</v>
      </c>
      <c r="I102">
        <f t="shared" ca="1" si="60"/>
        <v>0</v>
      </c>
      <c r="J102">
        <f t="shared" ca="1" si="61"/>
        <v>0</v>
      </c>
      <c r="K102">
        <f t="shared" ca="1" si="62"/>
        <v>5.9143316987093762E-2</v>
      </c>
      <c r="L102">
        <f t="shared" ca="1" si="63"/>
        <v>0</v>
      </c>
      <c r="M102">
        <f t="shared" ca="1" si="64"/>
        <v>0</v>
      </c>
      <c r="N102">
        <f t="shared" ca="1" si="65"/>
        <v>1.4729849085657401E-2</v>
      </c>
      <c r="O102">
        <f t="shared" ca="1" si="66"/>
        <v>0</v>
      </c>
      <c r="P102">
        <f t="shared" ca="1" si="67"/>
        <v>0</v>
      </c>
      <c r="Q102">
        <f t="shared" ca="1" si="68"/>
        <v>8.2715484181751873E-3</v>
      </c>
      <c r="R102">
        <f t="shared" ca="1" si="69"/>
        <v>0</v>
      </c>
      <c r="S102">
        <f t="shared" ca="1" si="70"/>
        <v>0</v>
      </c>
      <c r="T102">
        <f t="shared" ca="1" si="71"/>
        <v>1.8980853679488709E-3</v>
      </c>
      <c r="U102">
        <f t="shared" ca="1" si="72"/>
        <v>0</v>
      </c>
      <c r="V102">
        <f t="shared" ca="1" si="73"/>
        <v>0</v>
      </c>
      <c r="W102">
        <f t="shared" ca="1" si="74"/>
        <v>9.0857894744782121E-4</v>
      </c>
      <c r="X102">
        <f t="shared" ca="1" si="75"/>
        <v>0</v>
      </c>
      <c r="Y102">
        <f t="shared" ca="1" si="76"/>
        <v>0</v>
      </c>
      <c r="Z102">
        <f t="shared" ca="1" si="77"/>
        <v>5.30005254862844E-4</v>
      </c>
      <c r="AA102">
        <f t="shared" ca="1" si="50"/>
        <v>396.43483856203193</v>
      </c>
      <c r="AB102">
        <f t="shared" ca="1" si="51"/>
        <v>0</v>
      </c>
      <c r="AC102">
        <f t="shared" ca="1" si="52"/>
        <v>0.19387849171582874</v>
      </c>
      <c r="AD102">
        <f t="shared" ca="1" si="53"/>
        <v>0.11984973811592139</v>
      </c>
      <c r="AE102">
        <f t="shared" si="58"/>
        <v>0</v>
      </c>
      <c r="AG102">
        <f t="shared" ca="1" si="54"/>
        <v>0</v>
      </c>
      <c r="AH102">
        <f t="shared" ca="1" si="55"/>
        <v>-0.50937160267494619</v>
      </c>
      <c r="AI102">
        <f t="shared" si="56"/>
        <v>1</v>
      </c>
      <c r="AJ102">
        <v>0.25167310013785027</v>
      </c>
      <c r="AK102">
        <v>3.9598262446816079E-2</v>
      </c>
      <c r="AL102">
        <v>-0.33046262615243904</v>
      </c>
      <c r="AM102">
        <v>-0.74099943958572112</v>
      </c>
      <c r="AN102">
        <v>-0.50937160267494619</v>
      </c>
      <c r="AO102">
        <v>1.063656327460194</v>
      </c>
      <c r="AP102">
        <v>-0.99555109045468271</v>
      </c>
      <c r="AQ102">
        <v>-2.8572685550898314</v>
      </c>
      <c r="AR102">
        <v>1.0301778274879325</v>
      </c>
      <c r="AS102">
        <v>0.81226630754827056</v>
      </c>
      <c r="AT102">
        <v>-0.81930920714512467</v>
      </c>
      <c r="AV102">
        <v>0.52077588491622184</v>
      </c>
      <c r="AW102">
        <v>0.18628201151546447</v>
      </c>
      <c r="AX102">
        <v>0.5296427061067488</v>
      </c>
      <c r="AY102">
        <v>0.17805666200104228</v>
      </c>
    </row>
    <row r="103" spans="5:51" x14ac:dyDescent="0.55000000000000004">
      <c r="E103">
        <f t="shared" si="49"/>
        <v>0</v>
      </c>
      <c r="F103">
        <v>92</v>
      </c>
      <c r="G103" s="5">
        <f t="shared" ca="1" si="57"/>
        <v>0</v>
      </c>
      <c r="H103">
        <f t="shared" ca="1" si="59"/>
        <v>0</v>
      </c>
      <c r="I103">
        <f t="shared" ca="1" si="60"/>
        <v>0.12233371583248431</v>
      </c>
      <c r="J103">
        <f t="shared" ca="1" si="61"/>
        <v>0</v>
      </c>
      <c r="K103">
        <f t="shared" ca="1" si="62"/>
        <v>0</v>
      </c>
      <c r="L103">
        <f t="shared" ca="1" si="63"/>
        <v>3.8776674400537628E-2</v>
      </c>
      <c r="M103">
        <f t="shared" ca="1" si="64"/>
        <v>0</v>
      </c>
      <c r="N103">
        <f t="shared" ca="1" si="65"/>
        <v>0</v>
      </c>
      <c r="O103">
        <f t="shared" ca="1" si="66"/>
        <v>1.0305968584645884E-2</v>
      </c>
      <c r="P103">
        <f t="shared" ca="1" si="67"/>
        <v>0</v>
      </c>
      <c r="Q103">
        <f t="shared" ca="1" si="68"/>
        <v>0</v>
      </c>
      <c r="R103">
        <f t="shared" ca="1" si="69"/>
        <v>5.9268520056337945E-3</v>
      </c>
      <c r="S103">
        <f t="shared" ca="1" si="70"/>
        <v>0</v>
      </c>
      <c r="T103">
        <f t="shared" ca="1" si="71"/>
        <v>0</v>
      </c>
      <c r="U103">
        <f t="shared" ca="1" si="72"/>
        <v>1.373863094145833E-3</v>
      </c>
      <c r="V103">
        <f t="shared" ca="1" si="73"/>
        <v>0</v>
      </c>
      <c r="W103">
        <f t="shared" ca="1" si="74"/>
        <v>0</v>
      </c>
      <c r="X103">
        <f t="shared" ca="1" si="75"/>
        <v>6.6064240680318046E-4</v>
      </c>
      <c r="Y103">
        <f t="shared" ca="1" si="76"/>
        <v>0</v>
      </c>
      <c r="Z103">
        <f t="shared" ca="1" si="77"/>
        <v>3.8598095718151229E-4</v>
      </c>
      <c r="AA103">
        <f t="shared" ca="1" si="50"/>
        <v>383.14869279865349</v>
      </c>
      <c r="AB103">
        <f t="shared" ca="1" si="51"/>
        <v>0</v>
      </c>
      <c r="AC103">
        <f t="shared" ca="1" si="52"/>
        <v>0.29496033140375966</v>
      </c>
      <c r="AD103">
        <f t="shared" ca="1" si="53"/>
        <v>0.10063123972381746</v>
      </c>
      <c r="AE103">
        <f t="shared" si="58"/>
        <v>0</v>
      </c>
      <c r="AG103">
        <f t="shared" ca="1" si="54"/>
        <v>0</v>
      </c>
      <c r="AH103">
        <f t="shared" ca="1" si="55"/>
        <v>1.0517442206037231</v>
      </c>
      <c r="AI103">
        <f t="shared" si="56"/>
        <v>2</v>
      </c>
      <c r="AJ103">
        <v>1.1422162060625851</v>
      </c>
      <c r="AK103">
        <v>0.40545842239225749</v>
      </c>
      <c r="AL103">
        <v>-0.15766431715746876</v>
      </c>
      <c r="AM103">
        <v>0.10826511243067216</v>
      </c>
      <c r="AN103">
        <v>1.0517442206037231</v>
      </c>
      <c r="AO103">
        <v>0.37483232517843135</v>
      </c>
      <c r="AP103">
        <v>0.75842763180844486</v>
      </c>
      <c r="AQ103">
        <v>-0.44954958866583183</v>
      </c>
      <c r="AR103">
        <v>1.8460650608176365</v>
      </c>
      <c r="AS103">
        <v>-0.44718149183609057</v>
      </c>
      <c r="AT103">
        <v>-0.21668256522389129</v>
      </c>
      <c r="AV103">
        <v>0.60792361917741444</v>
      </c>
      <c r="AW103">
        <v>0.15317283388498701</v>
      </c>
      <c r="AX103">
        <v>0.61865543740740958</v>
      </c>
      <c r="AY103">
        <v>0.14631232955644341</v>
      </c>
    </row>
    <row r="104" spans="5:51" x14ac:dyDescent="0.55000000000000004">
      <c r="E104">
        <f t="shared" si="49"/>
        <v>0</v>
      </c>
      <c r="F104">
        <v>93</v>
      </c>
      <c r="G104" s="5">
        <f t="shared" ca="1" si="57"/>
        <v>0.53148001959990943</v>
      </c>
      <c r="H104">
        <f t="shared" ca="1" si="59"/>
        <v>0</v>
      </c>
      <c r="I104">
        <f t="shared" ca="1" si="60"/>
        <v>0</v>
      </c>
      <c r="J104">
        <f t="shared" ca="1" si="61"/>
        <v>7.065905772564024E-2</v>
      </c>
      <c r="K104">
        <f t="shared" ca="1" si="62"/>
        <v>0</v>
      </c>
      <c r="L104">
        <f t="shared" ca="1" si="63"/>
        <v>0</v>
      </c>
      <c r="M104">
        <f t="shared" ca="1" si="64"/>
        <v>2.6201025898092093E-2</v>
      </c>
      <c r="N104">
        <f t="shared" ca="1" si="65"/>
        <v>0</v>
      </c>
      <c r="O104">
        <f t="shared" ca="1" si="66"/>
        <v>0</v>
      </c>
      <c r="P104">
        <f t="shared" ca="1" si="67"/>
        <v>7.2862649131548093E-3</v>
      </c>
      <c r="Q104">
        <f t="shared" ca="1" si="68"/>
        <v>0</v>
      </c>
      <c r="R104">
        <f t="shared" ca="1" si="69"/>
        <v>0</v>
      </c>
      <c r="S104">
        <f t="shared" ca="1" si="70"/>
        <v>4.2651806343336181E-3</v>
      </c>
      <c r="T104">
        <f t="shared" ca="1" si="71"/>
        <v>0</v>
      </c>
      <c r="U104">
        <f t="shared" ca="1" si="72"/>
        <v>0</v>
      </c>
      <c r="V104">
        <f t="shared" ca="1" si="73"/>
        <v>9.9633855299796018E-4</v>
      </c>
      <c r="W104">
        <f t="shared" ca="1" si="74"/>
        <v>0</v>
      </c>
      <c r="X104">
        <f t="shared" ca="1" si="75"/>
        <v>0</v>
      </c>
      <c r="Y104">
        <f t="shared" ca="1" si="76"/>
        <v>4.8078895125274552E-4</v>
      </c>
      <c r="Z104">
        <f t="shared" ca="1" si="77"/>
        <v>2.8109400414399696E-4</v>
      </c>
      <c r="AA104">
        <f t="shared" ca="1" si="50"/>
        <v>369.9123011869392</v>
      </c>
      <c r="AB104">
        <f t="shared" ca="1" si="51"/>
        <v>0</v>
      </c>
      <c r="AC104">
        <f t="shared" ca="1" si="52"/>
        <v>0.12276003959197064</v>
      </c>
      <c r="AD104">
        <f t="shared" ca="1" si="53"/>
        <v>0.12303091819101576</v>
      </c>
      <c r="AE104">
        <f t="shared" si="58"/>
        <v>0</v>
      </c>
      <c r="AG104">
        <f t="shared" ca="1" si="54"/>
        <v>0.71268234711843736</v>
      </c>
      <c r="AH104">
        <f t="shared" ca="1" si="55"/>
        <v>-0.84679868450621143</v>
      </c>
      <c r="AI104">
        <f t="shared" si="56"/>
        <v>0</v>
      </c>
      <c r="AJ104">
        <v>0.98717464425135404</v>
      </c>
      <c r="AK104">
        <v>-1.2298414731048979</v>
      </c>
      <c r="AL104">
        <v>-0.54497263590747025</v>
      </c>
      <c r="AM104">
        <v>-1.9321032596053556</v>
      </c>
      <c r="AN104">
        <v>-0.84679868450621143</v>
      </c>
      <c r="AO104">
        <v>-0.29303691917448305</v>
      </c>
      <c r="AP104">
        <v>0.69127054302953184</v>
      </c>
      <c r="AQ104">
        <v>-0.66699385570245795</v>
      </c>
      <c r="AR104">
        <v>-0.68371377892617602</v>
      </c>
      <c r="AS104">
        <v>-0.33450533010181971</v>
      </c>
      <c r="AT104">
        <v>-1.7021193343680352E-2</v>
      </c>
      <c r="AV104">
        <v>0.51709019808730594</v>
      </c>
      <c r="AW104">
        <v>0.1590181237017235</v>
      </c>
      <c r="AX104">
        <v>0.5262647431507218</v>
      </c>
      <c r="AY104">
        <v>0.15123332246197041</v>
      </c>
    </row>
    <row r="105" spans="5:51" x14ac:dyDescent="0.55000000000000004">
      <c r="E105">
        <f t="shared" si="49"/>
        <v>0</v>
      </c>
      <c r="F105">
        <v>94</v>
      </c>
      <c r="G105" s="5">
        <f t="shared" ca="1" si="57"/>
        <v>0</v>
      </c>
      <c r="H105">
        <f t="shared" ca="1" si="59"/>
        <v>0.16505871328160063</v>
      </c>
      <c r="I105">
        <f t="shared" ca="1" si="60"/>
        <v>0</v>
      </c>
      <c r="J105">
        <f t="shared" ca="1" si="61"/>
        <v>0</v>
      </c>
      <c r="K105">
        <f t="shared" ca="1" si="62"/>
        <v>4.4204212152255416E-2</v>
      </c>
      <c r="L105">
        <f t="shared" ca="1" si="63"/>
        <v>0</v>
      </c>
      <c r="M105">
        <f t="shared" ca="1" si="64"/>
        <v>0</v>
      </c>
      <c r="N105">
        <f t="shared" ca="1" si="65"/>
        <v>1.8069635498082343E-2</v>
      </c>
      <c r="O105">
        <f t="shared" ca="1" si="66"/>
        <v>0</v>
      </c>
      <c r="P105">
        <f t="shared" ca="1" si="67"/>
        <v>0</v>
      </c>
      <c r="Q105">
        <f t="shared" ca="1" si="68"/>
        <v>5.1910370988116246E-3</v>
      </c>
      <c r="R105">
        <f t="shared" ca="1" si="69"/>
        <v>0</v>
      </c>
      <c r="S105">
        <f t="shared" ca="1" si="70"/>
        <v>0</v>
      </c>
      <c r="T105">
        <f t="shared" ca="1" si="71"/>
        <v>3.0794707808192664E-3</v>
      </c>
      <c r="U105">
        <f t="shared" ca="1" si="72"/>
        <v>0</v>
      </c>
      <c r="V105">
        <f t="shared" ca="1" si="73"/>
        <v>0</v>
      </c>
      <c r="W105">
        <f t="shared" ca="1" si="74"/>
        <v>7.236256242925894E-4</v>
      </c>
      <c r="X105">
        <f t="shared" ca="1" si="75"/>
        <v>0</v>
      </c>
      <c r="Y105">
        <f t="shared" ca="1" si="76"/>
        <v>0</v>
      </c>
      <c r="Z105">
        <f t="shared" ca="1" si="77"/>
        <v>5.5484791836717692E-4</v>
      </c>
      <c r="AA105">
        <f t="shared" ca="1" si="50"/>
        <v>348.15176896415642</v>
      </c>
      <c r="AB105">
        <f t="shared" ca="1" si="51"/>
        <v>0</v>
      </c>
      <c r="AC105">
        <f t="shared" ca="1" si="52"/>
        <v>0.22481226171776592</v>
      </c>
      <c r="AD105">
        <f t="shared" ca="1" si="53"/>
        <v>9.3668289377232553E-2</v>
      </c>
      <c r="AE105">
        <f t="shared" si="58"/>
        <v>0</v>
      </c>
      <c r="AG105">
        <f t="shared" ca="1" si="54"/>
        <v>0</v>
      </c>
      <c r="AH105">
        <f t="shared" ca="1" si="55"/>
        <v>1.2747477740049362</v>
      </c>
      <c r="AI105">
        <f t="shared" si="56"/>
        <v>1</v>
      </c>
      <c r="AJ105">
        <v>-1.3196768122725189E-2</v>
      </c>
      <c r="AK105">
        <v>0.6021491572028026</v>
      </c>
      <c r="AL105">
        <v>-4.4727812564815395E-2</v>
      </c>
      <c r="AM105">
        <v>7.5000343713327311E-2</v>
      </c>
      <c r="AN105">
        <v>1.2747477740049362</v>
      </c>
      <c r="AO105">
        <v>-0.28928639039804693</v>
      </c>
      <c r="AP105">
        <v>-0.67264181780046783</v>
      </c>
      <c r="AQ105">
        <v>1.0398480299045332</v>
      </c>
      <c r="AR105">
        <v>-0.12544205674203113</v>
      </c>
      <c r="AS105">
        <v>-2.2363201424013823</v>
      </c>
      <c r="AT105">
        <v>-1.5291607269318774</v>
      </c>
      <c r="AV105">
        <v>0.64455978423543014</v>
      </c>
      <c r="AW105">
        <v>0.12049561243207525</v>
      </c>
      <c r="AX105">
        <v>0.65675255348094874</v>
      </c>
      <c r="AY105">
        <v>0.11456759312267893</v>
      </c>
    </row>
    <row r="106" spans="5:51" x14ac:dyDescent="0.55000000000000004">
      <c r="E106">
        <f t="shared" si="49"/>
        <v>0</v>
      </c>
      <c r="F106">
        <v>95</v>
      </c>
      <c r="G106" s="5">
        <f t="shared" ca="1" si="57"/>
        <v>0</v>
      </c>
      <c r="H106">
        <f t="shared" ca="1" si="59"/>
        <v>0</v>
      </c>
      <c r="I106">
        <f t="shared" ca="1" si="60"/>
        <v>8.1272076534179977E-2</v>
      </c>
      <c r="J106">
        <f t="shared" ca="1" si="61"/>
        <v>0</v>
      </c>
      <c r="K106">
        <f t="shared" ca="1" si="62"/>
        <v>0</v>
      </c>
      <c r="L106">
        <f t="shared" ca="1" si="63"/>
        <v>2.8982012323291666E-2</v>
      </c>
      <c r="M106">
        <f t="shared" ca="1" si="64"/>
        <v>0</v>
      </c>
      <c r="N106">
        <f t="shared" ca="1" si="65"/>
        <v>0</v>
      </c>
      <c r="O106">
        <f t="shared" ca="1" si="66"/>
        <v>1.2642702222969E-2</v>
      </c>
      <c r="P106">
        <f t="shared" ca="1" si="67"/>
        <v>0</v>
      </c>
      <c r="Q106">
        <f t="shared" ca="1" si="68"/>
        <v>0</v>
      </c>
      <c r="R106">
        <f t="shared" ca="1" si="69"/>
        <v>3.7195585499816986E-3</v>
      </c>
      <c r="S106">
        <f t="shared" ca="1" si="70"/>
        <v>0</v>
      </c>
      <c r="T106">
        <f t="shared" ca="1" si="71"/>
        <v>0</v>
      </c>
      <c r="U106">
        <f t="shared" ca="1" si="72"/>
        <v>2.228967846604256E-3</v>
      </c>
      <c r="V106">
        <f t="shared" ca="1" si="73"/>
        <v>0</v>
      </c>
      <c r="W106">
        <f t="shared" ca="1" si="74"/>
        <v>0</v>
      </c>
      <c r="X106">
        <f t="shared" ca="1" si="75"/>
        <v>5.2615986249732541E-4</v>
      </c>
      <c r="Y106">
        <f t="shared" ca="1" si="76"/>
        <v>0</v>
      </c>
      <c r="Z106">
        <f t="shared" ca="1" si="77"/>
        <v>4.0407284391350717E-4</v>
      </c>
      <c r="AA106">
        <f t="shared" ca="1" si="50"/>
        <v>322.50397258776974</v>
      </c>
      <c r="AB106">
        <f t="shared" ca="1" si="51"/>
        <v>0</v>
      </c>
      <c r="AC106">
        <f t="shared" ca="1" si="52"/>
        <v>0.32724029119705822</v>
      </c>
      <c r="AD106">
        <f t="shared" ca="1" si="53"/>
        <v>7.6936228000311663E-2</v>
      </c>
      <c r="AE106">
        <f t="shared" si="58"/>
        <v>0</v>
      </c>
      <c r="AG106">
        <f t="shared" ca="1" si="54"/>
        <v>0</v>
      </c>
      <c r="AH106">
        <f t="shared" ca="1" si="55"/>
        <v>2.1469168132171035</v>
      </c>
      <c r="AI106">
        <f t="shared" si="56"/>
        <v>2</v>
      </c>
      <c r="AJ106">
        <v>0.34934714676637668</v>
      </c>
      <c r="AK106">
        <v>0.63578227127436548</v>
      </c>
      <c r="AL106">
        <v>0.29375541998888366</v>
      </c>
      <c r="AM106">
        <v>0.36541109693644103</v>
      </c>
      <c r="AN106">
        <v>2.1469168132171035</v>
      </c>
      <c r="AO106">
        <v>1.9476738088997081</v>
      </c>
      <c r="AP106">
        <v>0.28402610041666776</v>
      </c>
      <c r="AQ106">
        <v>-0.20354491425678134</v>
      </c>
      <c r="AR106">
        <v>0.53250232667778619</v>
      </c>
      <c r="AS106">
        <v>0.3422007921471959</v>
      </c>
      <c r="AT106">
        <v>-0.53444182412931696</v>
      </c>
      <c r="AV106">
        <v>0.94770877728717562</v>
      </c>
      <c r="AW106">
        <v>9.5231825384560057E-2</v>
      </c>
      <c r="AX106">
        <v>0.96656548278550547</v>
      </c>
      <c r="AY106">
        <v>9.0445414175835945E-2</v>
      </c>
    </row>
    <row r="107" spans="5:51" x14ac:dyDescent="0.55000000000000004">
      <c r="E107">
        <f t="shared" si="49"/>
        <v>0</v>
      </c>
      <c r="F107">
        <v>96</v>
      </c>
      <c r="G107" s="5">
        <f t="shared" ca="1" si="57"/>
        <v>1.5474580801893454</v>
      </c>
      <c r="H107">
        <f t="shared" ca="1" si="59"/>
        <v>0</v>
      </c>
      <c r="I107">
        <f t="shared" ca="1" si="60"/>
        <v>0</v>
      </c>
      <c r="J107">
        <f t="shared" ca="1" si="61"/>
        <v>4.6942155792723747E-2</v>
      </c>
      <c r="K107">
        <f t="shared" ca="1" si="62"/>
        <v>0</v>
      </c>
      <c r="L107">
        <f t="shared" ca="1" si="63"/>
        <v>0</v>
      </c>
      <c r="M107">
        <f t="shared" ca="1" si="64"/>
        <v>1.9582866947735488E-2</v>
      </c>
      <c r="N107">
        <f t="shared" ca="1" si="65"/>
        <v>0</v>
      </c>
      <c r="O107">
        <f t="shared" ca="1" si="66"/>
        <v>0</v>
      </c>
      <c r="P107">
        <f t="shared" ca="1" si="67"/>
        <v>8.938323153043895E-3</v>
      </c>
      <c r="Q107">
        <f t="shared" ca="1" si="68"/>
        <v>0</v>
      </c>
      <c r="R107">
        <f t="shared" ca="1" si="69"/>
        <v>0</v>
      </c>
      <c r="S107">
        <f t="shared" ca="1" si="70"/>
        <v>2.6767311011936558E-3</v>
      </c>
      <c r="T107">
        <f t="shared" ca="1" si="71"/>
        <v>0</v>
      </c>
      <c r="U107">
        <f t="shared" ca="1" si="72"/>
        <v>0</v>
      </c>
      <c r="V107">
        <f t="shared" ca="1" si="73"/>
        <v>1.6164686339037281E-3</v>
      </c>
      <c r="W107">
        <f t="shared" ca="1" si="74"/>
        <v>0</v>
      </c>
      <c r="X107">
        <f t="shared" ca="1" si="75"/>
        <v>0</v>
      </c>
      <c r="Y107">
        <f t="shared" ca="1" si="76"/>
        <v>3.8291796874726452E-4</v>
      </c>
      <c r="Z107">
        <f t="shared" ca="1" si="77"/>
        <v>2.9426957871418112E-4</v>
      </c>
      <c r="AA107">
        <f t="shared" ca="1" si="50"/>
        <v>308.42577228870459</v>
      </c>
      <c r="AB107">
        <f t="shared" ca="1" si="51"/>
        <v>0</v>
      </c>
      <c r="AC107">
        <f t="shared" ca="1" si="52"/>
        <v>4.9497668300287671E-2</v>
      </c>
      <c r="AD107">
        <f t="shared" ca="1" si="53"/>
        <v>0.17951087188036172</v>
      </c>
      <c r="AE107">
        <f t="shared" si="58"/>
        <v>0</v>
      </c>
      <c r="AG107">
        <f t="shared" ca="1" si="54"/>
        <v>2.2227548520647886</v>
      </c>
      <c r="AH107">
        <f t="shared" ca="1" si="55"/>
        <v>1.9968683773186058</v>
      </c>
      <c r="AI107">
        <f t="shared" si="56"/>
        <v>0</v>
      </c>
      <c r="AJ107">
        <v>-1.3949556887382641</v>
      </c>
      <c r="AK107">
        <v>-1.7505726646049879</v>
      </c>
      <c r="AL107">
        <v>0.90795310825342312</v>
      </c>
      <c r="AM107">
        <v>-0.38387497625080869</v>
      </c>
      <c r="AN107">
        <v>1.9968683773186058</v>
      </c>
      <c r="AO107">
        <v>-0.11503971109050326</v>
      </c>
      <c r="AP107">
        <v>-0.34171421248174738</v>
      </c>
      <c r="AQ107">
        <v>1.0757207746792119</v>
      </c>
      <c r="AR107">
        <v>-0.211048245546408</v>
      </c>
      <c r="AS107">
        <v>1.8967330106534064</v>
      </c>
      <c r="AT107">
        <v>-1.1475185601739213</v>
      </c>
      <c r="AV107">
        <v>1.1476498445731593</v>
      </c>
      <c r="AW107">
        <v>0.3997626163216515</v>
      </c>
      <c r="AX107">
        <v>1.1717448845712666</v>
      </c>
      <c r="AY107">
        <v>0.36490008077633557</v>
      </c>
    </row>
    <row r="108" spans="5:51" x14ac:dyDescent="0.55000000000000004">
      <c r="E108">
        <f t="shared" ref="E108:E139" si="78">Cullrate</f>
        <v>0</v>
      </c>
      <c r="F108">
        <v>97</v>
      </c>
      <c r="G108" s="5">
        <f t="shared" ca="1" si="57"/>
        <v>0</v>
      </c>
      <c r="H108">
        <f t="shared" ca="1" si="59"/>
        <v>0.48058521516113983</v>
      </c>
      <c r="I108">
        <f t="shared" ca="1" si="60"/>
        <v>0</v>
      </c>
      <c r="J108">
        <f t="shared" ca="1" si="61"/>
        <v>0</v>
      </c>
      <c r="K108">
        <f t="shared" ca="1" si="62"/>
        <v>2.9366949975513337E-2</v>
      </c>
      <c r="L108">
        <f t="shared" ca="1" si="63"/>
        <v>0</v>
      </c>
      <c r="M108">
        <f t="shared" ca="1" si="64"/>
        <v>0</v>
      </c>
      <c r="N108">
        <f t="shared" ca="1" si="65"/>
        <v>1.3505397427159204E-2</v>
      </c>
      <c r="O108">
        <f t="shared" ca="1" si="66"/>
        <v>0</v>
      </c>
      <c r="P108">
        <f t="shared" ca="1" si="67"/>
        <v>0</v>
      </c>
      <c r="Q108">
        <f t="shared" ca="1" si="68"/>
        <v>6.3680318574263622E-3</v>
      </c>
      <c r="R108">
        <f t="shared" ca="1" si="69"/>
        <v>0</v>
      </c>
      <c r="S108">
        <f t="shared" ca="1" si="70"/>
        <v>0</v>
      </c>
      <c r="T108">
        <f t="shared" ca="1" si="71"/>
        <v>1.9326063585402861E-3</v>
      </c>
      <c r="U108">
        <f t="shared" ca="1" si="72"/>
        <v>0</v>
      </c>
      <c r="V108">
        <f t="shared" ca="1" si="73"/>
        <v>0</v>
      </c>
      <c r="W108">
        <f t="shared" ca="1" si="74"/>
        <v>1.1740167243737775E-3</v>
      </c>
      <c r="X108">
        <f t="shared" ca="1" si="75"/>
        <v>0</v>
      </c>
      <c r="Y108">
        <f t="shared" ca="1" si="76"/>
        <v>0</v>
      </c>
      <c r="Z108">
        <f t="shared" ca="1" si="77"/>
        <v>4.9316774760697511E-4</v>
      </c>
      <c r="AA108">
        <f t="shared" ref="AA108:AA139" ca="1" si="79">SUMPRODUCT(G108:Z108,mwt)*fec</f>
        <v>312.86988897971497</v>
      </c>
      <c r="AB108">
        <f t="shared" ref="AB108:AB139" ca="1" si="80">E108*SUMPRODUCT(G108:Z108,wt,vul)</f>
        <v>0</v>
      </c>
      <c r="AC108">
        <f t="shared" ref="AC108:AC139" ca="1" si="81">SUMPRODUCT(G108:Z108,vul,wt)/SUMPRODUCT(G108:Z108,vul)</f>
        <v>0.121875235603042</v>
      </c>
      <c r="AD108">
        <f t="shared" ref="AD108:AD139" ca="1" si="82">SUMPRODUCT(G108:Z108,mat)</f>
        <v>0.13500194047055755</v>
      </c>
      <c r="AE108">
        <f t="shared" si="58"/>
        <v>0</v>
      </c>
      <c r="AG108">
        <f t="shared" ref="AG108:AG139" ca="1" si="83">EXP(AH108*sdr)*IF(AI108=0,1,0)</f>
        <v>0</v>
      </c>
      <c r="AH108">
        <f t="shared" ref="AH108:AH139" ca="1" si="84">OFFSET(AI108,0,normseq)</f>
        <v>0.60150796343805268</v>
      </c>
      <c r="AI108">
        <f t="shared" ref="AI108:AI139" si="85">MOD(F108,yrbetween)</f>
        <v>1</v>
      </c>
      <c r="AJ108">
        <v>-2.02817318495363</v>
      </c>
      <c r="AK108">
        <v>-0.81311782196280546</v>
      </c>
      <c r="AL108">
        <v>0.90679804998217151</v>
      </c>
      <c r="AM108">
        <v>-0.1744172095641261</v>
      </c>
      <c r="AN108">
        <v>0.60150796343805268</v>
      </c>
      <c r="AO108">
        <v>0.13763383321929723</v>
      </c>
      <c r="AP108">
        <v>-1.4864872355246916</v>
      </c>
      <c r="AQ108">
        <v>0.24528162612114102</v>
      </c>
      <c r="AR108">
        <v>-1.2884856914752163</v>
      </c>
      <c r="AS108">
        <v>1.5838668332435191</v>
      </c>
      <c r="AT108">
        <v>-1.9390790839679539</v>
      </c>
      <c r="AV108">
        <v>1.1031136694904864</v>
      </c>
      <c r="AW108">
        <v>0.29869280190614705</v>
      </c>
      <c r="AX108">
        <v>1.1272519519592969</v>
      </c>
      <c r="AY108">
        <v>0.27262144195628751</v>
      </c>
    </row>
    <row r="109" spans="5:51" x14ac:dyDescent="0.55000000000000004">
      <c r="E109">
        <f t="shared" si="78"/>
        <v>0</v>
      </c>
      <c r="F109">
        <v>98</v>
      </c>
      <c r="G109" s="5">
        <f t="shared" ref="G109:G140" ca="1" si="86">reca*AA108/(1+recb*AA108)*Rmult+glenadd</f>
        <v>0</v>
      </c>
      <c r="H109">
        <f t="shared" ca="1" si="59"/>
        <v>0</v>
      </c>
      <c r="I109">
        <f t="shared" ca="1" si="60"/>
        <v>0.23663190879923932</v>
      </c>
      <c r="J109">
        <f t="shared" ca="1" si="61"/>
        <v>0</v>
      </c>
      <c r="K109">
        <f t="shared" ca="1" si="62"/>
        <v>0</v>
      </c>
      <c r="L109">
        <f t="shared" ca="1" si="63"/>
        <v>1.9254122280389776E-2</v>
      </c>
      <c r="M109">
        <f t="shared" ca="1" si="64"/>
        <v>0</v>
      </c>
      <c r="N109">
        <f t="shared" ca="1" si="65"/>
        <v>0</v>
      </c>
      <c r="O109">
        <f t="shared" ca="1" si="66"/>
        <v>9.4492618897899696E-3</v>
      </c>
      <c r="P109">
        <f t="shared" ca="1" si="67"/>
        <v>0</v>
      </c>
      <c r="Q109">
        <f t="shared" ca="1" si="68"/>
        <v>0</v>
      </c>
      <c r="R109">
        <f t="shared" ca="1" si="69"/>
        <v>4.5629162132685436E-3</v>
      </c>
      <c r="S109">
        <f t="shared" ca="1" si="70"/>
        <v>0</v>
      </c>
      <c r="T109">
        <f t="shared" ca="1" si="71"/>
        <v>0</v>
      </c>
      <c r="U109">
        <f t="shared" ca="1" si="72"/>
        <v>1.3988499128357386E-3</v>
      </c>
      <c r="V109">
        <f t="shared" ca="1" si="73"/>
        <v>0</v>
      </c>
      <c r="W109">
        <f t="shared" ca="1" si="74"/>
        <v>0</v>
      </c>
      <c r="X109">
        <f t="shared" ca="1" si="75"/>
        <v>8.5364649554795099E-4</v>
      </c>
      <c r="Y109">
        <f t="shared" ca="1" si="76"/>
        <v>0</v>
      </c>
      <c r="Z109">
        <f t="shared" ca="1" si="77"/>
        <v>3.5915372069594066E-4</v>
      </c>
      <c r="AA109">
        <f t="shared" ca="1" si="79"/>
        <v>345.97344652472981</v>
      </c>
      <c r="AB109">
        <f t="shared" ca="1" si="80"/>
        <v>0</v>
      </c>
      <c r="AC109">
        <f t="shared" ca="1" si="81"/>
        <v>0.2159988582251961</v>
      </c>
      <c r="AD109">
        <f t="shared" ca="1" si="82"/>
        <v>0.12371613430263044</v>
      </c>
      <c r="AE109">
        <f t="shared" si="58"/>
        <v>0</v>
      </c>
      <c r="AG109">
        <f t="shared" ca="1" si="83"/>
        <v>0</v>
      </c>
      <c r="AH109">
        <f t="shared" ca="1" si="84"/>
        <v>-1.1488509699120186</v>
      </c>
      <c r="AI109">
        <f t="shared" si="85"/>
        <v>2</v>
      </c>
      <c r="AJ109">
        <v>-0.7741255103610456</v>
      </c>
      <c r="AK109">
        <v>-0.18818241187545937</v>
      </c>
      <c r="AL109">
        <v>-0.54781480685051065</v>
      </c>
      <c r="AM109">
        <v>2.0269726519472897</v>
      </c>
      <c r="AN109">
        <v>-1.1488509699120186</v>
      </c>
      <c r="AO109">
        <v>-0.33976903068833053</v>
      </c>
      <c r="AP109">
        <v>-0.87775333668105304</v>
      </c>
      <c r="AQ109">
        <v>0.83005716078332625</v>
      </c>
      <c r="AR109">
        <v>-1.3496469364326913</v>
      </c>
      <c r="AS109">
        <v>-0.36050892049388494</v>
      </c>
      <c r="AT109">
        <v>-0.98208147392142564</v>
      </c>
      <c r="AV109">
        <v>1.0072136567739913</v>
      </c>
      <c r="AW109">
        <v>0.28792355030545352</v>
      </c>
      <c r="AX109">
        <v>1.0297564601270381</v>
      </c>
      <c r="AY109">
        <v>0.26220212280659688</v>
      </c>
    </row>
    <row r="110" spans="5:51" x14ac:dyDescent="0.55000000000000004">
      <c r="E110">
        <f t="shared" si="78"/>
        <v>0</v>
      </c>
      <c r="F110">
        <v>99</v>
      </c>
      <c r="G110" s="5">
        <f t="shared" ca="1" si="86"/>
        <v>0.49580100086416468</v>
      </c>
      <c r="H110">
        <f t="shared" ca="1" si="59"/>
        <v>0</v>
      </c>
      <c r="I110">
        <f t="shared" ca="1" si="60"/>
        <v>0</v>
      </c>
      <c r="J110">
        <f t="shared" ca="1" si="61"/>
        <v>0.1366768563334527</v>
      </c>
      <c r="K110">
        <f t="shared" ca="1" si="62"/>
        <v>0</v>
      </c>
      <c r="L110">
        <f t="shared" ca="1" si="63"/>
        <v>0</v>
      </c>
      <c r="M110">
        <f t="shared" ca="1" si="64"/>
        <v>1.3009825218702357E-2</v>
      </c>
      <c r="N110">
        <f t="shared" ca="1" si="65"/>
        <v>0</v>
      </c>
      <c r="O110">
        <f t="shared" ca="1" si="66"/>
        <v>0</v>
      </c>
      <c r="P110">
        <f t="shared" ca="1" si="67"/>
        <v>6.6805778415977256E-3</v>
      </c>
      <c r="Q110">
        <f t="shared" ca="1" si="68"/>
        <v>0</v>
      </c>
      <c r="R110">
        <f t="shared" ca="1" si="69"/>
        <v>0</v>
      </c>
      <c r="S110">
        <f t="shared" ca="1" si="70"/>
        <v>3.2836422860602075E-3</v>
      </c>
      <c r="T110">
        <f t="shared" ca="1" si="71"/>
        <v>0</v>
      </c>
      <c r="U110">
        <f t="shared" ca="1" si="72"/>
        <v>0</v>
      </c>
      <c r="V110">
        <f t="shared" ca="1" si="73"/>
        <v>1.0144592310215598E-3</v>
      </c>
      <c r="W110">
        <f t="shared" ca="1" si="74"/>
        <v>0</v>
      </c>
      <c r="X110">
        <f t="shared" ca="1" si="75"/>
        <v>0</v>
      </c>
      <c r="Y110">
        <f t="shared" ca="1" si="76"/>
        <v>6.2124955817036273E-4</v>
      </c>
      <c r="Z110">
        <f t="shared" ca="1" si="77"/>
        <v>2.6155683480043004E-4</v>
      </c>
      <c r="AA110">
        <f t="shared" ca="1" si="79"/>
        <v>389.1471256646642</v>
      </c>
      <c r="AB110">
        <f t="shared" ca="1" si="80"/>
        <v>0</v>
      </c>
      <c r="AC110">
        <f t="shared" ca="1" si="81"/>
        <v>0.13101699715754322</v>
      </c>
      <c r="AD110">
        <f t="shared" ca="1" si="82"/>
        <v>0.14716603168706599</v>
      </c>
      <c r="AE110">
        <f t="shared" si="58"/>
        <v>0</v>
      </c>
      <c r="AG110">
        <f t="shared" ca="1" si="83"/>
        <v>0.69188134367508336</v>
      </c>
      <c r="AH110">
        <f t="shared" ca="1" si="84"/>
        <v>-0.92085201686131768</v>
      </c>
      <c r="AI110">
        <f t="shared" si="85"/>
        <v>0</v>
      </c>
      <c r="AJ110">
        <v>0.12282043826417066</v>
      </c>
      <c r="AK110">
        <v>-0.70072474045446143</v>
      </c>
      <c r="AL110">
        <v>-1.9946310203522444</v>
      </c>
      <c r="AM110">
        <v>0.42237616071361117</v>
      </c>
      <c r="AN110">
        <v>-0.92085201686131768</v>
      </c>
      <c r="AO110">
        <v>0.39418864616891369</v>
      </c>
      <c r="AP110">
        <v>0.47235062083927915</v>
      </c>
      <c r="AQ110">
        <v>-0.82252313404751476</v>
      </c>
      <c r="AR110">
        <v>-0.23095935830497183</v>
      </c>
      <c r="AS110">
        <v>-0.94640199677087367</v>
      </c>
      <c r="AT110">
        <v>-0.94472625278285705</v>
      </c>
      <c r="AV110">
        <v>0.89446217080067747</v>
      </c>
      <c r="AW110">
        <v>0.29807883008833591</v>
      </c>
      <c r="AX110">
        <v>0.91547361251878012</v>
      </c>
      <c r="AY110">
        <v>0.27175242888912599</v>
      </c>
    </row>
    <row r="111" spans="5:51" x14ac:dyDescent="0.55000000000000004">
      <c r="E111">
        <f t="shared" si="78"/>
        <v>0</v>
      </c>
      <c r="F111">
        <v>100</v>
      </c>
      <c r="G111" s="5">
        <f t="shared" ca="1" si="86"/>
        <v>0</v>
      </c>
      <c r="H111">
        <f t="shared" ca="1" si="59"/>
        <v>0.15397808427111515</v>
      </c>
      <c r="I111">
        <f t="shared" ca="1" si="60"/>
        <v>0</v>
      </c>
      <c r="J111">
        <f t="shared" ca="1" si="61"/>
        <v>0</v>
      </c>
      <c r="K111">
        <f t="shared" ca="1" si="62"/>
        <v>8.5504858798519073E-2</v>
      </c>
      <c r="L111">
        <f t="shared" ca="1" si="63"/>
        <v>0</v>
      </c>
      <c r="M111">
        <f t="shared" ca="1" si="64"/>
        <v>0</v>
      </c>
      <c r="N111">
        <f t="shared" ca="1" si="65"/>
        <v>8.9722746166526739E-3</v>
      </c>
      <c r="O111">
        <f t="shared" ca="1" si="66"/>
        <v>0</v>
      </c>
      <c r="P111">
        <f t="shared" ca="1" si="67"/>
        <v>0</v>
      </c>
      <c r="Q111">
        <f t="shared" ca="1" si="68"/>
        <v>4.7595205267135015E-3</v>
      </c>
      <c r="R111">
        <f t="shared" ca="1" si="69"/>
        <v>0</v>
      </c>
      <c r="S111">
        <f t="shared" ca="1" si="70"/>
        <v>0</v>
      </c>
      <c r="T111">
        <f t="shared" ca="1" si="71"/>
        <v>2.3707977085863433E-3</v>
      </c>
      <c r="U111">
        <f t="shared" ca="1" si="72"/>
        <v>0</v>
      </c>
      <c r="V111">
        <f t="shared" ca="1" si="73"/>
        <v>0</v>
      </c>
      <c r="W111">
        <f t="shared" ca="1" si="74"/>
        <v>7.3678639871808645E-4</v>
      </c>
      <c r="X111">
        <f t="shared" ca="1" si="75"/>
        <v>0</v>
      </c>
      <c r="Y111">
        <f t="shared" ca="1" si="76"/>
        <v>0</v>
      </c>
      <c r="Z111">
        <f t="shared" ca="1" si="77"/>
        <v>6.4291146821365765E-4</v>
      </c>
      <c r="AA111">
        <f t="shared" ca="1" si="79"/>
        <v>402.39053590441313</v>
      </c>
      <c r="AB111">
        <f t="shared" ca="1" si="80"/>
        <v>0</v>
      </c>
      <c r="AC111">
        <f t="shared" ca="1" si="81"/>
        <v>0.2362185446927651</v>
      </c>
      <c r="AD111">
        <f t="shared" ca="1" si="82"/>
        <v>0.11537713837766554</v>
      </c>
      <c r="AE111">
        <f t="shared" si="58"/>
        <v>0</v>
      </c>
      <c r="AG111">
        <f t="shared" ca="1" si="83"/>
        <v>0</v>
      </c>
      <c r="AH111">
        <f t="shared" ca="1" si="84"/>
        <v>1.259552391275065</v>
      </c>
      <c r="AI111">
        <f t="shared" si="85"/>
        <v>1</v>
      </c>
      <c r="AJ111">
        <v>-0.35626726457849145</v>
      </c>
      <c r="AK111">
        <v>0.17931256479641888</v>
      </c>
      <c r="AL111">
        <v>1.0883604772971012</v>
      </c>
      <c r="AM111">
        <v>1.8583978089736775</v>
      </c>
      <c r="AN111">
        <v>1.259552391275065</v>
      </c>
      <c r="AO111">
        <v>-0.4652633833757136</v>
      </c>
      <c r="AP111">
        <v>-1.4673651094199158</v>
      </c>
      <c r="AQ111">
        <v>-0.51722508942475542</v>
      </c>
      <c r="AR111">
        <v>2.482083800714463</v>
      </c>
      <c r="AS111">
        <v>0.74180661613354459</v>
      </c>
      <c r="AT111">
        <v>-0.32763637136667967</v>
      </c>
      <c r="AV111">
        <v>0.92795150711423391</v>
      </c>
      <c r="AW111">
        <v>0.23928876635084015</v>
      </c>
      <c r="AX111">
        <v>0.9551164088826305</v>
      </c>
      <c r="AY111">
        <v>0.21799521319272641</v>
      </c>
    </row>
    <row r="112" spans="5:51" x14ac:dyDescent="0.55000000000000004">
      <c r="E112">
        <f t="shared" si="78"/>
        <v>0</v>
      </c>
      <c r="F112">
        <v>101</v>
      </c>
      <c r="G112" s="5">
        <f t="shared" ca="1" si="86"/>
        <v>0</v>
      </c>
      <c r="H112">
        <f t="shared" ca="1" si="59"/>
        <v>0</v>
      </c>
      <c r="I112">
        <f t="shared" ca="1" si="60"/>
        <v>7.5816165052241771E-2</v>
      </c>
      <c r="J112">
        <f t="shared" ca="1" si="61"/>
        <v>0</v>
      </c>
      <c r="K112">
        <f t="shared" ca="1" si="62"/>
        <v>0</v>
      </c>
      <c r="L112">
        <f t="shared" ca="1" si="63"/>
        <v>5.6060333410411306E-2</v>
      </c>
      <c r="M112">
        <f t="shared" ca="1" si="64"/>
        <v>0</v>
      </c>
      <c r="N112">
        <f t="shared" ca="1" si="65"/>
        <v>0</v>
      </c>
      <c r="O112">
        <f t="shared" ca="1" si="66"/>
        <v>6.2775918337191336E-3</v>
      </c>
      <c r="P112">
        <f t="shared" ca="1" si="67"/>
        <v>0</v>
      </c>
      <c r="Q112">
        <f t="shared" ca="1" si="68"/>
        <v>0</v>
      </c>
      <c r="R112">
        <f t="shared" ca="1" si="69"/>
        <v>3.4103619242103647E-3</v>
      </c>
      <c r="S112">
        <f t="shared" ca="1" si="70"/>
        <v>0</v>
      </c>
      <c r="T112">
        <f t="shared" ca="1" si="71"/>
        <v>0</v>
      </c>
      <c r="U112">
        <f t="shared" ca="1" si="72"/>
        <v>1.7160194849571292E-3</v>
      </c>
      <c r="V112">
        <f t="shared" ca="1" si="73"/>
        <v>0</v>
      </c>
      <c r="W112">
        <f t="shared" ca="1" si="74"/>
        <v>0</v>
      </c>
      <c r="X112">
        <f t="shared" ca="1" si="75"/>
        <v>5.3572927384707878E-4</v>
      </c>
      <c r="Y112">
        <f t="shared" ca="1" si="76"/>
        <v>0</v>
      </c>
      <c r="Z112">
        <f t="shared" ca="1" si="77"/>
        <v>4.6820589344589845E-4</v>
      </c>
      <c r="AA112">
        <f t="shared" ca="1" si="79"/>
        <v>384.71393192083968</v>
      </c>
      <c r="AB112">
        <f t="shared" ca="1" si="80"/>
        <v>0</v>
      </c>
      <c r="AC112">
        <f t="shared" ca="1" si="81"/>
        <v>0.34041316822830292</v>
      </c>
      <c r="AD112">
        <f t="shared" ca="1" si="82"/>
        <v>9.2813030507905764E-2</v>
      </c>
      <c r="AE112">
        <f t="shared" si="58"/>
        <v>0</v>
      </c>
      <c r="AG112">
        <f t="shared" ca="1" si="83"/>
        <v>0</v>
      </c>
      <c r="AH112">
        <f t="shared" ca="1" si="84"/>
        <v>0.82370434029144235</v>
      </c>
      <c r="AI112">
        <f t="shared" si="85"/>
        <v>2</v>
      </c>
      <c r="AJ112">
        <v>-0.49903292165254243</v>
      </c>
      <c r="AK112">
        <v>0.91096126197953708</v>
      </c>
      <c r="AL112">
        <v>-1.3795352060697041</v>
      </c>
      <c r="AM112">
        <v>1.3021144695812836</v>
      </c>
      <c r="AN112">
        <v>0.82370434029144235</v>
      </c>
      <c r="AO112">
        <v>2.1696905605494976</v>
      </c>
      <c r="AP112">
        <v>0.19114168026135303</v>
      </c>
      <c r="AQ112">
        <v>0.15201294445432723</v>
      </c>
      <c r="AR112">
        <v>-1.1947486200369895</v>
      </c>
      <c r="AS112">
        <v>-1.4171564544085413</v>
      </c>
      <c r="AT112">
        <v>-0.43705881580535788</v>
      </c>
      <c r="AV112">
        <v>0.85508619957438314</v>
      </c>
      <c r="AW112">
        <v>0.18375302622031273</v>
      </c>
      <c r="AX112">
        <v>0.88312561838292281</v>
      </c>
      <c r="AY112">
        <v>0.16751760024254458</v>
      </c>
    </row>
    <row r="113" spans="5:51" x14ac:dyDescent="0.55000000000000004">
      <c r="E113">
        <f t="shared" si="78"/>
        <v>0</v>
      </c>
      <c r="F113">
        <v>102</v>
      </c>
      <c r="G113" s="5">
        <f t="shared" ca="1" si="86"/>
        <v>1.5319270032764434</v>
      </c>
      <c r="H113">
        <f t="shared" ca="1" si="59"/>
        <v>0</v>
      </c>
      <c r="I113">
        <f t="shared" ca="1" si="60"/>
        <v>0</v>
      </c>
      <c r="J113">
        <f t="shared" ca="1" si="61"/>
        <v>4.3790861305142363E-2</v>
      </c>
      <c r="K113">
        <f t="shared" ca="1" si="62"/>
        <v>0</v>
      </c>
      <c r="L113">
        <f t="shared" ca="1" si="63"/>
        <v>0</v>
      </c>
      <c r="M113">
        <f t="shared" ca="1" si="64"/>
        <v>3.7879428038870171E-2</v>
      </c>
      <c r="N113">
        <f t="shared" ca="1" si="65"/>
        <v>0</v>
      </c>
      <c r="O113">
        <f t="shared" ca="1" si="66"/>
        <v>0</v>
      </c>
      <c r="P113">
        <f t="shared" ca="1" si="67"/>
        <v>4.4382240001468558E-3</v>
      </c>
      <c r="Q113">
        <f t="shared" ca="1" si="68"/>
        <v>0</v>
      </c>
      <c r="R113">
        <f t="shared" ca="1" si="69"/>
        <v>0</v>
      </c>
      <c r="S113">
        <f t="shared" ca="1" si="70"/>
        <v>2.4542218400905235E-3</v>
      </c>
      <c r="T113">
        <f t="shared" ca="1" si="71"/>
        <v>0</v>
      </c>
      <c r="U113">
        <f t="shared" ca="1" si="72"/>
        <v>0</v>
      </c>
      <c r="V113">
        <f t="shared" ca="1" si="73"/>
        <v>1.2444736144699188E-3</v>
      </c>
      <c r="W113">
        <f t="shared" ca="1" si="74"/>
        <v>0</v>
      </c>
      <c r="X113">
        <f t="shared" ca="1" si="75"/>
        <v>0</v>
      </c>
      <c r="Y113">
        <f t="shared" ca="1" si="76"/>
        <v>3.8988220113618646E-4</v>
      </c>
      <c r="Z113">
        <f t="shared" ca="1" si="77"/>
        <v>3.4097503232687721E-4</v>
      </c>
      <c r="AA113">
        <f t="shared" ca="1" si="79"/>
        <v>363.79407728352498</v>
      </c>
      <c r="AB113">
        <f t="shared" ca="1" si="80"/>
        <v>0</v>
      </c>
      <c r="AC113">
        <f t="shared" ca="1" si="81"/>
        <v>5.5764556059065558E-2</v>
      </c>
      <c r="AD113">
        <f t="shared" ca="1" si="82"/>
        <v>0.18909724782065357</v>
      </c>
      <c r="AE113">
        <f t="shared" si="58"/>
        <v>0</v>
      </c>
      <c r="AG113">
        <f t="shared" ca="1" si="83"/>
        <v>2.0510570517337108</v>
      </c>
      <c r="AH113">
        <f t="shared" ca="1" si="84"/>
        <v>1.7958882381208241</v>
      </c>
      <c r="AI113">
        <f t="shared" si="85"/>
        <v>0</v>
      </c>
      <c r="AJ113">
        <v>-0.10326516530767549</v>
      </c>
      <c r="AK113">
        <v>0.18755940800474491</v>
      </c>
      <c r="AL113">
        <v>-1.4006445780978538</v>
      </c>
      <c r="AM113">
        <v>0.32602201827103272</v>
      </c>
      <c r="AN113">
        <v>1.7958882381208241</v>
      </c>
      <c r="AO113">
        <v>2.9111106414347887</v>
      </c>
      <c r="AP113">
        <v>-0.39716724131722003</v>
      </c>
      <c r="AQ113">
        <v>0.57702663980307989</v>
      </c>
      <c r="AR113">
        <v>0.13894577932660468</v>
      </c>
      <c r="AS113">
        <v>-1.3773615137324668</v>
      </c>
      <c r="AT113">
        <v>-0.97861857284442522</v>
      </c>
      <c r="AV113">
        <v>1.0138871982180713</v>
      </c>
      <c r="AW113">
        <v>0.44351953070612937</v>
      </c>
      <c r="AX113">
        <v>1.0521016845757865</v>
      </c>
      <c r="AY113">
        <v>0.41769674950466523</v>
      </c>
    </row>
    <row r="114" spans="5:51" x14ac:dyDescent="0.55000000000000004">
      <c r="E114">
        <f t="shared" si="78"/>
        <v>0</v>
      </c>
      <c r="F114">
        <v>103</v>
      </c>
      <c r="G114" s="5">
        <f t="shared" ca="1" si="86"/>
        <v>0</v>
      </c>
      <c r="H114">
        <f t="shared" ca="1" si="59"/>
        <v>0.4757618173351012</v>
      </c>
      <c r="I114">
        <f t="shared" ca="1" si="60"/>
        <v>0</v>
      </c>
      <c r="J114">
        <f t="shared" ca="1" si="61"/>
        <v>0</v>
      </c>
      <c r="K114">
        <f t="shared" ca="1" si="62"/>
        <v>2.7395504352445931E-2</v>
      </c>
      <c r="L114">
        <f t="shared" ca="1" si="63"/>
        <v>0</v>
      </c>
      <c r="M114">
        <f t="shared" ca="1" si="64"/>
        <v>0</v>
      </c>
      <c r="N114">
        <f t="shared" ca="1" si="65"/>
        <v>2.6123689209744481E-2</v>
      </c>
      <c r="O114">
        <f t="shared" ca="1" si="66"/>
        <v>0</v>
      </c>
      <c r="P114">
        <f t="shared" ca="1" si="67"/>
        <v>0</v>
      </c>
      <c r="Q114">
        <f t="shared" ca="1" si="68"/>
        <v>3.1619747171151135E-3</v>
      </c>
      <c r="R114">
        <f t="shared" ca="1" si="69"/>
        <v>0</v>
      </c>
      <c r="S114">
        <f t="shared" ca="1" si="70"/>
        <v>0</v>
      </c>
      <c r="T114">
        <f t="shared" ca="1" si="71"/>
        <v>1.7719541314076277E-3</v>
      </c>
      <c r="U114">
        <f t="shared" ca="1" si="72"/>
        <v>0</v>
      </c>
      <c r="V114">
        <f t="shared" ca="1" si="73"/>
        <v>0</v>
      </c>
      <c r="W114">
        <f t="shared" ca="1" si="74"/>
        <v>9.0384236711182843E-4</v>
      </c>
      <c r="X114">
        <f t="shared" ca="1" si="75"/>
        <v>0</v>
      </c>
      <c r="Y114">
        <f t="shared" ca="1" si="76"/>
        <v>0</v>
      </c>
      <c r="Z114">
        <f t="shared" ca="1" si="77"/>
        <v>5.3225316531645898E-4</v>
      </c>
      <c r="AA114">
        <f t="shared" ca="1" si="79"/>
        <v>357.20361578519646</v>
      </c>
      <c r="AB114">
        <f t="shared" ca="1" si="80"/>
        <v>0</v>
      </c>
      <c r="AC114">
        <f t="shared" ca="1" si="81"/>
        <v>0.13121499942627229</v>
      </c>
      <c r="AD114">
        <f t="shared" ca="1" si="82"/>
        <v>0.14139386003196569</v>
      </c>
      <c r="AE114">
        <f t="shared" si="58"/>
        <v>0</v>
      </c>
      <c r="AG114">
        <f t="shared" ca="1" si="83"/>
        <v>0</v>
      </c>
      <c r="AH114">
        <f t="shared" ca="1" si="84"/>
        <v>-0.40039822124526836</v>
      </c>
      <c r="AI114">
        <f t="shared" si="85"/>
        <v>1</v>
      </c>
      <c r="AJ114">
        <v>-1.3509793461707886</v>
      </c>
      <c r="AK114">
        <v>-1.5599243852193467</v>
      </c>
      <c r="AL114">
        <v>-1.5028490452095866</v>
      </c>
      <c r="AM114">
        <v>-0.94222059487947263</v>
      </c>
      <c r="AN114">
        <v>-0.40039822124526836</v>
      </c>
      <c r="AO114">
        <v>-0.72817556429072283</v>
      </c>
      <c r="AP114">
        <v>-0.74382114689797163</v>
      </c>
      <c r="AQ114">
        <v>-1.0536086847423576</v>
      </c>
      <c r="AR114">
        <v>4.7791672841412947E-2</v>
      </c>
      <c r="AS114">
        <v>-2.1303458197508007</v>
      </c>
      <c r="AT114">
        <v>-0.86623003880959004</v>
      </c>
      <c r="AV114">
        <v>0.8700934729437183</v>
      </c>
      <c r="AW114">
        <v>0.32827886002306406</v>
      </c>
      <c r="AX114">
        <v>0.90401666112844248</v>
      </c>
      <c r="AY114">
        <v>0.30931116722506646</v>
      </c>
    </row>
    <row r="115" spans="5:51" x14ac:dyDescent="0.55000000000000004">
      <c r="E115">
        <f t="shared" si="78"/>
        <v>0</v>
      </c>
      <c r="F115">
        <v>104</v>
      </c>
      <c r="G115" s="5">
        <f t="shared" ca="1" si="86"/>
        <v>0</v>
      </c>
      <c r="H115">
        <f t="shared" ca="1" si="59"/>
        <v>0</v>
      </c>
      <c r="I115">
        <f t="shared" ca="1" si="60"/>
        <v>0.23425695052239984</v>
      </c>
      <c r="J115">
        <f t="shared" ca="1" si="61"/>
        <v>0</v>
      </c>
      <c r="K115">
        <f t="shared" ca="1" si="62"/>
        <v>0</v>
      </c>
      <c r="L115">
        <f t="shared" ca="1" si="63"/>
        <v>1.7961565337046001E-2</v>
      </c>
      <c r="M115">
        <f t="shared" ca="1" si="64"/>
        <v>0</v>
      </c>
      <c r="N115">
        <f t="shared" ca="1" si="65"/>
        <v>0</v>
      </c>
      <c r="O115">
        <f t="shared" ca="1" si="66"/>
        <v>1.8277846483358142E-2</v>
      </c>
      <c r="P115">
        <f t="shared" ca="1" si="67"/>
        <v>0</v>
      </c>
      <c r="Q115">
        <f t="shared" ca="1" si="68"/>
        <v>0</v>
      </c>
      <c r="R115">
        <f t="shared" ca="1" si="69"/>
        <v>2.2656648122518605E-3</v>
      </c>
      <c r="S115">
        <f t="shared" ca="1" si="70"/>
        <v>0</v>
      </c>
      <c r="T115">
        <f t="shared" ca="1" si="71"/>
        <v>0</v>
      </c>
      <c r="U115">
        <f t="shared" ca="1" si="72"/>
        <v>1.2825673843589484E-3</v>
      </c>
      <c r="V115">
        <f t="shared" ca="1" si="73"/>
        <v>0</v>
      </c>
      <c r="W115">
        <f t="shared" ca="1" si="74"/>
        <v>0</v>
      </c>
      <c r="X115">
        <f t="shared" ca="1" si="75"/>
        <v>6.5719836284643162E-4</v>
      </c>
      <c r="Y115">
        <f t="shared" ca="1" si="76"/>
        <v>0</v>
      </c>
      <c r="Z115">
        <f t="shared" ca="1" si="77"/>
        <v>3.8761801760795877E-4</v>
      </c>
      <c r="AA115">
        <f t="shared" ca="1" si="79"/>
        <v>379.59870750092136</v>
      </c>
      <c r="AB115">
        <f t="shared" ca="1" si="80"/>
        <v>0</v>
      </c>
      <c r="AC115">
        <f t="shared" ca="1" si="81"/>
        <v>0.22631591235497381</v>
      </c>
      <c r="AD115">
        <f t="shared" ca="1" si="82"/>
        <v>0.12783658691151639</v>
      </c>
      <c r="AE115">
        <f t="shared" si="58"/>
        <v>0</v>
      </c>
      <c r="AG115">
        <f t="shared" ca="1" si="83"/>
        <v>0</v>
      </c>
      <c r="AH115">
        <f t="shared" ca="1" si="84"/>
        <v>0.59693093135138042</v>
      </c>
      <c r="AI115">
        <f t="shared" si="85"/>
        <v>2</v>
      </c>
      <c r="AJ115">
        <v>-0.59647391026373953</v>
      </c>
      <c r="AK115">
        <v>0.2503315954527352</v>
      </c>
      <c r="AL115">
        <v>-0.68410145104280673</v>
      </c>
      <c r="AM115">
        <v>-0.86600721260765567</v>
      </c>
      <c r="AN115">
        <v>0.59693093135138042</v>
      </c>
      <c r="AO115">
        <v>-0.27456053430796601</v>
      </c>
      <c r="AP115">
        <v>2.272245183121413</v>
      </c>
      <c r="AQ115">
        <v>0.69906491262372583</v>
      </c>
      <c r="AR115">
        <v>-0.79504388850182295</v>
      </c>
      <c r="AS115">
        <v>0.62412027546088211</v>
      </c>
      <c r="AT115">
        <v>-5.2079940360272303E-2</v>
      </c>
      <c r="AV115">
        <v>0.87444044228700901</v>
      </c>
      <c r="AW115">
        <v>0.30420980229534311</v>
      </c>
      <c r="AX115">
        <v>0.90983378686020533</v>
      </c>
      <c r="AY115">
        <v>0.28753240921842377</v>
      </c>
    </row>
    <row r="116" spans="5:51" x14ac:dyDescent="0.55000000000000004">
      <c r="E116">
        <f t="shared" si="78"/>
        <v>0</v>
      </c>
      <c r="F116">
        <v>105</v>
      </c>
      <c r="G116" s="5">
        <f t="shared" ca="1" si="86"/>
        <v>0.77048694627241354</v>
      </c>
      <c r="H116">
        <f t="shared" ca="1" si="59"/>
        <v>0</v>
      </c>
      <c r="I116">
        <f t="shared" ca="1" si="60"/>
        <v>0</v>
      </c>
      <c r="J116">
        <f t="shared" ca="1" si="61"/>
        <v>0.13530509783795355</v>
      </c>
      <c r="K116">
        <f t="shared" ca="1" si="62"/>
        <v>0</v>
      </c>
      <c r="L116">
        <f t="shared" ca="1" si="63"/>
        <v>0</v>
      </c>
      <c r="M116">
        <f t="shared" ca="1" si="64"/>
        <v>1.2136456925240877E-2</v>
      </c>
      <c r="N116">
        <f t="shared" ca="1" si="65"/>
        <v>0</v>
      </c>
      <c r="O116">
        <f t="shared" ca="1" si="66"/>
        <v>0</v>
      </c>
      <c r="P116">
        <f t="shared" ca="1" si="67"/>
        <v>1.2922340139686973E-2</v>
      </c>
      <c r="Q116">
        <f t="shared" ca="1" si="68"/>
        <v>0</v>
      </c>
      <c r="R116">
        <f t="shared" ca="1" si="69"/>
        <v>0</v>
      </c>
      <c r="S116">
        <f t="shared" ca="1" si="70"/>
        <v>1.6304557076711375E-3</v>
      </c>
      <c r="T116">
        <f t="shared" ca="1" si="71"/>
        <v>0</v>
      </c>
      <c r="U116">
        <f t="shared" ca="1" si="72"/>
        <v>0</v>
      </c>
      <c r="V116">
        <f t="shared" ca="1" si="73"/>
        <v>9.3013003791986987E-4</v>
      </c>
      <c r="W116">
        <f t="shared" ca="1" si="74"/>
        <v>0</v>
      </c>
      <c r="X116">
        <f t="shared" ca="1" si="75"/>
        <v>0</v>
      </c>
      <c r="Y116">
        <f t="shared" ca="1" si="76"/>
        <v>4.7828251469193459E-4</v>
      </c>
      <c r="Z116">
        <f t="shared" ca="1" si="77"/>
        <v>2.8228620770153959E-4</v>
      </c>
      <c r="AA116">
        <f t="shared" ca="1" si="79"/>
        <v>415.9968478638458</v>
      </c>
      <c r="AB116">
        <f t="shared" ca="1" si="80"/>
        <v>0</v>
      </c>
      <c r="AC116">
        <f t="shared" ca="1" si="81"/>
        <v>0.10436520208233249</v>
      </c>
      <c r="AD116">
        <f t="shared" ca="1" si="82"/>
        <v>0.17067433869432175</v>
      </c>
      <c r="AE116">
        <f t="shared" si="58"/>
        <v>0</v>
      </c>
      <c r="AG116">
        <f t="shared" ca="1" si="83"/>
        <v>1.036833662506593</v>
      </c>
      <c r="AH116">
        <f t="shared" ca="1" si="84"/>
        <v>9.0428784460527822E-2</v>
      </c>
      <c r="AI116">
        <f t="shared" si="85"/>
        <v>0</v>
      </c>
      <c r="AJ116">
        <v>-1.6885223885765299</v>
      </c>
      <c r="AK116">
        <v>1.3887074601370841</v>
      </c>
      <c r="AL116">
        <v>-0.54603788157692179</v>
      </c>
      <c r="AM116">
        <v>-0.11380734576960094</v>
      </c>
      <c r="AN116">
        <v>9.0428784460527822E-2</v>
      </c>
      <c r="AO116">
        <v>0.84548673839890398</v>
      </c>
      <c r="AP116">
        <v>-0.40836766856955364</v>
      </c>
      <c r="AQ116">
        <v>0.31860963645158336</v>
      </c>
      <c r="AR116">
        <v>0.93603830464417115</v>
      </c>
      <c r="AS116">
        <v>-0.59346007219573949</v>
      </c>
      <c r="AT116">
        <v>0.39303131416090764</v>
      </c>
      <c r="AV116">
        <v>0.80485161277096751</v>
      </c>
      <c r="AW116">
        <v>0.3508631931822942</v>
      </c>
      <c r="AX116">
        <v>0.83810070275704951</v>
      </c>
      <c r="AY116">
        <v>0.33319512051413852</v>
      </c>
    </row>
    <row r="117" spans="5:51" x14ac:dyDescent="0.55000000000000004">
      <c r="E117">
        <f t="shared" si="78"/>
        <v>0</v>
      </c>
      <c r="F117">
        <v>106</v>
      </c>
      <c r="G117" s="5">
        <f t="shared" ca="1" si="86"/>
        <v>0</v>
      </c>
      <c r="H117">
        <f t="shared" ca="1" si="59"/>
        <v>0.2392857290246401</v>
      </c>
      <c r="I117">
        <f t="shared" ca="1" si="60"/>
        <v>0</v>
      </c>
      <c r="J117">
        <f t="shared" ca="1" si="61"/>
        <v>0</v>
      </c>
      <c r="K117">
        <f t="shared" ca="1" si="62"/>
        <v>8.4646688515635463E-2</v>
      </c>
      <c r="L117">
        <f t="shared" ca="1" si="63"/>
        <v>0</v>
      </c>
      <c r="M117">
        <f t="shared" ca="1" si="64"/>
        <v>0</v>
      </c>
      <c r="N117">
        <f t="shared" ca="1" si="65"/>
        <v>8.369952906815338E-3</v>
      </c>
      <c r="O117">
        <f t="shared" ca="1" si="66"/>
        <v>0</v>
      </c>
      <c r="P117">
        <f t="shared" ca="1" si="67"/>
        <v>0</v>
      </c>
      <c r="Q117">
        <f t="shared" ca="1" si="68"/>
        <v>9.2064106737965411E-3</v>
      </c>
      <c r="R117">
        <f t="shared" ca="1" si="69"/>
        <v>0</v>
      </c>
      <c r="S117">
        <f t="shared" ca="1" si="70"/>
        <v>0</v>
      </c>
      <c r="T117">
        <f t="shared" ca="1" si="71"/>
        <v>1.1771929823501432E-3</v>
      </c>
      <c r="U117">
        <f t="shared" ca="1" si="72"/>
        <v>0</v>
      </c>
      <c r="V117">
        <f t="shared" ca="1" si="73"/>
        <v>0</v>
      </c>
      <c r="W117">
        <f t="shared" ca="1" si="74"/>
        <v>6.7553938100439412E-4</v>
      </c>
      <c r="X117">
        <f t="shared" ca="1" si="75"/>
        <v>0</v>
      </c>
      <c r="Y117">
        <f t="shared" ca="1" si="76"/>
        <v>0</v>
      </c>
      <c r="Z117">
        <f t="shared" ca="1" si="77"/>
        <v>5.5389081670090701E-4</v>
      </c>
      <c r="AA117">
        <f t="shared" ca="1" si="79"/>
        <v>429.57924511450955</v>
      </c>
      <c r="AB117">
        <f t="shared" ca="1" si="80"/>
        <v>0</v>
      </c>
      <c r="AC117">
        <f t="shared" ca="1" si="81"/>
        <v>0.20166514724107382</v>
      </c>
      <c r="AD117">
        <f t="shared" ca="1" si="82"/>
        <v>0.13274270056375481</v>
      </c>
      <c r="AE117">
        <f t="shared" si="58"/>
        <v>0</v>
      </c>
      <c r="AG117">
        <f t="shared" ca="1" si="83"/>
        <v>0</v>
      </c>
      <c r="AH117">
        <f t="shared" ca="1" si="84"/>
        <v>0.12073996913386509</v>
      </c>
      <c r="AI117">
        <f t="shared" si="85"/>
        <v>1</v>
      </c>
      <c r="AJ117">
        <v>0.16665580915287137</v>
      </c>
      <c r="AK117">
        <v>-0.93130665845819749</v>
      </c>
      <c r="AL117">
        <v>0.32215211831498891</v>
      </c>
      <c r="AM117">
        <v>0.79988012657850049</v>
      </c>
      <c r="AN117">
        <v>0.12073996913386509</v>
      </c>
      <c r="AO117">
        <v>0.46313289203681052</v>
      </c>
      <c r="AP117">
        <v>-1.1808106137323193</v>
      </c>
      <c r="AQ117">
        <v>0.29783222998958081</v>
      </c>
      <c r="AR117">
        <v>-0.76733158493880183</v>
      </c>
      <c r="AS117">
        <v>1.5284240362234414</v>
      </c>
      <c r="AT117">
        <v>-0.74392346505192108</v>
      </c>
      <c r="AV117">
        <v>0.7345632152359477</v>
      </c>
      <c r="AW117">
        <v>0.27692994063998855</v>
      </c>
      <c r="AX117">
        <v>0.76531382734643894</v>
      </c>
      <c r="AY117">
        <v>0.26313430471014893</v>
      </c>
    </row>
    <row r="118" spans="5:51" x14ac:dyDescent="0.55000000000000004">
      <c r="E118">
        <f t="shared" si="78"/>
        <v>0</v>
      </c>
      <c r="F118">
        <v>107</v>
      </c>
      <c r="G118" s="5">
        <f t="shared" ca="1" si="86"/>
        <v>0</v>
      </c>
      <c r="H118">
        <f t="shared" ca="1" si="59"/>
        <v>0</v>
      </c>
      <c r="I118">
        <f t="shared" ca="1" si="60"/>
        <v>0.11782018468573278</v>
      </c>
      <c r="J118">
        <f t="shared" ca="1" si="61"/>
        <v>0</v>
      </c>
      <c r="K118">
        <f t="shared" ca="1" si="62"/>
        <v>0</v>
      </c>
      <c r="L118">
        <f t="shared" ca="1" si="63"/>
        <v>5.5497683370900386E-2</v>
      </c>
      <c r="M118">
        <f t="shared" ca="1" si="64"/>
        <v>0</v>
      </c>
      <c r="N118">
        <f t="shared" ca="1" si="65"/>
        <v>0</v>
      </c>
      <c r="O118">
        <f t="shared" ca="1" si="66"/>
        <v>5.856168057865375E-3</v>
      </c>
      <c r="P118">
        <f t="shared" ca="1" si="67"/>
        <v>0</v>
      </c>
      <c r="Q118">
        <f t="shared" ca="1" si="68"/>
        <v>0</v>
      </c>
      <c r="R118">
        <f t="shared" ca="1" si="69"/>
        <v>6.5967133126831378E-3</v>
      </c>
      <c r="S118">
        <f t="shared" ca="1" si="70"/>
        <v>0</v>
      </c>
      <c r="T118">
        <f t="shared" ca="1" si="71"/>
        <v>0</v>
      </c>
      <c r="U118">
        <f t="shared" ca="1" si="72"/>
        <v>8.5207020740380856E-4</v>
      </c>
      <c r="V118">
        <f t="shared" ca="1" si="73"/>
        <v>0</v>
      </c>
      <c r="W118">
        <f t="shared" ca="1" si="74"/>
        <v>0</v>
      </c>
      <c r="X118">
        <f t="shared" ca="1" si="75"/>
        <v>4.9119557943830044E-4</v>
      </c>
      <c r="Y118">
        <f t="shared" ca="1" si="76"/>
        <v>0</v>
      </c>
      <c r="Z118">
        <f t="shared" ca="1" si="77"/>
        <v>4.033758262634416E-4</v>
      </c>
      <c r="AA118">
        <f t="shared" ca="1" si="79"/>
        <v>420.78722113171938</v>
      </c>
      <c r="AB118">
        <f t="shared" ca="1" si="80"/>
        <v>0</v>
      </c>
      <c r="AC118">
        <f t="shared" ca="1" si="81"/>
        <v>0.30390020945617463</v>
      </c>
      <c r="AD118">
        <f t="shared" ca="1" si="82"/>
        <v>0.10994397815614848</v>
      </c>
      <c r="AE118">
        <f t="shared" si="58"/>
        <v>0</v>
      </c>
      <c r="AG118">
        <f t="shared" ca="1" si="83"/>
        <v>0</v>
      </c>
      <c r="AH118">
        <f t="shared" ca="1" si="84"/>
        <v>0.14868533071421552</v>
      </c>
      <c r="AI118">
        <f t="shared" si="85"/>
        <v>2</v>
      </c>
      <c r="AJ118">
        <v>8.5667579696746543E-2</v>
      </c>
      <c r="AK118">
        <v>-7.1088379627326503E-2</v>
      </c>
      <c r="AL118">
        <v>0.23732809495413676</v>
      </c>
      <c r="AM118">
        <v>0.132383775053313</v>
      </c>
      <c r="AN118">
        <v>0.14868533071421552</v>
      </c>
      <c r="AO118">
        <v>0.89258037405670621</v>
      </c>
      <c r="AP118">
        <v>1.7152115106000565</v>
      </c>
      <c r="AQ118">
        <v>-1.1953761713812128</v>
      </c>
      <c r="AR118">
        <v>-0.138405766847427</v>
      </c>
      <c r="AS118">
        <v>0.95180212156265043</v>
      </c>
      <c r="AT118">
        <v>0.49704112825565971</v>
      </c>
      <c r="AV118">
        <v>0.67013119466258186</v>
      </c>
      <c r="AW118">
        <v>0.22054997396425249</v>
      </c>
      <c r="AX118">
        <v>0.69837942301601619</v>
      </c>
      <c r="AY118">
        <v>0.20972690561129081</v>
      </c>
    </row>
    <row r="119" spans="5:51" x14ac:dyDescent="0.55000000000000004">
      <c r="E119">
        <f t="shared" si="78"/>
        <v>0</v>
      </c>
      <c r="F119">
        <v>108</v>
      </c>
      <c r="G119" s="5">
        <f t="shared" ca="1" si="86"/>
        <v>1.1354495375747822</v>
      </c>
      <c r="H119">
        <f t="shared" ca="1" si="59"/>
        <v>0</v>
      </c>
      <c r="I119">
        <f t="shared" ca="1" si="60"/>
        <v>0</v>
      </c>
      <c r="J119">
        <f t="shared" ca="1" si="61"/>
        <v>6.8052075213300783E-2</v>
      </c>
      <c r="K119">
        <f t="shared" ca="1" si="62"/>
        <v>0</v>
      </c>
      <c r="L119">
        <f t="shared" ca="1" si="63"/>
        <v>0</v>
      </c>
      <c r="M119">
        <f t="shared" ca="1" si="64"/>
        <v>3.7499250819325425E-2</v>
      </c>
      <c r="N119">
        <f t="shared" ca="1" si="65"/>
        <v>0</v>
      </c>
      <c r="O119">
        <f t="shared" ca="1" si="66"/>
        <v>0</v>
      </c>
      <c r="P119">
        <f t="shared" ca="1" si="67"/>
        <v>4.1402796345733827E-3</v>
      </c>
      <c r="Q119">
        <f t="shared" ca="1" si="68"/>
        <v>0</v>
      </c>
      <c r="R119">
        <f t="shared" ca="1" si="69"/>
        <v>0</v>
      </c>
      <c r="S119">
        <f t="shared" ca="1" si="70"/>
        <v>4.7472374617692379E-3</v>
      </c>
      <c r="T119">
        <f t="shared" ca="1" si="71"/>
        <v>0</v>
      </c>
      <c r="U119">
        <f t="shared" ca="1" si="72"/>
        <v>0</v>
      </c>
      <c r="V119">
        <f t="shared" ca="1" si="73"/>
        <v>6.1792940003617858E-4</v>
      </c>
      <c r="W119">
        <f t="shared" ca="1" si="74"/>
        <v>0</v>
      </c>
      <c r="X119">
        <f t="shared" ca="1" si="75"/>
        <v>0</v>
      </c>
      <c r="Y119">
        <f t="shared" ca="1" si="76"/>
        <v>3.5747237093195362E-4</v>
      </c>
      <c r="Z119">
        <f t="shared" ca="1" si="77"/>
        <v>2.9376196952110936E-4</v>
      </c>
      <c r="AA119">
        <f t="shared" ca="1" si="79"/>
        <v>407.95795983724793</v>
      </c>
      <c r="AB119">
        <f t="shared" ca="1" si="80"/>
        <v>0</v>
      </c>
      <c r="AC119">
        <f t="shared" ca="1" si="81"/>
        <v>7.6832470195966895E-2</v>
      </c>
      <c r="AD119">
        <f t="shared" ca="1" si="82"/>
        <v>0.17504295659737676</v>
      </c>
      <c r="AE119">
        <f t="shared" si="58"/>
        <v>0</v>
      </c>
      <c r="AG119">
        <f t="shared" ca="1" si="83"/>
        <v>1.4710144460710899</v>
      </c>
      <c r="AH119">
        <f t="shared" ca="1" si="84"/>
        <v>0.96488065537414514</v>
      </c>
      <c r="AI119">
        <f t="shared" si="85"/>
        <v>0</v>
      </c>
      <c r="AJ119">
        <v>-6.7484506871551275E-2</v>
      </c>
      <c r="AK119">
        <v>-0.91828269432880916</v>
      </c>
      <c r="AL119">
        <v>0.39278347685467452</v>
      </c>
      <c r="AM119">
        <v>-0.1387149950460298</v>
      </c>
      <c r="AN119">
        <v>0.96488065537414514</v>
      </c>
      <c r="AO119">
        <v>0.44354919737088494</v>
      </c>
      <c r="AP119">
        <v>0.72458988142898306</v>
      </c>
      <c r="AQ119">
        <v>-0.51897472985729109</v>
      </c>
      <c r="AR119">
        <v>0.79095798355410807</v>
      </c>
      <c r="AS119">
        <v>1.3203680282458663</v>
      </c>
      <c r="AT119">
        <v>0.77247477747732773</v>
      </c>
      <c r="AV119">
        <v>0.70017992754121305</v>
      </c>
      <c r="AW119">
        <v>0.33140062748077864</v>
      </c>
      <c r="AX119">
        <v>0.72960205975460191</v>
      </c>
      <c r="AY119">
        <v>0.31878187259126217</v>
      </c>
    </row>
    <row r="120" spans="5:51" x14ac:dyDescent="0.55000000000000004">
      <c r="E120">
        <f t="shared" si="78"/>
        <v>0</v>
      </c>
      <c r="F120">
        <v>109</v>
      </c>
      <c r="G120" s="5">
        <f t="shared" ca="1" si="86"/>
        <v>0</v>
      </c>
      <c r="H120">
        <f t="shared" ca="1" si="59"/>
        <v>0.35263007593279977</v>
      </c>
      <c r="I120">
        <f t="shared" ca="1" si="60"/>
        <v>0</v>
      </c>
      <c r="J120">
        <f t="shared" ca="1" si="61"/>
        <v>0</v>
      </c>
      <c r="K120">
        <f t="shared" ca="1" si="62"/>
        <v>4.2573287374003586E-2</v>
      </c>
      <c r="L120">
        <f t="shared" ca="1" si="63"/>
        <v>0</v>
      </c>
      <c r="M120">
        <f t="shared" ca="1" si="64"/>
        <v>0</v>
      </c>
      <c r="N120">
        <f t="shared" ca="1" si="65"/>
        <v>2.5861498568486109E-2</v>
      </c>
      <c r="O120">
        <f t="shared" ca="1" si="66"/>
        <v>0</v>
      </c>
      <c r="P120">
        <f t="shared" ca="1" si="67"/>
        <v>0</v>
      </c>
      <c r="Q120">
        <f t="shared" ca="1" si="68"/>
        <v>2.9497068029631802E-3</v>
      </c>
      <c r="R120">
        <f t="shared" ca="1" si="69"/>
        <v>0</v>
      </c>
      <c r="S120">
        <f t="shared" ca="1" si="70"/>
        <v>0</v>
      </c>
      <c r="T120">
        <f t="shared" ca="1" si="71"/>
        <v>3.4275169814497251E-3</v>
      </c>
      <c r="U120">
        <f t="shared" ca="1" si="72"/>
        <v>0</v>
      </c>
      <c r="V120">
        <f t="shared" ca="1" si="73"/>
        <v>0</v>
      </c>
      <c r="W120">
        <f t="shared" ca="1" si="74"/>
        <v>4.4879277884456251E-4</v>
      </c>
      <c r="X120">
        <f t="shared" ca="1" si="75"/>
        <v>0</v>
      </c>
      <c r="Y120">
        <f t="shared" ca="1" si="76"/>
        <v>0</v>
      </c>
      <c r="Z120">
        <f t="shared" ca="1" si="77"/>
        <v>4.7426709786602524E-4</v>
      </c>
      <c r="AA120">
        <f t="shared" ca="1" si="79"/>
        <v>395.34966355663471</v>
      </c>
      <c r="AB120">
        <f t="shared" ca="1" si="80"/>
        <v>0</v>
      </c>
      <c r="AC120">
        <f t="shared" ca="1" si="81"/>
        <v>0.1623876057569679</v>
      </c>
      <c r="AD120">
        <f t="shared" ca="1" si="82"/>
        <v>0.13201147730345311</v>
      </c>
      <c r="AE120">
        <f t="shared" si="58"/>
        <v>0</v>
      </c>
      <c r="AG120">
        <f t="shared" ca="1" si="83"/>
        <v>0</v>
      </c>
      <c r="AH120">
        <f t="shared" ca="1" si="84"/>
        <v>1.6129570212797262</v>
      </c>
      <c r="AI120">
        <f t="shared" si="85"/>
        <v>1</v>
      </c>
      <c r="AJ120">
        <v>-0.42874148675764445</v>
      </c>
      <c r="AK120">
        <v>-1.3314229363459162</v>
      </c>
      <c r="AL120">
        <v>1.5188970792223699</v>
      </c>
      <c r="AM120">
        <v>1.022922333504539</v>
      </c>
      <c r="AN120">
        <v>1.6129570212797262</v>
      </c>
      <c r="AO120">
        <v>-1.0104804459842853</v>
      </c>
      <c r="AP120">
        <v>-6.8021108745597303E-2</v>
      </c>
      <c r="AQ120">
        <v>0.73878709372365847</v>
      </c>
      <c r="AR120">
        <v>-0.28880776881123893</v>
      </c>
      <c r="AS120">
        <v>0.72468992584617808</v>
      </c>
      <c r="AT120">
        <v>-0.88621845861780457</v>
      </c>
      <c r="AV120">
        <v>0.83927764063331378</v>
      </c>
      <c r="AW120">
        <v>0.24702830697472114</v>
      </c>
      <c r="AX120">
        <v>0.87361635627003476</v>
      </c>
      <c r="AY120">
        <v>0.23765961408030406</v>
      </c>
    </row>
    <row r="121" spans="5:51" x14ac:dyDescent="0.55000000000000004">
      <c r="E121">
        <f t="shared" si="78"/>
        <v>0</v>
      </c>
      <c r="F121">
        <v>110</v>
      </c>
      <c r="G121" s="5">
        <f t="shared" ca="1" si="86"/>
        <v>0</v>
      </c>
      <c r="H121">
        <f t="shared" ca="1" si="59"/>
        <v>0</v>
      </c>
      <c r="I121">
        <f t="shared" ca="1" si="60"/>
        <v>0.1736289950992782</v>
      </c>
      <c r="J121">
        <f t="shared" ca="1" si="61"/>
        <v>0</v>
      </c>
      <c r="K121">
        <f t="shared" ca="1" si="62"/>
        <v>0</v>
      </c>
      <c r="L121">
        <f t="shared" ca="1" si="63"/>
        <v>2.7912714179059397E-2</v>
      </c>
      <c r="M121">
        <f t="shared" ca="1" si="64"/>
        <v>0</v>
      </c>
      <c r="N121">
        <f t="shared" ca="1" si="65"/>
        <v>0</v>
      </c>
      <c r="O121">
        <f t="shared" ca="1" si="66"/>
        <v>1.8094400713052999E-2</v>
      </c>
      <c r="P121">
        <f t="shared" ca="1" si="67"/>
        <v>0</v>
      </c>
      <c r="Q121">
        <f t="shared" ca="1" si="68"/>
        <v>0</v>
      </c>
      <c r="R121">
        <f t="shared" ca="1" si="69"/>
        <v>2.1135674721747973E-3</v>
      </c>
      <c r="S121">
        <f t="shared" ca="1" si="70"/>
        <v>0</v>
      </c>
      <c r="T121">
        <f t="shared" ca="1" si="71"/>
        <v>0</v>
      </c>
      <c r="U121">
        <f t="shared" ca="1" si="72"/>
        <v>2.4808889868112353E-3</v>
      </c>
      <c r="V121">
        <f t="shared" ca="1" si="73"/>
        <v>0</v>
      </c>
      <c r="W121">
        <f t="shared" ca="1" si="74"/>
        <v>0</v>
      </c>
      <c r="X121">
        <f t="shared" ca="1" si="75"/>
        <v>3.2632446790077809E-4</v>
      </c>
      <c r="Y121">
        <f t="shared" ca="1" si="76"/>
        <v>0</v>
      </c>
      <c r="Z121">
        <f t="shared" ca="1" si="77"/>
        <v>3.453891573988235E-4</v>
      </c>
      <c r="AA121">
        <f t="shared" ca="1" si="79"/>
        <v>394.02490348791315</v>
      </c>
      <c r="AB121">
        <f t="shared" ca="1" si="80"/>
        <v>0</v>
      </c>
      <c r="AC121">
        <f t="shared" ca="1" si="81"/>
        <v>0.26072837305188695</v>
      </c>
      <c r="AD121">
        <f t="shared" ca="1" si="82"/>
        <v>0.11463378223288145</v>
      </c>
      <c r="AE121">
        <f t="shared" si="58"/>
        <v>0</v>
      </c>
      <c r="AG121">
        <f t="shared" ca="1" si="83"/>
        <v>0</v>
      </c>
      <c r="AH121">
        <f t="shared" ca="1" si="84"/>
        <v>6.9094312493689358E-2</v>
      </c>
      <c r="AI121">
        <f t="shared" si="85"/>
        <v>2</v>
      </c>
      <c r="AJ121">
        <v>0.24804194254102185</v>
      </c>
      <c r="AK121">
        <v>-2.5861663743853569</v>
      </c>
      <c r="AL121">
        <v>3.5158791433786973E-2</v>
      </c>
      <c r="AM121">
        <v>1.9370781956240535</v>
      </c>
      <c r="AN121">
        <v>6.9094312493689358E-2</v>
      </c>
      <c r="AO121">
        <v>1.2032251106575131</v>
      </c>
      <c r="AP121">
        <v>0.83644408732652664</v>
      </c>
      <c r="AQ121">
        <v>-0.10180428944295272</v>
      </c>
      <c r="AR121">
        <v>0.50884864322142676</v>
      </c>
      <c r="AS121">
        <v>0.20987499738112092</v>
      </c>
      <c r="AT121">
        <v>1.2439795682439581</v>
      </c>
      <c r="AV121">
        <v>0.75589055113050563</v>
      </c>
      <c r="AW121">
        <v>0.21361496374783448</v>
      </c>
      <c r="AX121">
        <v>0.78648694947433806</v>
      </c>
      <c r="AY121">
        <v>0.20590871867404978</v>
      </c>
    </row>
    <row r="122" spans="5:51" x14ac:dyDescent="0.55000000000000004">
      <c r="E122">
        <f t="shared" si="78"/>
        <v>0</v>
      </c>
      <c r="F122">
        <v>111</v>
      </c>
      <c r="G122" s="5">
        <f t="shared" ca="1" si="86"/>
        <v>0.89487811039396614</v>
      </c>
      <c r="H122">
        <f t="shared" ca="1" si="59"/>
        <v>0</v>
      </c>
      <c r="I122">
        <f t="shared" ca="1" si="60"/>
        <v>0</v>
      </c>
      <c r="J122">
        <f t="shared" ca="1" si="61"/>
        <v>0.10028683510573996</v>
      </c>
      <c r="K122">
        <f t="shared" ca="1" si="62"/>
        <v>0</v>
      </c>
      <c r="L122">
        <f t="shared" ca="1" si="63"/>
        <v>0</v>
      </c>
      <c r="M122">
        <f t="shared" ca="1" si="64"/>
        <v>1.8860352477298514E-2</v>
      </c>
      <c r="N122">
        <f t="shared" ca="1" si="65"/>
        <v>0</v>
      </c>
      <c r="O122">
        <f t="shared" ca="1" si="66"/>
        <v>0</v>
      </c>
      <c r="P122">
        <f t="shared" ca="1" si="67"/>
        <v>1.279264495687491E-2</v>
      </c>
      <c r="Q122">
        <f t="shared" ca="1" si="68"/>
        <v>0</v>
      </c>
      <c r="R122">
        <f t="shared" ca="1" si="69"/>
        <v>0</v>
      </c>
      <c r="S122">
        <f t="shared" ca="1" si="70"/>
        <v>1.5210008691137213E-3</v>
      </c>
      <c r="T122">
        <f t="shared" ca="1" si="71"/>
        <v>0</v>
      </c>
      <c r="U122">
        <f t="shared" ca="1" si="72"/>
        <v>0</v>
      </c>
      <c r="V122">
        <f t="shared" ca="1" si="73"/>
        <v>1.7991642353599056E-3</v>
      </c>
      <c r="W122">
        <f t="shared" ca="1" si="74"/>
        <v>0</v>
      </c>
      <c r="X122">
        <f t="shared" ca="1" si="75"/>
        <v>0</v>
      </c>
      <c r="Y122">
        <f t="shared" ca="1" si="76"/>
        <v>2.3748581240693375E-4</v>
      </c>
      <c r="Z122">
        <f t="shared" ca="1" si="77"/>
        <v>2.515326713268402E-4</v>
      </c>
      <c r="AA122">
        <f t="shared" ca="1" si="79"/>
        <v>402.37523293676867</v>
      </c>
      <c r="AB122">
        <f t="shared" ca="1" si="80"/>
        <v>0</v>
      </c>
      <c r="AC122">
        <f t="shared" ca="1" si="81"/>
        <v>9.1646246362936348E-2</v>
      </c>
      <c r="AD122">
        <f t="shared" ca="1" si="82"/>
        <v>0.16519831842324892</v>
      </c>
      <c r="AE122">
        <f t="shared" si="58"/>
        <v>0</v>
      </c>
      <c r="AG122">
        <f t="shared" ca="1" si="83"/>
        <v>1.1874385959832612</v>
      </c>
      <c r="AH122">
        <f t="shared" ca="1" si="84"/>
        <v>0.42949636736011598</v>
      </c>
      <c r="AI122">
        <f t="shared" si="85"/>
        <v>0</v>
      </c>
      <c r="AJ122">
        <v>-1.1509246178320609</v>
      </c>
      <c r="AK122">
        <v>-0.63213519752025604</v>
      </c>
      <c r="AL122">
        <v>-1.5066461855894886</v>
      </c>
      <c r="AM122">
        <v>1.8875653040595353</v>
      </c>
      <c r="AN122">
        <v>0.42949636736011598</v>
      </c>
      <c r="AO122">
        <v>0.92108621174702421</v>
      </c>
      <c r="AP122">
        <v>0.57504053074808326</v>
      </c>
      <c r="AQ122">
        <v>-0.9283598956244532</v>
      </c>
      <c r="AR122">
        <v>-0.98480995802674443</v>
      </c>
      <c r="AS122">
        <v>-0.83525037553044967</v>
      </c>
      <c r="AT122">
        <v>-0.4367223027657019</v>
      </c>
      <c r="AV122">
        <v>0.75952487164463556</v>
      </c>
      <c r="AW122">
        <v>0.2829915994168809</v>
      </c>
      <c r="AX122">
        <v>0.78965935523868058</v>
      </c>
      <c r="AY122">
        <v>0.2724260752429189</v>
      </c>
    </row>
    <row r="123" spans="5:51" x14ac:dyDescent="0.55000000000000004">
      <c r="E123">
        <f t="shared" si="78"/>
        <v>0</v>
      </c>
      <c r="F123">
        <v>112</v>
      </c>
      <c r="G123" s="5">
        <f t="shared" ca="1" si="86"/>
        <v>0</v>
      </c>
      <c r="H123">
        <f t="shared" ca="1" si="59"/>
        <v>0.27791718220506245</v>
      </c>
      <c r="I123">
        <f t="shared" ca="1" si="60"/>
        <v>0</v>
      </c>
      <c r="J123">
        <f t="shared" ca="1" si="61"/>
        <v>0</v>
      </c>
      <c r="K123">
        <f t="shared" ca="1" si="62"/>
        <v>6.2739310115138072E-2</v>
      </c>
      <c r="L123">
        <f t="shared" ca="1" si="63"/>
        <v>0</v>
      </c>
      <c r="M123">
        <f t="shared" ca="1" si="64"/>
        <v>0</v>
      </c>
      <c r="N123">
        <f t="shared" ca="1" si="65"/>
        <v>1.3007112620538835E-2</v>
      </c>
      <c r="O123">
        <f t="shared" ca="1" si="66"/>
        <v>0</v>
      </c>
      <c r="P123">
        <f t="shared" ca="1" si="67"/>
        <v>0</v>
      </c>
      <c r="Q123">
        <f t="shared" ca="1" si="68"/>
        <v>9.1140104504257077E-3</v>
      </c>
      <c r="R123">
        <f t="shared" ca="1" si="69"/>
        <v>0</v>
      </c>
      <c r="S123">
        <f t="shared" ca="1" si="70"/>
        <v>0</v>
      </c>
      <c r="T123">
        <f t="shared" ca="1" si="71"/>
        <v>1.0981663229764271E-3</v>
      </c>
      <c r="U123">
        <f t="shared" ca="1" si="72"/>
        <v>0</v>
      </c>
      <c r="V123">
        <f t="shared" ca="1" si="73"/>
        <v>0</v>
      </c>
      <c r="W123">
        <f t="shared" ca="1" si="74"/>
        <v>1.3067057769668344E-3</v>
      </c>
      <c r="X123">
        <f t="shared" ca="1" si="75"/>
        <v>0</v>
      </c>
      <c r="Y123">
        <f t="shared" ca="1" si="76"/>
        <v>0</v>
      </c>
      <c r="Z123">
        <f t="shared" ca="1" si="77"/>
        <v>3.561319830307334E-4</v>
      </c>
      <c r="AA123">
        <f t="shared" ca="1" si="79"/>
        <v>401.0930846472325</v>
      </c>
      <c r="AB123">
        <f t="shared" ca="1" si="80"/>
        <v>0</v>
      </c>
      <c r="AC123">
        <f t="shared" ca="1" si="81"/>
        <v>0.18378215125123995</v>
      </c>
      <c r="AD123">
        <f t="shared" ca="1" si="82"/>
        <v>0.12672739481167847</v>
      </c>
      <c r="AE123">
        <f t="shared" si="58"/>
        <v>0</v>
      </c>
      <c r="AG123">
        <f t="shared" ca="1" si="83"/>
        <v>0</v>
      </c>
      <c r="AH123">
        <f t="shared" ca="1" si="84"/>
        <v>-0.61005493989796378</v>
      </c>
      <c r="AI123">
        <f t="shared" si="85"/>
        <v>1</v>
      </c>
      <c r="AJ123">
        <v>2.9187958716647699E-2</v>
      </c>
      <c r="AK123">
        <v>2.2234598873183131</v>
      </c>
      <c r="AL123">
        <v>-1.9055914890486747</v>
      </c>
      <c r="AM123">
        <v>1.7219099390786141</v>
      </c>
      <c r="AN123">
        <v>-0.61005493989796378</v>
      </c>
      <c r="AO123">
        <v>0.65803760662674904</v>
      </c>
      <c r="AP123">
        <v>-0.1723208242765395</v>
      </c>
      <c r="AQ123">
        <v>-1.7787442629924044E-2</v>
      </c>
      <c r="AR123">
        <v>-1.2649820746446494</v>
      </c>
      <c r="AS123">
        <v>1.3528870113077573</v>
      </c>
      <c r="AT123">
        <v>-2.5971530703827739</v>
      </c>
      <c r="AV123">
        <v>0.68091020013870351</v>
      </c>
      <c r="AW123">
        <v>0.21767500476453083</v>
      </c>
      <c r="AX123">
        <v>0.70768752109615363</v>
      </c>
      <c r="AY123">
        <v>0.20965948091609274</v>
      </c>
    </row>
    <row r="124" spans="5:51" x14ac:dyDescent="0.55000000000000004">
      <c r="E124">
        <f t="shared" si="78"/>
        <v>0</v>
      </c>
      <c r="F124">
        <v>113</v>
      </c>
      <c r="G124" s="5">
        <f t="shared" ca="1" si="86"/>
        <v>0</v>
      </c>
      <c r="H124">
        <f t="shared" ca="1" si="59"/>
        <v>0</v>
      </c>
      <c r="I124">
        <f t="shared" ca="1" si="60"/>
        <v>0.13684164897007758</v>
      </c>
      <c r="J124">
        <f t="shared" ca="1" si="61"/>
        <v>0</v>
      </c>
      <c r="K124">
        <f t="shared" ca="1" si="62"/>
        <v>0</v>
      </c>
      <c r="L124">
        <f t="shared" ca="1" si="63"/>
        <v>4.1134348298049558E-2</v>
      </c>
      <c r="M124">
        <f t="shared" ca="1" si="64"/>
        <v>0</v>
      </c>
      <c r="N124">
        <f t="shared" ca="1" si="65"/>
        <v>0</v>
      </c>
      <c r="O124">
        <f t="shared" ca="1" si="66"/>
        <v>9.1006291554440229E-3</v>
      </c>
      <c r="P124">
        <f t="shared" ca="1" si="67"/>
        <v>0</v>
      </c>
      <c r="Q124">
        <f t="shared" ca="1" si="68"/>
        <v>0</v>
      </c>
      <c r="R124">
        <f t="shared" ca="1" si="69"/>
        <v>6.5305053403036141E-3</v>
      </c>
      <c r="S124">
        <f t="shared" ca="1" si="70"/>
        <v>0</v>
      </c>
      <c r="T124">
        <f t="shared" ca="1" si="71"/>
        <v>0</v>
      </c>
      <c r="U124">
        <f t="shared" ca="1" si="72"/>
        <v>7.948695078986497E-4</v>
      </c>
      <c r="V124">
        <f t="shared" ca="1" si="73"/>
        <v>0</v>
      </c>
      <c r="W124">
        <f t="shared" ca="1" si="74"/>
        <v>0</v>
      </c>
      <c r="X124">
        <f t="shared" ca="1" si="75"/>
        <v>9.5012684577810557E-4</v>
      </c>
      <c r="Y124">
        <f t="shared" ca="1" si="76"/>
        <v>0</v>
      </c>
      <c r="Z124">
        <f t="shared" ca="1" si="77"/>
        <v>2.5935622794669242E-4</v>
      </c>
      <c r="AA124">
        <f t="shared" ca="1" si="79"/>
        <v>394.16120569029061</v>
      </c>
      <c r="AB124">
        <f t="shared" ca="1" si="80"/>
        <v>0</v>
      </c>
      <c r="AC124">
        <f t="shared" ca="1" si="81"/>
        <v>0.28427574558732061</v>
      </c>
      <c r="AD124">
        <f t="shared" ca="1" si="82"/>
        <v>0.1072743684049267</v>
      </c>
      <c r="AE124">
        <f t="shared" si="58"/>
        <v>0</v>
      </c>
      <c r="AG124">
        <f t="shared" ca="1" si="83"/>
        <v>0</v>
      </c>
      <c r="AH124">
        <f t="shared" ca="1" si="84"/>
        <v>1.0225357982562855</v>
      </c>
      <c r="AI124">
        <f t="shared" si="85"/>
        <v>2</v>
      </c>
      <c r="AJ124">
        <v>-0.92026766651542857</v>
      </c>
      <c r="AK124">
        <v>-0.36909341361024417</v>
      </c>
      <c r="AL124">
        <v>-0.39526412365376018</v>
      </c>
      <c r="AM124">
        <v>1.583330231369473</v>
      </c>
      <c r="AN124">
        <v>1.0225357982562855</v>
      </c>
      <c r="AO124">
        <v>-0.35944822229794227</v>
      </c>
      <c r="AP124">
        <v>0.62189201344153844</v>
      </c>
      <c r="AQ124">
        <v>0.33701326174195856</v>
      </c>
      <c r="AR124">
        <v>-1.2162672646809369</v>
      </c>
      <c r="AS124">
        <v>1.5517116480623372</v>
      </c>
      <c r="AT124">
        <v>0.70131136453710496</v>
      </c>
      <c r="AV124">
        <v>0.73396462993692735</v>
      </c>
      <c r="AW124">
        <v>0.18114309333615888</v>
      </c>
      <c r="AX124">
        <v>0.76248369973421515</v>
      </c>
      <c r="AY124">
        <v>0.17437148864240415</v>
      </c>
    </row>
    <row r="125" spans="5:51" x14ac:dyDescent="0.55000000000000004">
      <c r="E125">
        <f t="shared" si="78"/>
        <v>0</v>
      </c>
      <c r="F125">
        <v>114</v>
      </c>
      <c r="G125" s="5">
        <f t="shared" ca="1" si="86"/>
        <v>1.0630888299916039</v>
      </c>
      <c r="H125">
        <f t="shared" ca="1" si="59"/>
        <v>0</v>
      </c>
      <c r="I125">
        <f t="shared" ca="1" si="60"/>
        <v>0</v>
      </c>
      <c r="J125">
        <f t="shared" ca="1" si="61"/>
        <v>7.9038733582561471E-2</v>
      </c>
      <c r="K125">
        <f t="shared" ca="1" si="62"/>
        <v>0</v>
      </c>
      <c r="L125">
        <f t="shared" ca="1" si="63"/>
        <v>0</v>
      </c>
      <c r="M125">
        <f t="shared" ca="1" si="64"/>
        <v>2.7794083472083259E-2</v>
      </c>
      <c r="N125">
        <f t="shared" ca="1" si="65"/>
        <v>0</v>
      </c>
      <c r="O125">
        <f t="shared" ca="1" si="66"/>
        <v>0</v>
      </c>
      <c r="P125">
        <f t="shared" ca="1" si="67"/>
        <v>6.4340963547798247E-3</v>
      </c>
      <c r="Q125">
        <f t="shared" ca="1" si="68"/>
        <v>0</v>
      </c>
      <c r="R125">
        <f t="shared" ca="1" si="69"/>
        <v>0</v>
      </c>
      <c r="S125">
        <f t="shared" ca="1" si="70"/>
        <v>4.6995917703696191E-3</v>
      </c>
      <c r="T125">
        <f t="shared" ca="1" si="71"/>
        <v>0</v>
      </c>
      <c r="U125">
        <f t="shared" ca="1" si="72"/>
        <v>0</v>
      </c>
      <c r="V125">
        <f t="shared" ca="1" si="73"/>
        <v>5.764469099552625E-4</v>
      </c>
      <c r="W125">
        <f t="shared" ca="1" si="74"/>
        <v>0</v>
      </c>
      <c r="X125">
        <f t="shared" ca="1" si="75"/>
        <v>0</v>
      </c>
      <c r="Y125">
        <f t="shared" ca="1" si="76"/>
        <v>6.9146407350569625E-4</v>
      </c>
      <c r="Z125">
        <f t="shared" ca="1" si="77"/>
        <v>1.8887843883690669E-4</v>
      </c>
      <c r="AA125">
        <f t="shared" ca="1" si="79"/>
        <v>390.62689150367191</v>
      </c>
      <c r="AB125">
        <f t="shared" ca="1" si="80"/>
        <v>0</v>
      </c>
      <c r="AC125">
        <f t="shared" ca="1" si="81"/>
        <v>7.8746864031084093E-2</v>
      </c>
      <c r="AD125">
        <f t="shared" ca="1" si="82"/>
        <v>0.16940222273279726</v>
      </c>
      <c r="AE125">
        <f t="shared" si="58"/>
        <v>0</v>
      </c>
      <c r="AG125">
        <f t="shared" ca="1" si="83"/>
        <v>1.4104606124340711</v>
      </c>
      <c r="AH125">
        <f t="shared" ca="1" si="84"/>
        <v>0.85979081632103771</v>
      </c>
      <c r="AI125">
        <f t="shared" si="85"/>
        <v>0</v>
      </c>
      <c r="AJ125">
        <v>-2.5431290850974619</v>
      </c>
      <c r="AK125">
        <v>0.20588799998222385</v>
      </c>
      <c r="AL125">
        <v>-0.77815798249503132</v>
      </c>
      <c r="AM125">
        <v>0.40039822124526836</v>
      </c>
      <c r="AN125">
        <v>0.85979081632103771</v>
      </c>
      <c r="AO125">
        <v>1.7751744962879457</v>
      </c>
      <c r="AP125">
        <v>-0.82263113654335029</v>
      </c>
      <c r="AQ125">
        <v>-0.70601572588202544</v>
      </c>
      <c r="AR125">
        <v>0.30199316825019196</v>
      </c>
      <c r="AS125">
        <v>-0.82649876276263967</v>
      </c>
      <c r="AT125">
        <v>-0.59683884501282591</v>
      </c>
      <c r="AV125">
        <v>0.73047687792146898</v>
      </c>
      <c r="AW125">
        <v>0.28950818380944771</v>
      </c>
      <c r="AX125">
        <v>0.75862292573064871</v>
      </c>
      <c r="AY125">
        <v>0.27717861605680338</v>
      </c>
    </row>
    <row r="126" spans="5:51" x14ac:dyDescent="0.55000000000000004">
      <c r="E126">
        <f t="shared" si="78"/>
        <v>0</v>
      </c>
      <c r="F126">
        <v>115</v>
      </c>
      <c r="G126" s="5">
        <f t="shared" ca="1" si="86"/>
        <v>0</v>
      </c>
      <c r="H126">
        <f t="shared" ca="1" si="59"/>
        <v>0.33015742438360957</v>
      </c>
      <c r="I126">
        <f t="shared" ca="1" si="60"/>
        <v>0</v>
      </c>
      <c r="J126">
        <f t="shared" ca="1" si="61"/>
        <v>0</v>
      </c>
      <c r="K126">
        <f t="shared" ca="1" si="62"/>
        <v>4.9446526177794208E-2</v>
      </c>
      <c r="L126">
        <f t="shared" ca="1" si="63"/>
        <v>0</v>
      </c>
      <c r="M126">
        <f t="shared" ca="1" si="64"/>
        <v>0</v>
      </c>
      <c r="N126">
        <f t="shared" ca="1" si="65"/>
        <v>1.916829361175475E-2</v>
      </c>
      <c r="O126">
        <f t="shared" ca="1" si="66"/>
        <v>0</v>
      </c>
      <c r="P126">
        <f t="shared" ca="1" si="67"/>
        <v>0</v>
      </c>
      <c r="Q126">
        <f t="shared" ca="1" si="68"/>
        <v>4.5839169002337751E-3</v>
      </c>
      <c r="R126">
        <f t="shared" ca="1" si="69"/>
        <v>0</v>
      </c>
      <c r="S126">
        <f t="shared" ca="1" si="70"/>
        <v>0</v>
      </c>
      <c r="T126">
        <f t="shared" ca="1" si="71"/>
        <v>3.3931166764975805E-3</v>
      </c>
      <c r="U126">
        <f t="shared" ca="1" si="72"/>
        <v>0</v>
      </c>
      <c r="V126">
        <f t="shared" ca="1" si="73"/>
        <v>0</v>
      </c>
      <c r="W126">
        <f t="shared" ca="1" si="74"/>
        <v>4.1866467360193065E-4</v>
      </c>
      <c r="X126">
        <f t="shared" ca="1" si="75"/>
        <v>0</v>
      </c>
      <c r="Y126">
        <f t="shared" ca="1" si="76"/>
        <v>0</v>
      </c>
      <c r="Z126">
        <f t="shared" ca="1" si="77"/>
        <v>6.4111712562077937E-4</v>
      </c>
      <c r="AA126">
        <f t="shared" ca="1" si="79"/>
        <v>384.89889060833127</v>
      </c>
      <c r="AB126">
        <f t="shared" ca="1" si="80"/>
        <v>0</v>
      </c>
      <c r="AC126">
        <f t="shared" ca="1" si="81"/>
        <v>0.16536516269694015</v>
      </c>
      <c r="AD126">
        <f t="shared" ca="1" si="82"/>
        <v>0.12864723892573288</v>
      </c>
      <c r="AE126">
        <f t="shared" si="58"/>
        <v>0</v>
      </c>
      <c r="AG126">
        <f t="shared" ca="1" si="83"/>
        <v>0</v>
      </c>
      <c r="AH126">
        <f t="shared" ca="1" si="84"/>
        <v>-1.6939520719461143</v>
      </c>
      <c r="AI126">
        <f t="shared" si="85"/>
        <v>1</v>
      </c>
      <c r="AJ126">
        <v>0.28147724151494913</v>
      </c>
      <c r="AK126">
        <v>-1.2617533684533555</v>
      </c>
      <c r="AL126">
        <v>-0.20167021830275189</v>
      </c>
      <c r="AM126">
        <v>0.80929112300509587</v>
      </c>
      <c r="AN126">
        <v>-1.6939520719461143</v>
      </c>
      <c r="AO126">
        <v>0.52335622058308218</v>
      </c>
      <c r="AP126">
        <v>-0.16991407392197289</v>
      </c>
      <c r="AQ126">
        <v>0.83666009231819771</v>
      </c>
      <c r="AR126">
        <v>0.1116518433263991</v>
      </c>
      <c r="AS126">
        <v>0.40969780457089655</v>
      </c>
      <c r="AT126">
        <v>-1.2459713616408408</v>
      </c>
      <c r="AV126">
        <v>0.60624111932047753</v>
      </c>
      <c r="AW126">
        <v>0.21887163023718287</v>
      </c>
      <c r="AX126">
        <v>0.62950511104781381</v>
      </c>
      <c r="AY126">
        <v>0.20952068588750242</v>
      </c>
    </row>
    <row r="127" spans="5:51" x14ac:dyDescent="0.55000000000000004">
      <c r="E127">
        <f t="shared" si="78"/>
        <v>0</v>
      </c>
      <c r="F127">
        <v>116</v>
      </c>
      <c r="G127" s="5">
        <f t="shared" ca="1" si="86"/>
        <v>0</v>
      </c>
      <c r="H127">
        <f t="shared" ca="1" si="59"/>
        <v>0</v>
      </c>
      <c r="I127">
        <f t="shared" ca="1" si="60"/>
        <v>0.16256384730840823</v>
      </c>
      <c r="J127">
        <f t="shared" ca="1" si="61"/>
        <v>0</v>
      </c>
      <c r="K127">
        <f t="shared" ca="1" si="62"/>
        <v>0</v>
      </c>
      <c r="L127">
        <f t="shared" ca="1" si="63"/>
        <v>3.241907866365349E-2</v>
      </c>
      <c r="M127">
        <f t="shared" ca="1" si="64"/>
        <v>0</v>
      </c>
      <c r="N127">
        <f t="shared" ca="1" si="65"/>
        <v>0</v>
      </c>
      <c r="O127">
        <f t="shared" ca="1" si="66"/>
        <v>1.3411395502779939E-2</v>
      </c>
      <c r="P127">
        <f t="shared" ca="1" si="67"/>
        <v>0</v>
      </c>
      <c r="Q127">
        <f t="shared" ca="1" si="68"/>
        <v>0</v>
      </c>
      <c r="R127">
        <f t="shared" ca="1" si="69"/>
        <v>3.2845358209004911E-3</v>
      </c>
      <c r="S127">
        <f t="shared" ca="1" si="70"/>
        <v>0</v>
      </c>
      <c r="T127">
        <f t="shared" ca="1" si="71"/>
        <v>0</v>
      </c>
      <c r="U127">
        <f t="shared" ca="1" si="72"/>
        <v>2.4559895222248844E-3</v>
      </c>
      <c r="V127">
        <f t="shared" ca="1" si="73"/>
        <v>0</v>
      </c>
      <c r="W127">
        <f t="shared" ca="1" si="74"/>
        <v>0</v>
      </c>
      <c r="X127">
        <f t="shared" ca="1" si="75"/>
        <v>3.0441783665445494E-4</v>
      </c>
      <c r="Y127">
        <f t="shared" ca="1" si="76"/>
        <v>0</v>
      </c>
      <c r="Z127">
        <f t="shared" ca="1" si="77"/>
        <v>4.6689914777657494E-4</v>
      </c>
      <c r="AA127">
        <f t="shared" ca="1" si="79"/>
        <v>384.81369803644822</v>
      </c>
      <c r="AB127">
        <f t="shared" ca="1" si="80"/>
        <v>0</v>
      </c>
      <c r="AC127">
        <f t="shared" ca="1" si="81"/>
        <v>0.2641308714807028</v>
      </c>
      <c r="AD127">
        <f t="shared" ca="1" si="82"/>
        <v>0.11120224836940781</v>
      </c>
      <c r="AE127">
        <f t="shared" si="58"/>
        <v>0</v>
      </c>
      <c r="AG127">
        <f t="shared" ca="1" si="83"/>
        <v>0</v>
      </c>
      <c r="AH127">
        <f t="shared" ca="1" si="84"/>
        <v>0.92483332991832867</v>
      </c>
      <c r="AI127">
        <f t="shared" si="85"/>
        <v>2</v>
      </c>
      <c r="AJ127">
        <v>-0.44430862544686534</v>
      </c>
      <c r="AK127">
        <v>-0.38618168218818028</v>
      </c>
      <c r="AL127">
        <v>-3.0718183552380651E-2</v>
      </c>
      <c r="AM127">
        <v>-1.3024737199884839</v>
      </c>
      <c r="AN127">
        <v>0.92483332991832867</v>
      </c>
      <c r="AO127">
        <v>0.32231355362455361</v>
      </c>
      <c r="AP127">
        <v>1.0525423022045288</v>
      </c>
      <c r="AQ127">
        <v>2.9007060220465064</v>
      </c>
      <c r="AR127">
        <v>-0.37220729609543923</v>
      </c>
      <c r="AS127">
        <v>0.27273358682577964</v>
      </c>
      <c r="AT127">
        <v>-0.51766164688160643</v>
      </c>
      <c r="AV127">
        <v>0.67284204508226175</v>
      </c>
      <c r="AW127">
        <v>0.19005033789798909</v>
      </c>
      <c r="AX127">
        <v>0.69809510227466431</v>
      </c>
      <c r="AY127">
        <v>0.1817758938443173</v>
      </c>
    </row>
    <row r="128" spans="5:51" x14ac:dyDescent="0.55000000000000004">
      <c r="E128">
        <f t="shared" si="78"/>
        <v>0</v>
      </c>
      <c r="F128">
        <v>117</v>
      </c>
      <c r="G128" s="5">
        <f t="shared" ca="1" si="86"/>
        <v>0.71848724425621791</v>
      </c>
      <c r="H128">
        <f t="shared" ca="1" si="59"/>
        <v>0</v>
      </c>
      <c r="I128">
        <f t="shared" ca="1" si="60"/>
        <v>0</v>
      </c>
      <c r="J128">
        <f t="shared" ca="1" si="61"/>
        <v>9.3895686834167477E-2</v>
      </c>
      <c r="K128">
        <f t="shared" ca="1" si="62"/>
        <v>0</v>
      </c>
      <c r="L128">
        <f t="shared" ca="1" si="63"/>
        <v>0</v>
      </c>
      <c r="M128">
        <f t="shared" ca="1" si="64"/>
        <v>2.1905259612642107E-2</v>
      </c>
      <c r="N128">
        <f t="shared" ca="1" si="65"/>
        <v>0</v>
      </c>
      <c r="O128">
        <f t="shared" ca="1" si="66"/>
        <v>0</v>
      </c>
      <c r="P128">
        <f t="shared" ca="1" si="67"/>
        <v>9.4817852088092038E-3</v>
      </c>
      <c r="Q128">
        <f t="shared" ca="1" si="68"/>
        <v>0</v>
      </c>
      <c r="R128">
        <f t="shared" ca="1" si="69"/>
        <v>0</v>
      </c>
      <c r="S128">
        <f t="shared" ca="1" si="70"/>
        <v>2.3636727495073948E-3</v>
      </c>
      <c r="T128">
        <f t="shared" ca="1" si="71"/>
        <v>0</v>
      </c>
      <c r="U128">
        <f t="shared" ca="1" si="72"/>
        <v>0</v>
      </c>
      <c r="V128">
        <f t="shared" ca="1" si="73"/>
        <v>1.7811069073611413E-3</v>
      </c>
      <c r="W128">
        <f t="shared" ca="1" si="74"/>
        <v>0</v>
      </c>
      <c r="X128">
        <f t="shared" ca="1" si="75"/>
        <v>0</v>
      </c>
      <c r="Y128">
        <f t="shared" ca="1" si="76"/>
        <v>2.2154304797955391E-4</v>
      </c>
      <c r="Z128">
        <f t="shared" ca="1" si="77"/>
        <v>3.4002338337696484E-4</v>
      </c>
      <c r="AA128">
        <f t="shared" ca="1" si="79"/>
        <v>390.00586207640094</v>
      </c>
      <c r="AB128">
        <f t="shared" ca="1" si="80"/>
        <v>0</v>
      </c>
      <c r="AC128">
        <f t="shared" ca="1" si="81"/>
        <v>0.1041205320762645</v>
      </c>
      <c r="AD128">
        <f t="shared" ca="1" si="82"/>
        <v>0.14838626253096973</v>
      </c>
      <c r="AE128">
        <f t="shared" si="58"/>
        <v>0</v>
      </c>
      <c r="AG128">
        <f t="shared" ca="1" si="83"/>
        <v>0.96186963598600095</v>
      </c>
      <c r="AH128">
        <f t="shared" ca="1" si="84"/>
        <v>-9.7190877568209544E-2</v>
      </c>
      <c r="AI128">
        <f t="shared" si="85"/>
        <v>0</v>
      </c>
      <c r="AJ128">
        <v>0.53470671446120832</v>
      </c>
      <c r="AK128">
        <v>-1.3078511074127164</v>
      </c>
      <c r="AL128">
        <v>1.1518159226397984</v>
      </c>
      <c r="AM128">
        <v>-0.91188894657534547</v>
      </c>
      <c r="AN128">
        <v>-9.7190877568209544E-2</v>
      </c>
      <c r="AO128">
        <v>-1.1204542715859134</v>
      </c>
      <c r="AP128">
        <v>0.76887317845830694</v>
      </c>
      <c r="AQ128">
        <v>0.80663994594942778</v>
      </c>
      <c r="AR128">
        <v>0.28538011065393221</v>
      </c>
      <c r="AS128">
        <v>1.4366332834470086</v>
      </c>
      <c r="AT128">
        <v>-1.2005489224975463</v>
      </c>
      <c r="AV128">
        <v>0.60644854608969012</v>
      </c>
      <c r="AW128">
        <v>0.22639411079238178</v>
      </c>
      <c r="AX128">
        <v>0.62897053223329125</v>
      </c>
      <c r="AY128">
        <v>0.21562626099327578</v>
      </c>
    </row>
    <row r="129" spans="5:51" x14ac:dyDescent="0.55000000000000004">
      <c r="E129">
        <f t="shared" si="78"/>
        <v>0</v>
      </c>
      <c r="F129">
        <v>118</v>
      </c>
      <c r="G129" s="5">
        <f t="shared" ca="1" si="86"/>
        <v>0</v>
      </c>
      <c r="H129">
        <f t="shared" ca="1" si="59"/>
        <v>0.22313647864965691</v>
      </c>
      <c r="I129">
        <f t="shared" ca="1" si="60"/>
        <v>0</v>
      </c>
      <c r="J129">
        <f t="shared" ca="1" si="61"/>
        <v>0</v>
      </c>
      <c r="K129">
        <f t="shared" ca="1" si="62"/>
        <v>5.8741016291434939E-2</v>
      </c>
      <c r="L129">
        <f t="shared" ca="1" si="63"/>
        <v>0</v>
      </c>
      <c r="M129">
        <f t="shared" ca="1" si="64"/>
        <v>0</v>
      </c>
      <c r="N129">
        <f t="shared" ca="1" si="65"/>
        <v>1.5107044213872945E-2</v>
      </c>
      <c r="O129">
        <f t="shared" ca="1" si="66"/>
        <v>0</v>
      </c>
      <c r="P129">
        <f t="shared" ca="1" si="67"/>
        <v>0</v>
      </c>
      <c r="Q129">
        <f t="shared" ca="1" si="68"/>
        <v>6.7552167493976668E-3</v>
      </c>
      <c r="R129">
        <f t="shared" ca="1" si="69"/>
        <v>0</v>
      </c>
      <c r="S129">
        <f t="shared" ca="1" si="70"/>
        <v>0</v>
      </c>
      <c r="T129">
        <f t="shared" ca="1" si="71"/>
        <v>1.7065774680054063E-3</v>
      </c>
      <c r="U129">
        <f t="shared" ca="1" si="72"/>
        <v>0</v>
      </c>
      <c r="V129">
        <f t="shared" ca="1" si="73"/>
        <v>0</v>
      </c>
      <c r="W129">
        <f t="shared" ca="1" si="74"/>
        <v>1.2935910127063886E-3</v>
      </c>
      <c r="X129">
        <f t="shared" ca="1" si="75"/>
        <v>0</v>
      </c>
      <c r="Y129">
        <f t="shared" ca="1" si="76"/>
        <v>0</v>
      </c>
      <c r="Z129">
        <f t="shared" ca="1" si="77"/>
        <v>4.0896565969348215E-4</v>
      </c>
      <c r="AA129">
        <f t="shared" ca="1" si="79"/>
        <v>383.16308042377545</v>
      </c>
      <c r="AB129">
        <f t="shared" ca="1" si="80"/>
        <v>0</v>
      </c>
      <c r="AC129">
        <f t="shared" ca="1" si="81"/>
        <v>0.20069040388239096</v>
      </c>
      <c r="AD129">
        <f t="shared" ca="1" si="82"/>
        <v>0.11383257656643277</v>
      </c>
      <c r="AE129">
        <f t="shared" si="58"/>
        <v>0</v>
      </c>
      <c r="AG129">
        <f t="shared" ca="1" si="83"/>
        <v>0</v>
      </c>
      <c r="AH129">
        <f t="shared" ca="1" si="84"/>
        <v>1.2827194950659759</v>
      </c>
      <c r="AI129">
        <f t="shared" si="85"/>
        <v>1</v>
      </c>
      <c r="AJ129">
        <v>-1.2321265785431024</v>
      </c>
      <c r="AK129">
        <v>-0.61540731621789746</v>
      </c>
      <c r="AL129">
        <v>0.87685407379467506</v>
      </c>
      <c r="AM129">
        <v>-1.0751750778581481</v>
      </c>
      <c r="AN129">
        <v>1.2827194950659759</v>
      </c>
      <c r="AO129">
        <v>-1.9653089111670852</v>
      </c>
      <c r="AP129">
        <v>1.7681941244518384</v>
      </c>
      <c r="AQ129">
        <v>-0.93556309366249479</v>
      </c>
      <c r="AR129">
        <v>-1.2795908332918771</v>
      </c>
      <c r="AS129">
        <v>-0.7768130672047846</v>
      </c>
      <c r="AT129">
        <v>1.3080307326163165</v>
      </c>
      <c r="AV129">
        <v>0.71224672485573004</v>
      </c>
      <c r="AW129">
        <v>0.17458670815171398</v>
      </c>
      <c r="AX129">
        <v>0.73773057646218565</v>
      </c>
      <c r="AY129">
        <v>0.16626492282263144</v>
      </c>
    </row>
    <row r="130" spans="5:51" x14ac:dyDescent="0.55000000000000004">
      <c r="E130">
        <f t="shared" si="78"/>
        <v>0</v>
      </c>
      <c r="F130">
        <v>119</v>
      </c>
      <c r="G130" s="5">
        <f t="shared" ca="1" si="86"/>
        <v>0</v>
      </c>
      <c r="H130">
        <f t="shared" ca="1" si="59"/>
        <v>0</v>
      </c>
      <c r="I130">
        <f t="shared" ca="1" si="60"/>
        <v>0.10986857106684986</v>
      </c>
      <c r="J130">
        <f t="shared" ca="1" si="61"/>
        <v>0</v>
      </c>
      <c r="K130">
        <f t="shared" ca="1" si="62"/>
        <v>0</v>
      </c>
      <c r="L130">
        <f t="shared" ca="1" si="63"/>
        <v>3.8512910312194795E-2</v>
      </c>
      <c r="M130">
        <f t="shared" ca="1" si="64"/>
        <v>0</v>
      </c>
      <c r="N130">
        <f t="shared" ca="1" si="65"/>
        <v>0</v>
      </c>
      <c r="O130">
        <f t="shared" ca="1" si="66"/>
        <v>1.0569879037432263E-2</v>
      </c>
      <c r="P130">
        <f t="shared" ca="1" si="67"/>
        <v>0</v>
      </c>
      <c r="Q130">
        <f t="shared" ca="1" si="68"/>
        <v>0</v>
      </c>
      <c r="R130">
        <f t="shared" ca="1" si="69"/>
        <v>4.8403476490186939E-3</v>
      </c>
      <c r="S130">
        <f t="shared" ca="1" si="70"/>
        <v>0</v>
      </c>
      <c r="T130">
        <f t="shared" ca="1" si="71"/>
        <v>0</v>
      </c>
      <c r="U130">
        <f t="shared" ca="1" si="72"/>
        <v>1.2352467598057085E-3</v>
      </c>
      <c r="V130">
        <f t="shared" ca="1" si="73"/>
        <v>0</v>
      </c>
      <c r="W130">
        <f t="shared" ca="1" si="74"/>
        <v>0</v>
      </c>
      <c r="X130">
        <f t="shared" ca="1" si="75"/>
        <v>9.4059088916144092E-4</v>
      </c>
      <c r="Y130">
        <f t="shared" ca="1" si="76"/>
        <v>0</v>
      </c>
      <c r="Z130">
        <f t="shared" ca="1" si="77"/>
        <v>2.9783281455144896E-4</v>
      </c>
      <c r="AA130">
        <f t="shared" ca="1" si="79"/>
        <v>368.20776646422513</v>
      </c>
      <c r="AB130">
        <f t="shared" ca="1" si="80"/>
        <v>0</v>
      </c>
      <c r="AC130">
        <f t="shared" ca="1" si="81"/>
        <v>0.30227915400887873</v>
      </c>
      <c r="AD130">
        <f t="shared" ca="1" si="82"/>
        <v>9.4911123450665255E-2</v>
      </c>
      <c r="AE130">
        <f t="shared" si="58"/>
        <v>0</v>
      </c>
      <c r="AG130">
        <f t="shared" ca="1" si="83"/>
        <v>0</v>
      </c>
      <c r="AH130">
        <f t="shared" ca="1" si="84"/>
        <v>-2.5335248210467398</v>
      </c>
      <c r="AI130">
        <f t="shared" si="85"/>
        <v>2</v>
      </c>
      <c r="AJ130">
        <v>-0.11072756933572236</v>
      </c>
      <c r="AK130">
        <v>-1.6831336324685253</v>
      </c>
      <c r="AL130">
        <v>0.14528268366120756</v>
      </c>
      <c r="AM130">
        <v>-1.2278883332328405</v>
      </c>
      <c r="AN130">
        <v>-2.5335248210467398</v>
      </c>
      <c r="AO130">
        <v>0.60159891290822998</v>
      </c>
      <c r="AP130">
        <v>0.37893869375693612</v>
      </c>
      <c r="AQ130">
        <v>-0.80780637290445156</v>
      </c>
      <c r="AR130">
        <v>-0.47209368858602829</v>
      </c>
      <c r="AS130">
        <v>0.80198788054985926</v>
      </c>
      <c r="AT130">
        <v>1.5914201867417432</v>
      </c>
      <c r="AV130">
        <v>0.57660863250605954</v>
      </c>
      <c r="AW130">
        <v>0.14169053863873277</v>
      </c>
      <c r="AX130">
        <v>0.59713936497587849</v>
      </c>
      <c r="AY130">
        <v>0.13481366431845562</v>
      </c>
    </row>
    <row r="131" spans="5:51" x14ac:dyDescent="0.55000000000000004">
      <c r="E131">
        <f t="shared" si="78"/>
        <v>0</v>
      </c>
      <c r="F131">
        <v>120</v>
      </c>
      <c r="G131" s="5">
        <f t="shared" ca="1" si="86"/>
        <v>0.88370406075112795</v>
      </c>
      <c r="H131">
        <f t="shared" ca="1" si="59"/>
        <v>0</v>
      </c>
      <c r="I131">
        <f t="shared" ca="1" si="60"/>
        <v>0</v>
      </c>
      <c r="J131">
        <f t="shared" ca="1" si="61"/>
        <v>6.3459281461511197E-2</v>
      </c>
      <c r="K131">
        <f t="shared" ca="1" si="62"/>
        <v>0</v>
      </c>
      <c r="L131">
        <f t="shared" ca="1" si="63"/>
        <v>0</v>
      </c>
      <c r="M131">
        <f t="shared" ca="1" si="64"/>
        <v>2.6022803040755948E-2</v>
      </c>
      <c r="N131">
        <f t="shared" ca="1" si="65"/>
        <v>0</v>
      </c>
      <c r="O131">
        <f t="shared" ca="1" si="66"/>
        <v>0</v>
      </c>
      <c r="P131">
        <f t="shared" ca="1" si="67"/>
        <v>7.472848198030819E-3</v>
      </c>
      <c r="Q131">
        <f t="shared" ca="1" si="68"/>
        <v>0</v>
      </c>
      <c r="R131">
        <f t="shared" ca="1" si="69"/>
        <v>0</v>
      </c>
      <c r="S131">
        <f t="shared" ca="1" si="70"/>
        <v>3.4832921484141393E-3</v>
      </c>
      <c r="T131">
        <f t="shared" ca="1" si="71"/>
        <v>0</v>
      </c>
      <c r="U131">
        <f t="shared" ca="1" si="72"/>
        <v>0</v>
      </c>
      <c r="V131">
        <f t="shared" ca="1" si="73"/>
        <v>8.9581267194997489E-4</v>
      </c>
      <c r="W131">
        <f t="shared" ca="1" si="74"/>
        <v>0</v>
      </c>
      <c r="X131">
        <f t="shared" ca="1" si="75"/>
        <v>0</v>
      </c>
      <c r="Y131">
        <f t="shared" ca="1" si="76"/>
        <v>6.8452418812488421E-4</v>
      </c>
      <c r="Z131">
        <f t="shared" ca="1" si="77"/>
        <v>2.1689934917792683E-4</v>
      </c>
      <c r="AA131">
        <f t="shared" ca="1" si="79"/>
        <v>355.41087403627506</v>
      </c>
      <c r="AB131">
        <f t="shared" ca="1" si="80"/>
        <v>0</v>
      </c>
      <c r="AC131">
        <f t="shared" ca="1" si="81"/>
        <v>8.3715488714668759E-2</v>
      </c>
      <c r="AD131">
        <f t="shared" ca="1" si="82"/>
        <v>0.14453891451339129</v>
      </c>
      <c r="AE131">
        <f t="shared" si="58"/>
        <v>0</v>
      </c>
      <c r="AG131">
        <f t="shared" ca="1" si="83"/>
        <v>1.2031952942195301</v>
      </c>
      <c r="AH131">
        <f t="shared" ca="1" si="84"/>
        <v>0.46245190787885804</v>
      </c>
      <c r="AI131">
        <f t="shared" si="85"/>
        <v>0</v>
      </c>
      <c r="AJ131">
        <v>0.70150804276636336</v>
      </c>
      <c r="AK131">
        <v>-0.22985886971582659</v>
      </c>
      <c r="AL131">
        <v>0.95011955636437051</v>
      </c>
      <c r="AM131">
        <v>0.83937720773974434</v>
      </c>
      <c r="AN131">
        <v>0.46245190787885804</v>
      </c>
      <c r="AO131">
        <v>0.61883156377007253</v>
      </c>
      <c r="AP131">
        <v>0.91490619524847716</v>
      </c>
      <c r="AQ131">
        <v>-0.39005840335448738</v>
      </c>
      <c r="AR131">
        <v>-0.62672597778146155</v>
      </c>
      <c r="AS131">
        <v>1.1344650374667253</v>
      </c>
      <c r="AT131">
        <v>1.2019654604955576</v>
      </c>
      <c r="AV131">
        <v>0.60217387690825164</v>
      </c>
      <c r="AW131">
        <v>0.21312699583842803</v>
      </c>
      <c r="AX131">
        <v>0.62292276117304168</v>
      </c>
      <c r="AY131">
        <v>0.20089607872405935</v>
      </c>
    </row>
    <row r="132" spans="5:51" x14ac:dyDescent="0.55000000000000004">
      <c r="E132">
        <f t="shared" si="78"/>
        <v>0</v>
      </c>
      <c r="F132">
        <v>121</v>
      </c>
      <c r="G132" s="5">
        <f t="shared" ca="1" si="86"/>
        <v>0</v>
      </c>
      <c r="H132">
        <f t="shared" ca="1" si="59"/>
        <v>0.27444692144609734</v>
      </c>
      <c r="I132">
        <f t="shared" ca="1" si="60"/>
        <v>0</v>
      </c>
      <c r="J132">
        <f t="shared" ca="1" si="61"/>
        <v>0</v>
      </c>
      <c r="K132">
        <f t="shared" ca="1" si="62"/>
        <v>3.9700041736282755E-2</v>
      </c>
      <c r="L132">
        <f t="shared" ca="1" si="63"/>
        <v>0</v>
      </c>
      <c r="M132">
        <f t="shared" ca="1" si="64"/>
        <v>0</v>
      </c>
      <c r="N132">
        <f t="shared" ca="1" si="65"/>
        <v>1.7946723437996737E-2</v>
      </c>
      <c r="O132">
        <f t="shared" ca="1" si="66"/>
        <v>0</v>
      </c>
      <c r="P132">
        <f t="shared" ca="1" si="67"/>
        <v>0</v>
      </c>
      <c r="Q132">
        <f t="shared" ca="1" si="68"/>
        <v>5.3239667637845298E-3</v>
      </c>
      <c r="R132">
        <f t="shared" ca="1" si="69"/>
        <v>0</v>
      </c>
      <c r="S132">
        <f t="shared" ca="1" si="70"/>
        <v>0</v>
      </c>
      <c r="T132">
        <f t="shared" ca="1" si="71"/>
        <v>2.5149453942820929E-3</v>
      </c>
      <c r="U132">
        <f t="shared" ca="1" si="72"/>
        <v>0</v>
      </c>
      <c r="V132">
        <f t="shared" ca="1" si="73"/>
        <v>0</v>
      </c>
      <c r="W132">
        <f t="shared" ca="1" si="74"/>
        <v>6.5061519705173984E-4</v>
      </c>
      <c r="X132">
        <f t="shared" ca="1" si="75"/>
        <v>0</v>
      </c>
      <c r="Y132">
        <f t="shared" ca="1" si="76"/>
        <v>0</v>
      </c>
      <c r="Z132">
        <f t="shared" ca="1" si="77"/>
        <v>6.564695662199092E-4</v>
      </c>
      <c r="AA132">
        <f t="shared" ca="1" si="79"/>
        <v>342.383434904426</v>
      </c>
      <c r="AB132">
        <f t="shared" ca="1" si="80"/>
        <v>0</v>
      </c>
      <c r="AC132">
        <f t="shared" ca="1" si="81"/>
        <v>0.1721076382511163</v>
      </c>
      <c r="AD132">
        <f t="shared" ca="1" si="82"/>
        <v>0.10941639180514415</v>
      </c>
      <c r="AE132">
        <f t="shared" si="58"/>
        <v>0</v>
      </c>
      <c r="AG132">
        <f t="shared" ca="1" si="83"/>
        <v>0</v>
      </c>
      <c r="AH132">
        <f t="shared" ca="1" si="84"/>
        <v>0.32448951969854534</v>
      </c>
      <c r="AI132">
        <f t="shared" si="85"/>
        <v>1</v>
      </c>
      <c r="AJ132">
        <v>-0.76466449172585271</v>
      </c>
      <c r="AK132">
        <v>-1.1262045518378727</v>
      </c>
      <c r="AL132">
        <v>0.49851450967253186</v>
      </c>
      <c r="AM132">
        <v>-0.96451458375668153</v>
      </c>
      <c r="AN132">
        <v>0.32448951969854534</v>
      </c>
      <c r="AO132">
        <v>2.0527022570604458</v>
      </c>
      <c r="AP132">
        <v>-1.9497110770316795</v>
      </c>
      <c r="AQ132">
        <v>-0.93036305770510808</v>
      </c>
      <c r="AR132">
        <v>0.16301100913551636</v>
      </c>
      <c r="AS132">
        <v>-0.61051537159073632</v>
      </c>
      <c r="AT132">
        <v>1.0828443919308484</v>
      </c>
      <c r="AV132">
        <v>0.5859144446466571</v>
      </c>
      <c r="AW132">
        <v>0.16014108734148541</v>
      </c>
      <c r="AX132">
        <v>0.60562172425303462</v>
      </c>
      <c r="AY132">
        <v>0.15092497393752205</v>
      </c>
    </row>
    <row r="133" spans="5:51" x14ac:dyDescent="0.55000000000000004">
      <c r="E133">
        <f t="shared" si="78"/>
        <v>0</v>
      </c>
      <c r="F133">
        <v>122</v>
      </c>
      <c r="G133" s="5">
        <f t="shared" ca="1" si="86"/>
        <v>0</v>
      </c>
      <c r="H133">
        <f t="shared" ca="1" si="59"/>
        <v>0</v>
      </c>
      <c r="I133">
        <f t="shared" ca="1" si="60"/>
        <v>0.13513295215311524</v>
      </c>
      <c r="J133">
        <f t="shared" ca="1" si="61"/>
        <v>0</v>
      </c>
      <c r="K133">
        <f t="shared" ca="1" si="62"/>
        <v>0</v>
      </c>
      <c r="L133">
        <f t="shared" ca="1" si="63"/>
        <v>2.6028901835714185E-2</v>
      </c>
      <c r="M133">
        <f t="shared" ca="1" si="64"/>
        <v>0</v>
      </c>
      <c r="N133">
        <f t="shared" ca="1" si="65"/>
        <v>0</v>
      </c>
      <c r="O133">
        <f t="shared" ca="1" si="66"/>
        <v>1.2556704883651397E-2</v>
      </c>
      <c r="P133">
        <f t="shared" ca="1" si="67"/>
        <v>0</v>
      </c>
      <c r="Q133">
        <f t="shared" ca="1" si="68"/>
        <v>0</v>
      </c>
      <c r="R133">
        <f t="shared" ca="1" si="69"/>
        <v>3.8148072762929329E-3</v>
      </c>
      <c r="S133">
        <f t="shared" ca="1" si="70"/>
        <v>0</v>
      </c>
      <c r="T133">
        <f t="shared" ca="1" si="71"/>
        <v>0</v>
      </c>
      <c r="U133">
        <f t="shared" ca="1" si="72"/>
        <v>1.8203557750039415E-3</v>
      </c>
      <c r="V133">
        <f t="shared" ca="1" si="73"/>
        <v>0</v>
      </c>
      <c r="W133">
        <f t="shared" ca="1" si="74"/>
        <v>0</v>
      </c>
      <c r="X133">
        <f t="shared" ca="1" si="75"/>
        <v>4.7307280329392763E-4</v>
      </c>
      <c r="Y133">
        <f t="shared" ca="1" si="76"/>
        <v>0</v>
      </c>
      <c r="Z133">
        <f t="shared" ca="1" si="77"/>
        <v>4.7807969676765601E-4</v>
      </c>
      <c r="AA133">
        <f t="shared" ca="1" si="79"/>
        <v>336.18936184213328</v>
      </c>
      <c r="AB133">
        <f t="shared" ca="1" si="80"/>
        <v>0</v>
      </c>
      <c r="AC133">
        <f t="shared" ca="1" si="81"/>
        <v>0.27123106519674789</v>
      </c>
      <c r="AD133">
        <f t="shared" ca="1" si="82"/>
        <v>9.4163700017807217E-2</v>
      </c>
      <c r="AE133">
        <f t="shared" si="58"/>
        <v>0</v>
      </c>
      <c r="AG133">
        <f t="shared" ca="1" si="83"/>
        <v>0</v>
      </c>
      <c r="AH133">
        <f t="shared" ca="1" si="84"/>
        <v>1.5360910765593871</v>
      </c>
      <c r="AI133">
        <f t="shared" si="85"/>
        <v>2</v>
      </c>
      <c r="AJ133">
        <v>-2.2929452825337648</v>
      </c>
      <c r="AK133">
        <v>-9.3712060333928093E-3</v>
      </c>
      <c r="AL133">
        <v>-0.56056933317449875</v>
      </c>
      <c r="AM133">
        <v>0.19589606381487101</v>
      </c>
      <c r="AN133">
        <v>1.5360910765593871</v>
      </c>
      <c r="AO133">
        <v>-3.8417056202888489</v>
      </c>
      <c r="AP133">
        <v>-0.29279817681526765</v>
      </c>
      <c r="AQ133">
        <v>-2.1348023437894881</v>
      </c>
      <c r="AR133">
        <v>0.70493570092367008</v>
      </c>
      <c r="AS133">
        <v>-1.1276483746769372</v>
      </c>
      <c r="AT133">
        <v>-0.91293259174562991</v>
      </c>
      <c r="AV133">
        <v>0.73643031359026845</v>
      </c>
      <c r="AW133">
        <v>0.13806676087364517</v>
      </c>
      <c r="AX133">
        <v>0.76007301737764876</v>
      </c>
      <c r="AY133">
        <v>0.12991799343701518</v>
      </c>
    </row>
    <row r="134" spans="5:51" x14ac:dyDescent="0.55000000000000004">
      <c r="E134">
        <f t="shared" si="78"/>
        <v>0</v>
      </c>
      <c r="F134">
        <v>123</v>
      </c>
      <c r="G134" s="5">
        <f t="shared" ca="1" si="86"/>
        <v>1.0022677589116911</v>
      </c>
      <c r="H134">
        <f t="shared" ca="1" si="59"/>
        <v>0</v>
      </c>
      <c r="I134">
        <f t="shared" ca="1" si="60"/>
        <v>0</v>
      </c>
      <c r="J134">
        <f t="shared" ca="1" si="61"/>
        <v>7.8051802823500036E-2</v>
      </c>
      <c r="K134">
        <f t="shared" ca="1" si="62"/>
        <v>0</v>
      </c>
      <c r="L134">
        <f t="shared" ca="1" si="63"/>
        <v>0</v>
      </c>
      <c r="M134">
        <f t="shared" ca="1" si="64"/>
        <v>1.7587478597364932E-2</v>
      </c>
      <c r="N134">
        <f t="shared" ca="1" si="65"/>
        <v>0</v>
      </c>
      <c r="O134">
        <f t="shared" ca="1" si="66"/>
        <v>0</v>
      </c>
      <c r="P134">
        <f t="shared" ca="1" si="67"/>
        <v>8.8775234920563748E-3</v>
      </c>
      <c r="Q134">
        <f t="shared" ca="1" si="68"/>
        <v>0</v>
      </c>
      <c r="R134">
        <f t="shared" ca="1" si="69"/>
        <v>0</v>
      </c>
      <c r="S134">
        <f t="shared" ca="1" si="70"/>
        <v>2.7452755869546391E-3</v>
      </c>
      <c r="T134">
        <f t="shared" ca="1" si="71"/>
        <v>0</v>
      </c>
      <c r="U134">
        <f t="shared" ca="1" si="72"/>
        <v>0</v>
      </c>
      <c r="V134">
        <f t="shared" ca="1" si="73"/>
        <v>1.3201392820996673E-3</v>
      </c>
      <c r="W134">
        <f t="shared" ca="1" si="74"/>
        <v>0</v>
      </c>
      <c r="X134">
        <f t="shared" ca="1" si="75"/>
        <v>0</v>
      </c>
      <c r="Y134">
        <f t="shared" ca="1" si="76"/>
        <v>3.4428334393866051E-4</v>
      </c>
      <c r="Z134">
        <f t="shared" ca="1" si="77"/>
        <v>3.481657158572513E-4</v>
      </c>
      <c r="AA134">
        <f t="shared" ca="1" si="79"/>
        <v>339.42352964301961</v>
      </c>
      <c r="AB134">
        <f t="shared" ca="1" si="80"/>
        <v>0</v>
      </c>
      <c r="AC134">
        <f t="shared" ca="1" si="81"/>
        <v>7.4715637173363159E-2</v>
      </c>
      <c r="AD134">
        <f t="shared" ca="1" si="82"/>
        <v>0.15530808159532072</v>
      </c>
      <c r="AE134">
        <f t="shared" si="58"/>
        <v>0</v>
      </c>
      <c r="AG134">
        <f t="shared" ca="1" si="83"/>
        <v>1.415043813372024</v>
      </c>
      <c r="AH134">
        <f t="shared" ca="1" si="84"/>
        <v>0.8679012353240978</v>
      </c>
      <c r="AI134">
        <f t="shared" si="85"/>
        <v>0</v>
      </c>
      <c r="AJ134">
        <v>0.58835894378717057</v>
      </c>
      <c r="AK134">
        <v>-0.98506006906973198</v>
      </c>
      <c r="AL134">
        <v>-0.10457256394147407</v>
      </c>
      <c r="AM134">
        <v>-0.21472487787832506</v>
      </c>
      <c r="AN134">
        <v>0.8679012353240978</v>
      </c>
      <c r="AO134">
        <v>1.6939520719461143</v>
      </c>
      <c r="AP134">
        <v>0.5425772542366758</v>
      </c>
      <c r="AQ134">
        <v>1.1117549547634553</v>
      </c>
      <c r="AR134">
        <v>0.3792683855863288</v>
      </c>
      <c r="AS134">
        <v>-1.1896190699189901E-2</v>
      </c>
      <c r="AT134">
        <v>1.6274543668259867</v>
      </c>
      <c r="AV134">
        <v>0.7397388741567279</v>
      </c>
      <c r="AW134">
        <v>0.25081374223281233</v>
      </c>
      <c r="AX134">
        <v>0.76287388131790002</v>
      </c>
      <c r="AY134">
        <v>0.2319746945834438</v>
      </c>
    </row>
    <row r="135" spans="5:51" x14ac:dyDescent="0.55000000000000004">
      <c r="E135">
        <f t="shared" si="78"/>
        <v>0</v>
      </c>
      <c r="F135">
        <v>124</v>
      </c>
      <c r="G135" s="5">
        <f t="shared" ca="1" si="86"/>
        <v>0</v>
      </c>
      <c r="H135">
        <f t="shared" ca="1" si="59"/>
        <v>0.31126857181598822</v>
      </c>
      <c r="I135">
        <f t="shared" ca="1" si="60"/>
        <v>0</v>
      </c>
      <c r="J135">
        <f t="shared" ca="1" si="61"/>
        <v>0</v>
      </c>
      <c r="K135">
        <f t="shared" ca="1" si="62"/>
        <v>4.882910361291181E-2</v>
      </c>
      <c r="L135">
        <f t="shared" ca="1" si="63"/>
        <v>0</v>
      </c>
      <c r="M135">
        <f t="shared" ca="1" si="64"/>
        <v>0</v>
      </c>
      <c r="N135">
        <f t="shared" ca="1" si="65"/>
        <v>1.2129270388906809E-2</v>
      </c>
      <c r="O135">
        <f t="shared" ca="1" si="66"/>
        <v>0</v>
      </c>
      <c r="P135">
        <f t="shared" ca="1" si="67"/>
        <v>0</v>
      </c>
      <c r="Q135">
        <f t="shared" ca="1" si="68"/>
        <v>6.3247156591350303E-3</v>
      </c>
      <c r="R135">
        <f t="shared" ca="1" si="69"/>
        <v>0</v>
      </c>
      <c r="S135">
        <f t="shared" ca="1" si="70"/>
        <v>0</v>
      </c>
      <c r="T135">
        <f t="shared" ca="1" si="71"/>
        <v>1.9820956437977696E-3</v>
      </c>
      <c r="U135">
        <f t="shared" ca="1" si="72"/>
        <v>0</v>
      </c>
      <c r="V135">
        <f t="shared" ca="1" si="73"/>
        <v>0</v>
      </c>
      <c r="W135">
        <f t="shared" ca="1" si="74"/>
        <v>9.5879719728611003E-4</v>
      </c>
      <c r="X135">
        <f t="shared" ca="1" si="75"/>
        <v>0</v>
      </c>
      <c r="Y135">
        <f t="shared" ca="1" si="76"/>
        <v>0</v>
      </c>
      <c r="Z135">
        <f t="shared" ca="1" si="77"/>
        <v>5.0428207729493098E-4</v>
      </c>
      <c r="AA135">
        <f t="shared" ca="1" si="79"/>
        <v>341.19485071610484</v>
      </c>
      <c r="AB135">
        <f t="shared" ca="1" si="80"/>
        <v>0</v>
      </c>
      <c r="AC135">
        <f t="shared" ca="1" si="81"/>
        <v>0.15978935754074439</v>
      </c>
      <c r="AD135">
        <f t="shared" ca="1" si="82"/>
        <v>0.1184671063408618</v>
      </c>
      <c r="AE135">
        <f t="shared" si="58"/>
        <v>0</v>
      </c>
      <c r="AG135">
        <f t="shared" ca="1" si="83"/>
        <v>0</v>
      </c>
      <c r="AH135">
        <f t="shared" ca="1" si="84"/>
        <v>0.63531388150295243</v>
      </c>
      <c r="AI135">
        <f t="shared" si="85"/>
        <v>1</v>
      </c>
      <c r="AJ135">
        <v>-2.4104883777908981</v>
      </c>
      <c r="AK135">
        <v>-0.23929487724672072</v>
      </c>
      <c r="AL135">
        <v>0.46458126234938391</v>
      </c>
      <c r="AM135">
        <v>-1.067569428414572</v>
      </c>
      <c r="AN135">
        <v>0.63531388150295243</v>
      </c>
      <c r="AO135">
        <v>1.9857634470099583</v>
      </c>
      <c r="AP135">
        <v>0.66079564930987544</v>
      </c>
      <c r="AQ135">
        <v>0.90184812506777234</v>
      </c>
      <c r="AR135">
        <v>-0.10849589671124704</v>
      </c>
      <c r="AS135">
        <v>3.4622189559740946E-2</v>
      </c>
      <c r="AT135">
        <v>-0.52871428124490194</v>
      </c>
      <c r="AV135">
        <v>0.75212608714176066</v>
      </c>
      <c r="AW135">
        <v>0.19116089536115707</v>
      </c>
      <c r="AX135">
        <v>0.77518633624875977</v>
      </c>
      <c r="AY135">
        <v>0.17681127332963925</v>
      </c>
    </row>
    <row r="136" spans="5:51" x14ac:dyDescent="0.55000000000000004">
      <c r="E136">
        <f t="shared" si="78"/>
        <v>0</v>
      </c>
      <c r="F136">
        <v>125</v>
      </c>
      <c r="G136" s="5">
        <f t="shared" ca="1" si="86"/>
        <v>0</v>
      </c>
      <c r="H136">
        <f t="shared" ca="1" si="59"/>
        <v>0</v>
      </c>
      <c r="I136">
        <f t="shared" ca="1" si="60"/>
        <v>0.15326330060597801</v>
      </c>
      <c r="J136">
        <f t="shared" ca="1" si="61"/>
        <v>0</v>
      </c>
      <c r="K136">
        <f t="shared" ca="1" si="62"/>
        <v>0</v>
      </c>
      <c r="L136">
        <f t="shared" ca="1" si="63"/>
        <v>3.2014272254651872E-2</v>
      </c>
      <c r="M136">
        <f t="shared" ca="1" si="64"/>
        <v>0</v>
      </c>
      <c r="N136">
        <f t="shared" ca="1" si="65"/>
        <v>0</v>
      </c>
      <c r="O136">
        <f t="shared" ca="1" si="66"/>
        <v>8.4864331505247158E-3</v>
      </c>
      <c r="P136">
        <f t="shared" ca="1" si="67"/>
        <v>0</v>
      </c>
      <c r="Q136">
        <f t="shared" ca="1" si="68"/>
        <v>0</v>
      </c>
      <c r="R136">
        <f t="shared" ca="1" si="69"/>
        <v>4.5318786512861583E-3</v>
      </c>
      <c r="S136">
        <f t="shared" ca="1" si="70"/>
        <v>0</v>
      </c>
      <c r="T136">
        <f t="shared" ca="1" si="71"/>
        <v>0</v>
      </c>
      <c r="U136">
        <f t="shared" ca="1" si="72"/>
        <v>1.43467101114829E-3</v>
      </c>
      <c r="V136">
        <f t="shared" ca="1" si="73"/>
        <v>0</v>
      </c>
      <c r="W136">
        <f t="shared" ca="1" si="74"/>
        <v>0</v>
      </c>
      <c r="X136">
        <f t="shared" ca="1" si="75"/>
        <v>6.9715690621107687E-4</v>
      </c>
      <c r="Y136">
        <f t="shared" ca="1" si="76"/>
        <v>0</v>
      </c>
      <c r="Z136">
        <f t="shared" ca="1" si="77"/>
        <v>3.672478283902092E-4</v>
      </c>
      <c r="AA136">
        <f t="shared" ca="1" si="79"/>
        <v>346.79620657474914</v>
      </c>
      <c r="AB136">
        <f t="shared" ca="1" si="80"/>
        <v>0</v>
      </c>
      <c r="AC136">
        <f t="shared" ca="1" si="81"/>
        <v>0.25819498888389092</v>
      </c>
      <c r="AD136">
        <f t="shared" ca="1" si="82"/>
        <v>0.10293076661936308</v>
      </c>
      <c r="AE136">
        <f t="shared" si="58"/>
        <v>0</v>
      </c>
      <c r="AG136">
        <f t="shared" ca="1" si="83"/>
        <v>0</v>
      </c>
      <c r="AH136">
        <f t="shared" ca="1" si="84"/>
        <v>0.31949412004905753</v>
      </c>
      <c r="AI136">
        <f t="shared" si="85"/>
        <v>2</v>
      </c>
      <c r="AJ136">
        <v>-0.14288616512203589</v>
      </c>
      <c r="AK136">
        <v>1.3220164873928297</v>
      </c>
      <c r="AL136">
        <v>-0.8218785296776332</v>
      </c>
      <c r="AM136">
        <v>-0.2424451395199867</v>
      </c>
      <c r="AN136">
        <v>0.31949412004905753</v>
      </c>
      <c r="AO136">
        <v>0.54665974857925903</v>
      </c>
      <c r="AP136">
        <v>-1.1113297659903765</v>
      </c>
      <c r="AQ136">
        <v>0.27853388928633649</v>
      </c>
      <c r="AR136">
        <v>-1.2372083801892586</v>
      </c>
      <c r="AS136">
        <v>0.73497403718647547</v>
      </c>
      <c r="AT136">
        <v>-2.8353679226711392</v>
      </c>
      <c r="AV136">
        <v>0.7367870125115118</v>
      </c>
      <c r="AW136">
        <v>0.16863499738116342</v>
      </c>
      <c r="AX136">
        <v>0.75926287528359815</v>
      </c>
      <c r="AY136">
        <v>0.15559275678847873</v>
      </c>
    </row>
    <row r="137" spans="5:51" x14ac:dyDescent="0.55000000000000004">
      <c r="E137">
        <f t="shared" si="78"/>
        <v>0</v>
      </c>
      <c r="F137">
        <v>126</v>
      </c>
      <c r="G137" s="5">
        <f t="shared" ca="1" si="86"/>
        <v>0.55504976143015305</v>
      </c>
      <c r="H137">
        <f t="shared" ca="1" si="59"/>
        <v>0</v>
      </c>
      <c r="I137">
        <f t="shared" ca="1" si="60"/>
        <v>0</v>
      </c>
      <c r="J137">
        <f t="shared" ca="1" si="61"/>
        <v>8.8523759219159753E-2</v>
      </c>
      <c r="K137">
        <f t="shared" ca="1" si="62"/>
        <v>0</v>
      </c>
      <c r="L137">
        <f t="shared" ca="1" si="63"/>
        <v>0</v>
      </c>
      <c r="M137">
        <f t="shared" ca="1" si="64"/>
        <v>2.1631735815928432E-2</v>
      </c>
      <c r="N137">
        <f t="shared" ca="1" si="65"/>
        <v>0</v>
      </c>
      <c r="O137">
        <f t="shared" ca="1" si="66"/>
        <v>0</v>
      </c>
      <c r="P137">
        <f t="shared" ca="1" si="67"/>
        <v>5.999863049711277E-3</v>
      </c>
      <c r="Q137">
        <f t="shared" ca="1" si="68"/>
        <v>0</v>
      </c>
      <c r="R137">
        <f t="shared" ca="1" si="69"/>
        <v>0</v>
      </c>
      <c r="S137">
        <f t="shared" ca="1" si="70"/>
        <v>3.2613065152026994E-3</v>
      </c>
      <c r="T137">
        <f t="shared" ca="1" si="71"/>
        <v>0</v>
      </c>
      <c r="U137">
        <f t="shared" ca="1" si="72"/>
        <v>0</v>
      </c>
      <c r="V137">
        <f t="shared" ca="1" si="73"/>
        <v>1.0404370314382122E-3</v>
      </c>
      <c r="W137">
        <f t="shared" ca="1" si="74"/>
        <v>0</v>
      </c>
      <c r="X137">
        <f t="shared" ca="1" si="75"/>
        <v>0</v>
      </c>
      <c r="Y137">
        <f t="shared" ca="1" si="76"/>
        <v>5.0736273412689244E-4</v>
      </c>
      <c r="Z137">
        <f t="shared" ca="1" si="77"/>
        <v>2.674514394419868E-4</v>
      </c>
      <c r="AA137">
        <f t="shared" ca="1" si="79"/>
        <v>354.86968145895065</v>
      </c>
      <c r="AB137">
        <f t="shared" ca="1" si="80"/>
        <v>0</v>
      </c>
      <c r="AC137">
        <f t="shared" ca="1" si="81"/>
        <v>0.11596872982193977</v>
      </c>
      <c r="AD137">
        <f t="shared" ca="1" si="82"/>
        <v>0.12927233186224282</v>
      </c>
      <c r="AE137">
        <f t="shared" si="58"/>
        <v>0</v>
      </c>
      <c r="AG137">
        <f t="shared" ca="1" si="83"/>
        <v>0.77382166317848411</v>
      </c>
      <c r="AH137">
        <f t="shared" ca="1" si="84"/>
        <v>-0.64103460317710415</v>
      </c>
      <c r="AI137">
        <f t="shared" si="85"/>
        <v>0</v>
      </c>
      <c r="AJ137">
        <v>-1.2481359590310603</v>
      </c>
      <c r="AK137">
        <v>-1.2544956007332075</v>
      </c>
      <c r="AL137">
        <v>9.0967660071328282E-2</v>
      </c>
      <c r="AM137">
        <v>-1.3977933122077957</v>
      </c>
      <c r="AN137">
        <v>-0.64103460317710415</v>
      </c>
      <c r="AO137">
        <v>0.78761559052509256</v>
      </c>
      <c r="AP137">
        <v>-2.3680149752181023</v>
      </c>
      <c r="AQ137">
        <v>-8.2241058407817036E-3</v>
      </c>
      <c r="AR137">
        <v>-0.23960978978720959</v>
      </c>
      <c r="AS137">
        <v>-2.7921487344428897E-3</v>
      </c>
      <c r="AT137">
        <v>-0.11319116310914978</v>
      </c>
      <c r="AV137">
        <v>0.65727650011939309</v>
      </c>
      <c r="AW137">
        <v>0.18526043040947152</v>
      </c>
      <c r="AX137">
        <v>0.67735636912589658</v>
      </c>
      <c r="AY137">
        <v>0.17035896368943804</v>
      </c>
    </row>
    <row r="138" spans="5:51" x14ac:dyDescent="0.55000000000000004">
      <c r="E138">
        <f t="shared" si="78"/>
        <v>0</v>
      </c>
      <c r="F138">
        <v>127</v>
      </c>
      <c r="G138" s="5">
        <f t="shared" ca="1" si="86"/>
        <v>0</v>
      </c>
      <c r="H138">
        <f t="shared" ca="1" si="59"/>
        <v>0.17237863334521497</v>
      </c>
      <c r="I138">
        <f t="shared" ca="1" si="60"/>
        <v>0</v>
      </c>
      <c r="J138">
        <f t="shared" ca="1" si="61"/>
        <v>0</v>
      </c>
      <c r="K138">
        <f t="shared" ca="1" si="62"/>
        <v>5.5380345549371074E-2</v>
      </c>
      <c r="L138">
        <f t="shared" ca="1" si="63"/>
        <v>0</v>
      </c>
      <c r="M138">
        <f t="shared" ca="1" si="64"/>
        <v>0</v>
      </c>
      <c r="N138">
        <f t="shared" ca="1" si="65"/>
        <v>1.4918407504536019E-2</v>
      </c>
      <c r="O138">
        <f t="shared" ca="1" si="66"/>
        <v>0</v>
      </c>
      <c r="P138">
        <f t="shared" ca="1" si="67"/>
        <v>0</v>
      </c>
      <c r="Q138">
        <f t="shared" ca="1" si="68"/>
        <v>4.2745510971759189E-3</v>
      </c>
      <c r="R138">
        <f t="shared" ca="1" si="69"/>
        <v>0</v>
      </c>
      <c r="S138">
        <f t="shared" ca="1" si="70"/>
        <v>0</v>
      </c>
      <c r="T138">
        <f t="shared" ca="1" si="71"/>
        <v>2.3546712277594611E-3</v>
      </c>
      <c r="U138">
        <f t="shared" ca="1" si="72"/>
        <v>0</v>
      </c>
      <c r="V138">
        <f t="shared" ca="1" si="73"/>
        <v>0</v>
      </c>
      <c r="W138">
        <f t="shared" ca="1" si="74"/>
        <v>7.5565368232132055E-4</v>
      </c>
      <c r="X138">
        <f t="shared" ca="1" si="75"/>
        <v>0</v>
      </c>
      <c r="Y138">
        <f t="shared" ca="1" si="76"/>
        <v>0</v>
      </c>
      <c r="Z138">
        <f t="shared" ca="1" si="77"/>
        <v>5.6426519097307968E-4</v>
      </c>
      <c r="AA138">
        <f t="shared" ca="1" si="79"/>
        <v>348.28158244025747</v>
      </c>
      <c r="AB138">
        <f t="shared" ca="1" si="80"/>
        <v>0</v>
      </c>
      <c r="AC138">
        <f t="shared" ca="1" si="81"/>
        <v>0.2164548066549159</v>
      </c>
      <c r="AD138">
        <f t="shared" ca="1" si="82"/>
        <v>9.9425031707836453E-2</v>
      </c>
      <c r="AE138">
        <f t="shared" si="58"/>
        <v>0</v>
      </c>
      <c r="AG138">
        <f t="shared" ca="1" si="83"/>
        <v>0</v>
      </c>
      <c r="AH138">
        <f t="shared" ca="1" si="84"/>
        <v>-0.51338133744138759</v>
      </c>
      <c r="AI138">
        <f t="shared" si="85"/>
        <v>1</v>
      </c>
      <c r="AJ138">
        <v>-0.97479642136022449</v>
      </c>
      <c r="AK138">
        <v>-0.54683710004610475</v>
      </c>
      <c r="AL138">
        <v>1.3871022019884549</v>
      </c>
      <c r="AM138">
        <v>-0.32908928915276192</v>
      </c>
      <c r="AN138">
        <v>-0.51338133744138759</v>
      </c>
      <c r="AO138">
        <v>-0.5808260539197363</v>
      </c>
      <c r="AP138">
        <v>0.12929831427754834</v>
      </c>
      <c r="AQ138">
        <v>-1.5993418855941854</v>
      </c>
      <c r="AR138">
        <v>-0.41527869143465068</v>
      </c>
      <c r="AS138">
        <v>-0.30968863029556815</v>
      </c>
      <c r="AT138">
        <v>-0.6422555998142343</v>
      </c>
      <c r="AV138">
        <v>0.58649439692935301</v>
      </c>
      <c r="AW138">
        <v>0.14380796705665583</v>
      </c>
      <c r="AX138">
        <v>0.60460320387489219</v>
      </c>
      <c r="AY138">
        <v>0.13215249610896482</v>
      </c>
    </row>
    <row r="139" spans="5:51" x14ac:dyDescent="0.55000000000000004">
      <c r="E139">
        <f t="shared" si="78"/>
        <v>0</v>
      </c>
      <c r="F139">
        <v>128</v>
      </c>
      <c r="G139" s="5">
        <f t="shared" ca="1" si="86"/>
        <v>0</v>
      </c>
      <c r="H139">
        <f t="shared" ca="1" si="59"/>
        <v>0</v>
      </c>
      <c r="I139">
        <f t="shared" ca="1" si="60"/>
        <v>8.4876279498122875E-2</v>
      </c>
      <c r="J139">
        <f t="shared" ca="1" si="61"/>
        <v>0</v>
      </c>
      <c r="K139">
        <f t="shared" ca="1" si="62"/>
        <v>0</v>
      </c>
      <c r="L139">
        <f t="shared" ca="1" si="63"/>
        <v>3.630952298508798E-2</v>
      </c>
      <c r="M139">
        <f t="shared" ca="1" si="64"/>
        <v>0</v>
      </c>
      <c r="N139">
        <f t="shared" ca="1" si="65"/>
        <v>0</v>
      </c>
      <c r="O139">
        <f t="shared" ca="1" si="66"/>
        <v>1.0437896422469133E-2</v>
      </c>
      <c r="P139">
        <f t="shared" ca="1" si="67"/>
        <v>0</v>
      </c>
      <c r="Q139">
        <f t="shared" ca="1" si="68"/>
        <v>0</v>
      </c>
      <c r="R139">
        <f t="shared" ca="1" si="69"/>
        <v>3.0628644677716081E-3</v>
      </c>
      <c r="S139">
        <f t="shared" ca="1" si="70"/>
        <v>0</v>
      </c>
      <c r="T139">
        <f t="shared" ca="1" si="71"/>
        <v>0</v>
      </c>
      <c r="U139">
        <f t="shared" ca="1" si="72"/>
        <v>1.7043468925539509E-3</v>
      </c>
      <c r="V139">
        <f t="shared" ca="1" si="73"/>
        <v>0</v>
      </c>
      <c r="W139">
        <f t="shared" ca="1" si="74"/>
        <v>0</v>
      </c>
      <c r="X139">
        <f t="shared" ca="1" si="75"/>
        <v>5.4944798005801554E-4</v>
      </c>
      <c r="Y139">
        <f t="shared" ca="1" si="76"/>
        <v>0</v>
      </c>
      <c r="Z139">
        <f t="shared" ca="1" si="77"/>
        <v>4.1093105496163389E-4</v>
      </c>
      <c r="AA139">
        <f t="shared" ca="1" si="79"/>
        <v>330.30602869522488</v>
      </c>
      <c r="AB139">
        <f t="shared" ca="1" si="80"/>
        <v>0</v>
      </c>
      <c r="AC139">
        <f t="shared" ca="1" si="81"/>
        <v>0.31901560596136469</v>
      </c>
      <c r="AD139">
        <f t="shared" ca="1" si="82"/>
        <v>8.1721758483287249E-2</v>
      </c>
      <c r="AE139">
        <f t="shared" si="58"/>
        <v>0</v>
      </c>
      <c r="AG139">
        <f t="shared" ca="1" si="83"/>
        <v>0</v>
      </c>
      <c r="AH139">
        <f t="shared" ca="1" si="84"/>
        <v>8.559140951547306E-2</v>
      </c>
      <c r="AI139">
        <f t="shared" si="85"/>
        <v>2</v>
      </c>
      <c r="AJ139">
        <v>-2.8882141123176552E-2</v>
      </c>
      <c r="AK139">
        <v>-1.3540329746319912</v>
      </c>
      <c r="AL139">
        <v>-0.6352206582960207</v>
      </c>
      <c r="AM139">
        <v>-1.8311402527615428</v>
      </c>
      <c r="AN139">
        <v>8.559140951547306E-2</v>
      </c>
      <c r="AO139">
        <v>2.6930501917377114</v>
      </c>
      <c r="AP139">
        <v>-2.5132248993031681</v>
      </c>
      <c r="AQ139">
        <v>-0.19698859432537574</v>
      </c>
      <c r="AR139">
        <v>-0.15727664504083805</v>
      </c>
      <c r="AS139">
        <v>-0.49860091166920029</v>
      </c>
      <c r="AT139">
        <v>-0.48444462663610466</v>
      </c>
      <c r="AV139">
        <v>0.5466107022134461</v>
      </c>
      <c r="AW139">
        <v>0.11398450074475483</v>
      </c>
      <c r="AX139">
        <v>0.56384629804638098</v>
      </c>
      <c r="AY139">
        <v>0.10469418811540168</v>
      </c>
    </row>
    <row r="140" spans="5:51" x14ac:dyDescent="0.55000000000000004">
      <c r="E140">
        <f t="shared" ref="E140:E171" si="87">Cullrate</f>
        <v>0</v>
      </c>
      <c r="F140">
        <v>129</v>
      </c>
      <c r="G140" s="5">
        <f t="shared" ca="1" si="86"/>
        <v>0.80938159131634424</v>
      </c>
      <c r="H140">
        <f t="shared" ca="1" si="59"/>
        <v>0</v>
      </c>
      <c r="I140">
        <f t="shared" ca="1" si="60"/>
        <v>0</v>
      </c>
      <c r="J140">
        <f t="shared" ca="1" si="61"/>
        <v>4.9023917010807667E-2</v>
      </c>
      <c r="K140">
        <f t="shared" ca="1" si="62"/>
        <v>0</v>
      </c>
      <c r="L140">
        <f t="shared" ca="1" si="63"/>
        <v>0</v>
      </c>
      <c r="M140">
        <f t="shared" ca="1" si="64"/>
        <v>2.453399541829895E-2</v>
      </c>
      <c r="N140">
        <f t="shared" ca="1" si="65"/>
        <v>0</v>
      </c>
      <c r="O140">
        <f t="shared" ca="1" si="66"/>
        <v>0</v>
      </c>
      <c r="P140">
        <f t="shared" ca="1" si="67"/>
        <v>7.3795371920197025E-3</v>
      </c>
      <c r="Q140">
        <f t="shared" ca="1" si="68"/>
        <v>0</v>
      </c>
      <c r="R140">
        <f t="shared" ca="1" si="69"/>
        <v>0</v>
      </c>
      <c r="S140">
        <f t="shared" ca="1" si="70"/>
        <v>2.2041498929128447E-3</v>
      </c>
      <c r="T140">
        <f t="shared" ca="1" si="71"/>
        <v>0</v>
      </c>
      <c r="U140">
        <f t="shared" ca="1" si="72"/>
        <v>0</v>
      </c>
      <c r="V140">
        <f t="shared" ca="1" si="73"/>
        <v>1.2360085396933462E-3</v>
      </c>
      <c r="W140">
        <f t="shared" ca="1" si="74"/>
        <v>0</v>
      </c>
      <c r="X140">
        <f t="shared" ca="1" si="75"/>
        <v>0</v>
      </c>
      <c r="Y140">
        <f t="shared" ca="1" si="76"/>
        <v>3.9986612330615069E-4</v>
      </c>
      <c r="Z140">
        <f t="shared" ca="1" si="77"/>
        <v>2.9926413082592164E-4</v>
      </c>
      <c r="AA140">
        <f t="shared" ref="AA140:AA171" ca="1" si="88">SUMPRODUCT(G140:Z140,mwt)*fec</f>
        <v>313.12618689284483</v>
      </c>
      <c r="AB140">
        <f t="shared" ref="AB140:AB171" ca="1" si="89">E140*SUMPRODUCT(G140:Z140,wt,vul)</f>
        <v>0</v>
      </c>
      <c r="AC140">
        <f t="shared" ref="AC140:AC171" ca="1" si="90">SUMPRODUCT(G140:Z140,vul,wt)/SUMPRODUCT(G140:Z140,vul)</f>
        <v>8.1035468657920676E-2</v>
      </c>
      <c r="AD140">
        <f t="shared" ref="AD140:AD171" ca="1" si="91">SUMPRODUCT(G140:Z140,mat)</f>
        <v>0.12723603651412613</v>
      </c>
      <c r="AE140">
        <f t="shared" si="58"/>
        <v>0</v>
      </c>
      <c r="AG140">
        <f t="shared" ref="AG140:AG171" ca="1" si="92">EXP(AH140*sdr)*IF(AI140=0,1,0)</f>
        <v>1.1510590820239175</v>
      </c>
      <c r="AH140">
        <f t="shared" ref="AH140:AH171" ca="1" si="93">OFFSET(AI140,0,normseq)</f>
        <v>0.35170614864910021</v>
      </c>
      <c r="AI140">
        <f t="shared" ref="AI140:AI171" si="94">MOD(F140,yrbetween)</f>
        <v>0</v>
      </c>
      <c r="AJ140">
        <v>0.23001575755188242</v>
      </c>
      <c r="AK140">
        <v>0.90311232270323671</v>
      </c>
      <c r="AL140">
        <v>-1.1453039405751042</v>
      </c>
      <c r="AM140">
        <v>-1.1072256711486261</v>
      </c>
      <c r="AN140">
        <v>0.35170614864910021</v>
      </c>
      <c r="AO140">
        <v>-1.7685579223325476</v>
      </c>
      <c r="AP140">
        <v>-1.169064489658922</v>
      </c>
      <c r="AQ140">
        <v>-0.10434177966089919</v>
      </c>
      <c r="AR140">
        <v>1.0896042113017756</v>
      </c>
      <c r="AS140">
        <v>-0.27654664336296264</v>
      </c>
      <c r="AT140">
        <v>-1.1404540600779001</v>
      </c>
      <c r="AV140">
        <v>0.52725795562273892</v>
      </c>
      <c r="AW140">
        <v>0.17751953395528836</v>
      </c>
      <c r="AX140">
        <v>0.54406984588159923</v>
      </c>
      <c r="AY140">
        <v>0.16185599647916793</v>
      </c>
    </row>
    <row r="141" spans="5:51" x14ac:dyDescent="0.55000000000000004">
      <c r="E141">
        <f t="shared" si="87"/>
        <v>0</v>
      </c>
      <c r="F141">
        <v>130</v>
      </c>
      <c r="G141" s="5">
        <f t="shared" ref="G141:G172" ca="1" si="95">reca*AA140/(1+recb*AA140)*Rmult+glenadd</f>
        <v>0</v>
      </c>
      <c r="H141">
        <f t="shared" ca="1" si="59"/>
        <v>0.25136501672642159</v>
      </c>
      <c r="I141">
        <f t="shared" ca="1" si="60"/>
        <v>0</v>
      </c>
      <c r="J141">
        <f t="shared" ca="1" si="61"/>
        <v>0</v>
      </c>
      <c r="K141">
        <f t="shared" ca="1" si="62"/>
        <v>3.0669297013480229E-2</v>
      </c>
      <c r="L141">
        <f t="shared" ca="1" si="63"/>
        <v>0</v>
      </c>
      <c r="M141">
        <f t="shared" ca="1" si="64"/>
        <v>0</v>
      </c>
      <c r="N141">
        <f t="shared" ca="1" si="65"/>
        <v>1.6919961693277287E-2</v>
      </c>
      <c r="O141">
        <f t="shared" ca="1" si="66"/>
        <v>0</v>
      </c>
      <c r="P141">
        <f t="shared" ca="1" si="67"/>
        <v>0</v>
      </c>
      <c r="Q141">
        <f t="shared" ca="1" si="68"/>
        <v>5.2574881358860813E-3</v>
      </c>
      <c r="R141">
        <f t="shared" ca="1" si="69"/>
        <v>0</v>
      </c>
      <c r="S141">
        <f t="shared" ca="1" si="70"/>
        <v>0</v>
      </c>
      <c r="T141">
        <f t="shared" ca="1" si="71"/>
        <v>1.5914015779618911E-3</v>
      </c>
      <c r="U141">
        <f t="shared" ca="1" si="72"/>
        <v>0</v>
      </c>
      <c r="V141">
        <f t="shared" ca="1" si="73"/>
        <v>0</v>
      </c>
      <c r="W141">
        <f t="shared" ca="1" si="74"/>
        <v>8.97694311311469E-4</v>
      </c>
      <c r="X141">
        <f t="shared" ca="1" si="75"/>
        <v>0</v>
      </c>
      <c r="Y141">
        <f t="shared" ca="1" si="76"/>
        <v>0</v>
      </c>
      <c r="Z141">
        <f t="shared" ca="1" si="77"/>
        <v>5.0914771543969669E-4</v>
      </c>
      <c r="AA141">
        <f t="shared" ca="1" si="88"/>
        <v>298.39025536695988</v>
      </c>
      <c r="AB141">
        <f t="shared" ca="1" si="89"/>
        <v>0</v>
      </c>
      <c r="AC141">
        <f t="shared" ca="1" si="90"/>
        <v>0.16810582310640376</v>
      </c>
      <c r="AD141">
        <f t="shared" ca="1" si="91"/>
        <v>9.5916672756454352E-2</v>
      </c>
      <c r="AE141">
        <f t="shared" ref="AE141:AE204" si="96">E141</f>
        <v>0</v>
      </c>
      <c r="AG141">
        <f t="shared" ca="1" si="92"/>
        <v>0</v>
      </c>
      <c r="AH141">
        <f t="shared" ca="1" si="93"/>
        <v>0.43748059397330508</v>
      </c>
      <c r="AI141">
        <f t="shared" si="94"/>
        <v>1</v>
      </c>
      <c r="AJ141">
        <v>1.0031135388999246</v>
      </c>
      <c r="AK141">
        <v>0.92530399342649616</v>
      </c>
      <c r="AL141">
        <v>1.3266117093735375</v>
      </c>
      <c r="AM141">
        <v>2.3434768081642687</v>
      </c>
      <c r="AN141">
        <v>0.43748059397330508</v>
      </c>
      <c r="AO141">
        <v>7.4080617196159437E-2</v>
      </c>
      <c r="AP141">
        <v>0.6045343070582021</v>
      </c>
      <c r="AQ141">
        <v>1.2391842574288603</v>
      </c>
      <c r="AR141">
        <v>-0.42204192141070962</v>
      </c>
      <c r="AS141">
        <v>-1.7212369129993021</v>
      </c>
      <c r="AT141">
        <v>0.63606307776353788</v>
      </c>
      <c r="AV141">
        <v>0.52461652396337888</v>
      </c>
      <c r="AW141">
        <v>0.13242625795525459</v>
      </c>
      <c r="AX141">
        <v>0.54112389729975063</v>
      </c>
      <c r="AY141">
        <v>0.12073528363357348</v>
      </c>
    </row>
    <row r="142" spans="5:51" x14ac:dyDescent="0.55000000000000004">
      <c r="E142">
        <f t="shared" si="87"/>
        <v>0</v>
      </c>
      <c r="F142">
        <v>131</v>
      </c>
      <c r="G142" s="5">
        <f t="shared" ca="1" si="95"/>
        <v>0</v>
      </c>
      <c r="H142">
        <f t="shared" ref="H142:H205" ca="1" si="97">G141*G$10*(1-G$2*$E141)</f>
        <v>0</v>
      </c>
      <c r="I142">
        <f t="shared" ref="I142:I205" ca="1" si="98">H141*H$10*(1-H$2*$E141)</f>
        <v>0.12376781856133866</v>
      </c>
      <c r="J142">
        <f t="shared" ref="J142:J205" ca="1" si="99">I141*I$10*(1-I$2*$E141)</f>
        <v>0</v>
      </c>
      <c r="K142">
        <f t="shared" ref="K142:K205" ca="1" si="100">J141*J$10*(1-J$2*$E141)</f>
        <v>0</v>
      </c>
      <c r="L142">
        <f t="shared" ref="L142:L205" ca="1" si="101">K141*K$10*(1-K$2*$E141)</f>
        <v>2.0107991992478581E-2</v>
      </c>
      <c r="M142">
        <f t="shared" ref="M142:M205" ca="1" si="102">L141*L$10*(1-L$2*$E141)</f>
        <v>0</v>
      </c>
      <c r="N142">
        <f t="shared" ref="N142:N205" ca="1" si="103">M141*M$10*(1-M$2*$E141)</f>
        <v>0</v>
      </c>
      <c r="O142">
        <f t="shared" ref="O142:O205" ca="1" si="104">N141*N$10*(1-N$2*$E141)</f>
        <v>1.183831501940639E-2</v>
      </c>
      <c r="P142">
        <f t="shared" ref="P142:P205" ca="1" si="105">O141*O$10*(1-O$2*$E141)</f>
        <v>0</v>
      </c>
      <c r="Q142">
        <f t="shared" ref="Q142:Q205" ca="1" si="106">P141*P$10*(1-P$2*$E141)</f>
        <v>0</v>
      </c>
      <c r="R142">
        <f t="shared" ref="R142:R205" ca="1" si="107">Q141*Q$10*(1-Q$2*$E141)</f>
        <v>3.767173028245017E-3</v>
      </c>
      <c r="S142">
        <f t="shared" ref="S142:S205" ca="1" si="108">R141*R$10*(1-R$2*$E141)</f>
        <v>0</v>
      </c>
      <c r="T142">
        <f t="shared" ref="T142:T205" ca="1" si="109">S141*S$10*(1-S$2*$E141)</f>
        <v>0</v>
      </c>
      <c r="U142">
        <f t="shared" ref="U142:U205" ca="1" si="110">T141*T$10*(1-T$2*$E141)</f>
        <v>1.1518806966464006E-3</v>
      </c>
      <c r="V142">
        <f t="shared" ref="V142:V205" ca="1" si="111">U141*U$10*(1-U$2*$E141)</f>
        <v>0</v>
      </c>
      <c r="W142">
        <f t="shared" ref="W142:W205" ca="1" si="112">V141*V$10*(1-V$2*$E141)</f>
        <v>0</v>
      </c>
      <c r="X142">
        <f t="shared" ref="X142:X205" ca="1" si="113">W141*W$10*(1-W$2*$E141)</f>
        <v>6.5272801231440708E-4</v>
      </c>
      <c r="Y142">
        <f t="shared" ref="Y142:Y205" ca="1" si="114">X141*X$10*(1-X$2*$E141)</f>
        <v>0</v>
      </c>
      <c r="Z142">
        <f t="shared" ref="Z142:Z205" ca="1" si="115">(Y141+Z141)*Y$10*(1-Y$2*$E141)</f>
        <v>3.7079127187720172E-4</v>
      </c>
      <c r="AA142">
        <f t="shared" ca="1" si="88"/>
        <v>293.1624480101807</v>
      </c>
      <c r="AB142">
        <f t="shared" ca="1" si="89"/>
        <v>0</v>
      </c>
      <c r="AC142">
        <f t="shared" ca="1" si="90"/>
        <v>0.26675386818301144</v>
      </c>
      <c r="AD142">
        <f t="shared" ca="1" si="91"/>
        <v>8.3041947399742549E-2</v>
      </c>
      <c r="AE142">
        <f t="shared" si="96"/>
        <v>0</v>
      </c>
      <c r="AG142">
        <f t="shared" ca="1" si="92"/>
        <v>0</v>
      </c>
      <c r="AH142">
        <f t="shared" ca="1" si="93"/>
        <v>-0.79525307228323072</v>
      </c>
      <c r="AI142">
        <f t="shared" si="94"/>
        <v>2</v>
      </c>
      <c r="AJ142">
        <v>0.192856077774195</v>
      </c>
      <c r="AK142">
        <v>1.4387842384167016</v>
      </c>
      <c r="AL142">
        <v>1.3360772754822392</v>
      </c>
      <c r="AM142">
        <v>0.61171476772869937</v>
      </c>
      <c r="AN142">
        <v>-0.79525307228323072</v>
      </c>
      <c r="AO142">
        <v>0.33822857403720263</v>
      </c>
      <c r="AP142">
        <v>-1.0319990906282328</v>
      </c>
      <c r="AQ142">
        <v>0.27440137273515575</v>
      </c>
      <c r="AR142">
        <v>0.45081947064318229</v>
      </c>
      <c r="AS142">
        <v>-0.71546992330695502</v>
      </c>
      <c r="AT142">
        <v>0.12575014807225671</v>
      </c>
      <c r="AV142">
        <v>0.46285031446223673</v>
      </c>
      <c r="AW142">
        <v>0.11528135525356915</v>
      </c>
      <c r="AX142">
        <v>0.47724338397271604</v>
      </c>
      <c r="AY142">
        <v>0.1049790566961029</v>
      </c>
    </row>
    <row r="143" spans="5:51" x14ac:dyDescent="0.55000000000000004">
      <c r="E143">
        <f t="shared" si="87"/>
        <v>0</v>
      </c>
      <c r="F143">
        <v>132</v>
      </c>
      <c r="G143" s="5">
        <f t="shared" ca="1" si="95"/>
        <v>0.91902924313991818</v>
      </c>
      <c r="H143">
        <f t="shared" ca="1" si="97"/>
        <v>0</v>
      </c>
      <c r="I143">
        <f t="shared" ca="1" si="98"/>
        <v>0</v>
      </c>
      <c r="J143">
        <f t="shared" ca="1" si="99"/>
        <v>7.1487384951810451E-2</v>
      </c>
      <c r="K143">
        <f t="shared" ca="1" si="100"/>
        <v>0</v>
      </c>
      <c r="L143">
        <f t="shared" ca="1" si="101"/>
        <v>0</v>
      </c>
      <c r="M143">
        <f t="shared" ca="1" si="102"/>
        <v>1.3586776769754529E-2</v>
      </c>
      <c r="N143">
        <f t="shared" ca="1" si="103"/>
        <v>0</v>
      </c>
      <c r="O143">
        <f t="shared" ca="1" si="104"/>
        <v>0</v>
      </c>
      <c r="P143">
        <f t="shared" ca="1" si="105"/>
        <v>8.3696256832455889E-3</v>
      </c>
      <c r="Q143">
        <f t="shared" ca="1" si="106"/>
        <v>0</v>
      </c>
      <c r="R143">
        <f t="shared" ca="1" si="107"/>
        <v>0</v>
      </c>
      <c r="S143">
        <f t="shared" ca="1" si="108"/>
        <v>2.7109962305421806E-3</v>
      </c>
      <c r="T143">
        <f t="shared" ca="1" si="109"/>
        <v>0</v>
      </c>
      <c r="U143">
        <f t="shared" ca="1" si="110"/>
        <v>0</v>
      </c>
      <c r="V143">
        <f t="shared" ca="1" si="111"/>
        <v>8.3535481185371648E-4</v>
      </c>
      <c r="W143">
        <f t="shared" ca="1" si="112"/>
        <v>0</v>
      </c>
      <c r="X143">
        <f t="shared" ca="1" si="113"/>
        <v>0</v>
      </c>
      <c r="Y143">
        <f t="shared" ca="1" si="114"/>
        <v>4.7502917351690378E-4</v>
      </c>
      <c r="Z143">
        <f t="shared" ca="1" si="115"/>
        <v>2.700319831182602E-4</v>
      </c>
      <c r="AA143">
        <f t="shared" ca="1" si="88"/>
        <v>298.21126139746013</v>
      </c>
      <c r="AB143">
        <f t="shared" ca="1" si="89"/>
        <v>0</v>
      </c>
      <c r="AC143">
        <f t="shared" ca="1" si="90"/>
        <v>7.2613882243837927E-2</v>
      </c>
      <c r="AD143">
        <f t="shared" ca="1" si="91"/>
        <v>0.14005066105251179</v>
      </c>
      <c r="AE143">
        <f t="shared" si="96"/>
        <v>0</v>
      </c>
      <c r="AG143">
        <f t="shared" ca="1" si="92"/>
        <v>1.3755558837424298</v>
      </c>
      <c r="AH143">
        <f t="shared" ca="1" si="93"/>
        <v>0.79714482126291841</v>
      </c>
      <c r="AI143">
        <f t="shared" si="94"/>
        <v>0</v>
      </c>
      <c r="AJ143">
        <v>1.4008492144057527</v>
      </c>
      <c r="AK143">
        <v>-0.67552264226833358</v>
      </c>
      <c r="AL143">
        <v>0.83492523117456585</v>
      </c>
      <c r="AM143">
        <v>-1.9653089111670852</v>
      </c>
      <c r="AN143">
        <v>0.79714482126291841</v>
      </c>
      <c r="AO143">
        <v>-4.7043613449204713E-3</v>
      </c>
      <c r="AP143">
        <v>1.2411646821419708</v>
      </c>
      <c r="AQ143">
        <v>-1.5622526916558854</v>
      </c>
      <c r="AR143">
        <v>-0.78667653724551201</v>
      </c>
      <c r="AS143">
        <v>-1.0000826478062663</v>
      </c>
      <c r="AT143">
        <v>-0.12374584912322462</v>
      </c>
      <c r="AV143">
        <v>0.53046897984245811</v>
      </c>
      <c r="AW143">
        <v>0.21957689697796196</v>
      </c>
      <c r="AX143">
        <v>0.545629668541188</v>
      </c>
      <c r="AY143">
        <v>0.19580890854436317</v>
      </c>
    </row>
    <row r="144" spans="5:51" x14ac:dyDescent="0.55000000000000004">
      <c r="E144">
        <f t="shared" si="87"/>
        <v>0</v>
      </c>
      <c r="F144">
        <v>133</v>
      </c>
      <c r="G144" s="5">
        <f t="shared" ca="1" si="95"/>
        <v>0</v>
      </c>
      <c r="H144">
        <f t="shared" ca="1" si="97"/>
        <v>0.28541766152381626</v>
      </c>
      <c r="I144">
        <f t="shared" ca="1" si="98"/>
        <v>0</v>
      </c>
      <c r="J144">
        <f t="shared" ca="1" si="99"/>
        <v>0</v>
      </c>
      <c r="K144">
        <f t="shared" ca="1" si="100"/>
        <v>4.4722412558766508E-2</v>
      </c>
      <c r="L144">
        <f t="shared" ca="1" si="101"/>
        <v>0</v>
      </c>
      <c r="M144">
        <f t="shared" ca="1" si="102"/>
        <v>0</v>
      </c>
      <c r="N144">
        <f t="shared" ca="1" si="103"/>
        <v>9.3701714115382948E-3</v>
      </c>
      <c r="O144">
        <f t="shared" ca="1" si="104"/>
        <v>0</v>
      </c>
      <c r="P144">
        <f t="shared" ca="1" si="105"/>
        <v>0</v>
      </c>
      <c r="Q144">
        <f t="shared" ca="1" si="106"/>
        <v>5.962868210632041E-3</v>
      </c>
      <c r="R144">
        <f t="shared" ca="1" si="107"/>
        <v>0</v>
      </c>
      <c r="S144">
        <f t="shared" ca="1" si="108"/>
        <v>0</v>
      </c>
      <c r="T144">
        <f t="shared" ca="1" si="109"/>
        <v>1.9573458651816647E-3</v>
      </c>
      <c r="U144">
        <f t="shared" ca="1" si="110"/>
        <v>0</v>
      </c>
      <c r="V144">
        <f t="shared" ca="1" si="111"/>
        <v>0</v>
      </c>
      <c r="W144">
        <f t="shared" ca="1" si="112"/>
        <v>6.0670556751476199E-4</v>
      </c>
      <c r="X144">
        <f t="shared" ca="1" si="113"/>
        <v>0</v>
      </c>
      <c r="Y144">
        <f t="shared" ca="1" si="114"/>
        <v>0</v>
      </c>
      <c r="Z144">
        <f t="shared" ca="1" si="115"/>
        <v>5.4259729645742048E-4</v>
      </c>
      <c r="AA144">
        <f t="shared" ca="1" si="88"/>
        <v>302.29730740838016</v>
      </c>
      <c r="AB144">
        <f t="shared" ca="1" si="89"/>
        <v>0</v>
      </c>
      <c r="AC144">
        <f t="shared" ca="1" si="90"/>
        <v>0.15683537388009852</v>
      </c>
      <c r="AD144">
        <f t="shared" ca="1" si="91"/>
        <v>0.10696475733266815</v>
      </c>
      <c r="AE144">
        <f t="shared" si="96"/>
        <v>0</v>
      </c>
      <c r="AG144">
        <f t="shared" ca="1" si="92"/>
        <v>0</v>
      </c>
      <c r="AH144">
        <f t="shared" ca="1" si="93"/>
        <v>0.9481982488068752</v>
      </c>
      <c r="AI144">
        <f t="shared" si="94"/>
        <v>1</v>
      </c>
      <c r="AJ144">
        <v>0.59702188082155772</v>
      </c>
      <c r="AK144">
        <v>0.34560912354208995</v>
      </c>
      <c r="AL144">
        <v>-1.1286601875326596</v>
      </c>
      <c r="AM144">
        <v>-0.4849607648793608</v>
      </c>
      <c r="AN144">
        <v>0.9481982488068752</v>
      </c>
      <c r="AO144">
        <v>-0.32578100217506289</v>
      </c>
      <c r="AP144">
        <v>-1.246803549292963</v>
      </c>
      <c r="AQ144">
        <v>-0.19410322238400113</v>
      </c>
      <c r="AR144">
        <v>0.1824230366764823</v>
      </c>
      <c r="AS144">
        <v>-0.36377628021000419</v>
      </c>
      <c r="AT144">
        <v>-0.83394979810691439</v>
      </c>
      <c r="AV144">
        <v>0.58832763841161229</v>
      </c>
      <c r="AW144">
        <v>0.16761470642264226</v>
      </c>
      <c r="AX144">
        <v>0.60375016302916917</v>
      </c>
      <c r="AY144">
        <v>0.14950696692170748</v>
      </c>
    </row>
    <row r="145" spans="5:51" x14ac:dyDescent="0.55000000000000004">
      <c r="E145">
        <f t="shared" si="87"/>
        <v>0</v>
      </c>
      <c r="F145">
        <v>134</v>
      </c>
      <c r="G145" s="5">
        <f t="shared" ca="1" si="95"/>
        <v>0</v>
      </c>
      <c r="H145">
        <f t="shared" ca="1" si="97"/>
        <v>0</v>
      </c>
      <c r="I145">
        <f t="shared" ca="1" si="98"/>
        <v>0.14053475621123737</v>
      </c>
      <c r="J145">
        <f t="shared" ca="1" si="99"/>
        <v>0</v>
      </c>
      <c r="K145">
        <f t="shared" ca="1" si="100"/>
        <v>0</v>
      </c>
      <c r="L145">
        <f t="shared" ca="1" si="101"/>
        <v>2.9321764800175773E-2</v>
      </c>
      <c r="M145">
        <f t="shared" ca="1" si="102"/>
        <v>0</v>
      </c>
      <c r="N145">
        <f t="shared" ca="1" si="103"/>
        <v>0</v>
      </c>
      <c r="O145">
        <f t="shared" ca="1" si="104"/>
        <v>6.5559865303773225E-3</v>
      </c>
      <c r="P145">
        <f t="shared" ca="1" si="105"/>
        <v>0</v>
      </c>
      <c r="Q145">
        <f t="shared" ca="1" si="106"/>
        <v>0</v>
      </c>
      <c r="R145">
        <f t="shared" ca="1" si="107"/>
        <v>4.2726023746483986E-3</v>
      </c>
      <c r="S145">
        <f t="shared" ca="1" si="108"/>
        <v>0</v>
      </c>
      <c r="T145">
        <f t="shared" ca="1" si="109"/>
        <v>0</v>
      </c>
      <c r="U145">
        <f t="shared" ca="1" si="110"/>
        <v>1.4167567444861478E-3</v>
      </c>
      <c r="V145">
        <f t="shared" ca="1" si="111"/>
        <v>0</v>
      </c>
      <c r="W145">
        <f t="shared" ca="1" si="112"/>
        <v>0</v>
      </c>
      <c r="X145">
        <f t="shared" ca="1" si="113"/>
        <v>4.4114540345637968E-4</v>
      </c>
      <c r="Y145">
        <f t="shared" ca="1" si="114"/>
        <v>0</v>
      </c>
      <c r="Z145">
        <f t="shared" ca="1" si="115"/>
        <v>3.9515122148163099E-4</v>
      </c>
      <c r="AA145">
        <f t="shared" ca="1" si="88"/>
        <v>309.71271821523379</v>
      </c>
      <c r="AB145">
        <f t="shared" ca="1" si="89"/>
        <v>0</v>
      </c>
      <c r="AC145">
        <f t="shared" ca="1" si="90"/>
        <v>0.25501490553396522</v>
      </c>
      <c r="AD145">
        <f t="shared" ca="1" si="91"/>
        <v>9.3209129679421507E-2</v>
      </c>
      <c r="AE145">
        <f t="shared" si="96"/>
        <v>0</v>
      </c>
      <c r="AG145">
        <f t="shared" ca="1" si="92"/>
        <v>0</v>
      </c>
      <c r="AH145">
        <f t="shared" ca="1" si="93"/>
        <v>-0.57549186749383807</v>
      </c>
      <c r="AI145">
        <f t="shared" si="94"/>
        <v>2</v>
      </c>
      <c r="AJ145">
        <v>1.225939740834292</v>
      </c>
      <c r="AK145">
        <v>1.0840813047252595</v>
      </c>
      <c r="AL145">
        <v>-0.1811008587537799</v>
      </c>
      <c r="AM145">
        <v>-0.68671283770527225</v>
      </c>
      <c r="AN145">
        <v>-0.57549186749383807</v>
      </c>
      <c r="AO145">
        <v>-1.6300464267260395</v>
      </c>
      <c r="AP145">
        <v>0.15781893125677016</v>
      </c>
      <c r="AQ145">
        <v>0.57224497140850872</v>
      </c>
      <c r="AR145">
        <v>-0.62003664424992166</v>
      </c>
      <c r="AS145">
        <v>1.0613689482852351</v>
      </c>
      <c r="AT145">
        <v>-1.883945515146479</v>
      </c>
      <c r="AV145">
        <v>0.52569962266704595</v>
      </c>
      <c r="AW145">
        <v>0.14872745268032142</v>
      </c>
      <c r="AX145">
        <v>0.53899941672595553</v>
      </c>
      <c r="AY145">
        <v>0.13227080882707676</v>
      </c>
    </row>
    <row r="146" spans="5:51" x14ac:dyDescent="0.55000000000000004">
      <c r="E146">
        <f t="shared" si="87"/>
        <v>0</v>
      </c>
      <c r="F146">
        <v>135</v>
      </c>
      <c r="G146" s="5">
        <f t="shared" ca="1" si="95"/>
        <v>0.27609369121605831</v>
      </c>
      <c r="H146">
        <f t="shared" ca="1" si="97"/>
        <v>0</v>
      </c>
      <c r="I146">
        <f t="shared" ca="1" si="98"/>
        <v>0</v>
      </c>
      <c r="J146">
        <f t="shared" ca="1" si="99"/>
        <v>8.1171845259618833E-2</v>
      </c>
      <c r="K146">
        <f t="shared" ca="1" si="100"/>
        <v>0</v>
      </c>
      <c r="L146">
        <f t="shared" ca="1" si="101"/>
        <v>0</v>
      </c>
      <c r="M146">
        <f t="shared" ca="1" si="102"/>
        <v>1.9812434428273688E-2</v>
      </c>
      <c r="N146">
        <f t="shared" ca="1" si="103"/>
        <v>0</v>
      </c>
      <c r="O146">
        <f t="shared" ca="1" si="104"/>
        <v>0</v>
      </c>
      <c r="P146">
        <f t="shared" ca="1" si="105"/>
        <v>4.6350475683159835E-3</v>
      </c>
      <c r="Q146">
        <f t="shared" ca="1" si="106"/>
        <v>0</v>
      </c>
      <c r="R146">
        <f t="shared" ca="1" si="107"/>
        <v>0</v>
      </c>
      <c r="S146">
        <f t="shared" ca="1" si="108"/>
        <v>3.0747217729134844E-3</v>
      </c>
      <c r="T146">
        <f t="shared" ca="1" si="109"/>
        <v>0</v>
      </c>
      <c r="U146">
        <f t="shared" ca="1" si="110"/>
        <v>0</v>
      </c>
      <c r="V146">
        <f t="shared" ca="1" si="111"/>
        <v>1.0274454352593549E-3</v>
      </c>
      <c r="W146">
        <f t="shared" ca="1" si="112"/>
        <v>0</v>
      </c>
      <c r="X146">
        <f t="shared" ca="1" si="113"/>
        <v>0</v>
      </c>
      <c r="Y146">
        <f t="shared" ca="1" si="114"/>
        <v>3.210478674902118E-4</v>
      </c>
      <c r="Z146">
        <f t="shared" ca="1" si="115"/>
        <v>2.8777232923547785E-4</v>
      </c>
      <c r="AA146">
        <f t="shared" ca="1" si="88"/>
        <v>317.12445714363184</v>
      </c>
      <c r="AB146">
        <f t="shared" ca="1" si="89"/>
        <v>0</v>
      </c>
      <c r="AC146">
        <f t="shared" ca="1" si="90"/>
        <v>0.16383100477303003</v>
      </c>
      <c r="AD146">
        <f t="shared" ca="1" si="91"/>
        <v>0.10004066810487899</v>
      </c>
      <c r="AE146">
        <f t="shared" si="96"/>
        <v>0</v>
      </c>
      <c r="AG146">
        <f t="shared" ca="1" si="92"/>
        <v>0.40345502314636472</v>
      </c>
      <c r="AH146">
        <f t="shared" ca="1" si="93"/>
        <v>-2.2692256607115269</v>
      </c>
      <c r="AI146">
        <f t="shared" si="94"/>
        <v>0</v>
      </c>
      <c r="AJ146">
        <v>1.2823693396057934</v>
      </c>
      <c r="AK146">
        <v>-0.83611894297064282</v>
      </c>
      <c r="AL146">
        <v>0.19301182874187361</v>
      </c>
      <c r="AM146">
        <v>-0.34650270208658185</v>
      </c>
      <c r="AN146">
        <v>-2.2692256607115269</v>
      </c>
      <c r="AO146">
        <v>-0.55806594900786877</v>
      </c>
      <c r="AP146">
        <v>0.12274313121451996</v>
      </c>
      <c r="AQ146">
        <v>0.70180135480768513</v>
      </c>
      <c r="AR146">
        <v>1.1110455488960724</v>
      </c>
      <c r="AS146">
        <v>0.52133941608190071</v>
      </c>
      <c r="AT146">
        <v>-1.1425095181039069</v>
      </c>
      <c r="AV146">
        <v>0.45876833110178994</v>
      </c>
      <c r="AW146">
        <v>0.13876930271899385</v>
      </c>
      <c r="AX146">
        <v>0.47001792179525309</v>
      </c>
      <c r="AY146">
        <v>0.12311034473381258</v>
      </c>
    </row>
    <row r="147" spans="5:51" x14ac:dyDescent="0.55000000000000004">
      <c r="E147">
        <f t="shared" si="87"/>
        <v>0</v>
      </c>
      <c r="F147">
        <v>136</v>
      </c>
      <c r="G147" s="5">
        <f t="shared" ca="1" si="95"/>
        <v>0</v>
      </c>
      <c r="H147">
        <f t="shared" ca="1" si="97"/>
        <v>8.5744840326445096E-2</v>
      </c>
      <c r="I147">
        <f t="shared" ca="1" si="98"/>
        <v>0</v>
      </c>
      <c r="J147">
        <f t="shared" ca="1" si="99"/>
        <v>0</v>
      </c>
      <c r="K147">
        <f t="shared" ca="1" si="100"/>
        <v>5.0780997994319448E-2</v>
      </c>
      <c r="L147">
        <f t="shared" ca="1" si="101"/>
        <v>0</v>
      </c>
      <c r="M147">
        <f t="shared" ca="1" si="102"/>
        <v>0</v>
      </c>
      <c r="N147">
        <f t="shared" ca="1" si="103"/>
        <v>1.366371949865643E-2</v>
      </c>
      <c r="O147">
        <f t="shared" ca="1" si="104"/>
        <v>0</v>
      </c>
      <c r="P147">
        <f t="shared" ca="1" si="105"/>
        <v>0</v>
      </c>
      <c r="Q147">
        <f t="shared" ca="1" si="106"/>
        <v>3.3021999843081558E-3</v>
      </c>
      <c r="R147">
        <f t="shared" ca="1" si="107"/>
        <v>0</v>
      </c>
      <c r="S147">
        <f t="shared" ca="1" si="108"/>
        <v>0</v>
      </c>
      <c r="T147">
        <f t="shared" ca="1" si="109"/>
        <v>2.2199565904939041E-3</v>
      </c>
      <c r="U147">
        <f t="shared" ca="1" si="110"/>
        <v>0</v>
      </c>
      <c r="V147">
        <f t="shared" ca="1" si="111"/>
        <v>0</v>
      </c>
      <c r="W147">
        <f t="shared" ca="1" si="112"/>
        <v>7.4621808247707551E-4</v>
      </c>
      <c r="X147">
        <f t="shared" ca="1" si="113"/>
        <v>0</v>
      </c>
      <c r="Y147">
        <f t="shared" ca="1" si="114"/>
        <v>0</v>
      </c>
      <c r="Z147">
        <f t="shared" ca="1" si="115"/>
        <v>4.4337862715046169E-4</v>
      </c>
      <c r="AA147">
        <f t="shared" ca="1" si="88"/>
        <v>306.4993310976667</v>
      </c>
      <c r="AB147">
        <f t="shared" ca="1" si="89"/>
        <v>0</v>
      </c>
      <c r="AC147">
        <f t="shared" ca="1" si="90"/>
        <v>0.27565781017797314</v>
      </c>
      <c r="AD147">
        <f t="shared" ca="1" si="91"/>
        <v>7.738275795993263E-2</v>
      </c>
      <c r="AE147">
        <f t="shared" si="96"/>
        <v>0</v>
      </c>
      <c r="AG147">
        <f t="shared" ca="1" si="92"/>
        <v>0</v>
      </c>
      <c r="AH147">
        <f t="shared" ca="1" si="93"/>
        <v>0.19433628040133044</v>
      </c>
      <c r="AI147">
        <f t="shared" si="94"/>
        <v>1</v>
      </c>
      <c r="AJ147">
        <v>-1.2602276910911314</v>
      </c>
      <c r="AK147">
        <v>-0.28378735805745237</v>
      </c>
      <c r="AL147">
        <v>3.9062797441147268E-2</v>
      </c>
      <c r="AM147">
        <v>-0.65064568843808956</v>
      </c>
      <c r="AN147">
        <v>0.19433628040133044</v>
      </c>
      <c r="AO147">
        <v>0.61208311308291741</v>
      </c>
      <c r="AP147">
        <v>-0.85559122453560121</v>
      </c>
      <c r="AQ147">
        <v>0.6793720785935875</v>
      </c>
      <c r="AR147">
        <v>9.4271399575518444E-2</v>
      </c>
      <c r="AS147">
        <v>-0.31828676583245397</v>
      </c>
      <c r="AT147">
        <v>-1.1814245226560161</v>
      </c>
      <c r="AV147">
        <v>0.47167579543147203</v>
      </c>
      <c r="AW147">
        <v>0.10865118003346932</v>
      </c>
      <c r="AX147">
        <v>0.48265302892834377</v>
      </c>
      <c r="AY147">
        <v>9.6292455802479596E-2</v>
      </c>
    </row>
    <row r="148" spans="5:51" x14ac:dyDescent="0.55000000000000004">
      <c r="E148">
        <f t="shared" si="87"/>
        <v>0</v>
      </c>
      <c r="F148">
        <v>137</v>
      </c>
      <c r="G148" s="5">
        <f t="shared" ca="1" si="95"/>
        <v>0</v>
      </c>
      <c r="H148">
        <f t="shared" ca="1" si="97"/>
        <v>0</v>
      </c>
      <c r="I148">
        <f t="shared" ca="1" si="98"/>
        <v>4.2219287227405616E-2</v>
      </c>
      <c r="J148">
        <f t="shared" ca="1" si="99"/>
        <v>0</v>
      </c>
      <c r="K148">
        <f t="shared" ca="1" si="100"/>
        <v>0</v>
      </c>
      <c r="L148">
        <f t="shared" ca="1" si="101"/>
        <v>3.3294010638425638E-2</v>
      </c>
      <c r="M148">
        <f t="shared" ca="1" si="102"/>
        <v>0</v>
      </c>
      <c r="N148">
        <f t="shared" ca="1" si="103"/>
        <v>0</v>
      </c>
      <c r="O148">
        <f t="shared" ca="1" si="104"/>
        <v>9.5600343957143678E-3</v>
      </c>
      <c r="P148">
        <f t="shared" ca="1" si="105"/>
        <v>0</v>
      </c>
      <c r="Q148">
        <f t="shared" ca="1" si="106"/>
        <v>0</v>
      </c>
      <c r="R148">
        <f t="shared" ca="1" si="107"/>
        <v>2.3661410911886365E-3</v>
      </c>
      <c r="S148">
        <f t="shared" ca="1" si="108"/>
        <v>0</v>
      </c>
      <c r="T148">
        <f t="shared" ca="1" si="109"/>
        <v>0</v>
      </c>
      <c r="U148">
        <f t="shared" ca="1" si="110"/>
        <v>1.6068383866112525E-3</v>
      </c>
      <c r="V148">
        <f t="shared" ca="1" si="111"/>
        <v>0</v>
      </c>
      <c r="W148">
        <f t="shared" ca="1" si="112"/>
        <v>0</v>
      </c>
      <c r="X148">
        <f t="shared" ca="1" si="113"/>
        <v>5.4258720322817179E-4</v>
      </c>
      <c r="Y148">
        <f t="shared" ca="1" si="114"/>
        <v>0</v>
      </c>
      <c r="Z148">
        <f t="shared" ca="1" si="115"/>
        <v>3.2289435874677686E-4</v>
      </c>
      <c r="AA148">
        <f t="shared" ca="1" si="88"/>
        <v>279.51064617722153</v>
      </c>
      <c r="AB148">
        <f t="shared" ca="1" si="89"/>
        <v>0</v>
      </c>
      <c r="AC148">
        <f t="shared" ca="1" si="90"/>
        <v>0.38011312253503893</v>
      </c>
      <c r="AD148">
        <f t="shared" ca="1" si="91"/>
        <v>6.1066972390850273E-2</v>
      </c>
      <c r="AE148">
        <f t="shared" si="96"/>
        <v>0</v>
      </c>
      <c r="AG148">
        <f t="shared" ca="1" si="92"/>
        <v>0</v>
      </c>
      <c r="AH148">
        <f t="shared" ca="1" si="93"/>
        <v>-1.6132389646372758</v>
      </c>
      <c r="AI148">
        <f t="shared" si="94"/>
        <v>2</v>
      </c>
      <c r="AJ148">
        <v>-1.809094101190567</v>
      </c>
      <c r="AK148">
        <v>-1.3467979442793876</v>
      </c>
      <c r="AL148">
        <v>-0.977013314695796</v>
      </c>
      <c r="AM148">
        <v>0.55886971495056059</v>
      </c>
      <c r="AN148">
        <v>-1.6132389646372758</v>
      </c>
      <c r="AO148">
        <v>0.42271153688488994</v>
      </c>
      <c r="AP148">
        <v>0.42781948650372215</v>
      </c>
      <c r="AQ148">
        <v>-0.13199723980505951</v>
      </c>
      <c r="AR148">
        <v>-0.30664068617625162</v>
      </c>
      <c r="AS148">
        <v>-0.44051262193534058</v>
      </c>
      <c r="AT148">
        <v>-3.0305818654596806</v>
      </c>
      <c r="AV148">
        <v>0.38773614136119638</v>
      </c>
      <c r="AW148">
        <v>8.1859056642835951E-2</v>
      </c>
      <c r="AX148">
        <v>0.3965996044301443</v>
      </c>
      <c r="AY148">
        <v>7.2528558820116204E-2</v>
      </c>
    </row>
    <row r="149" spans="5:51" x14ac:dyDescent="0.55000000000000004">
      <c r="E149">
        <f t="shared" si="87"/>
        <v>0</v>
      </c>
      <c r="F149">
        <v>138</v>
      </c>
      <c r="G149" s="5">
        <f t="shared" ca="1" si="95"/>
        <v>0.30617711772251893</v>
      </c>
      <c r="H149">
        <f t="shared" ca="1" si="97"/>
        <v>0</v>
      </c>
      <c r="I149">
        <f t="shared" ca="1" si="98"/>
        <v>0</v>
      </c>
      <c r="J149">
        <f t="shared" ca="1" si="99"/>
        <v>2.4385550892785775E-2</v>
      </c>
      <c r="K149">
        <f t="shared" ca="1" si="100"/>
        <v>0</v>
      </c>
      <c r="L149">
        <f t="shared" ca="1" si="101"/>
        <v>0</v>
      </c>
      <c r="M149">
        <f t="shared" ca="1" si="102"/>
        <v>2.2496442731990682E-2</v>
      </c>
      <c r="N149">
        <f t="shared" ca="1" si="103"/>
        <v>0</v>
      </c>
      <c r="O149">
        <f t="shared" ca="1" si="104"/>
        <v>0</v>
      </c>
      <c r="P149">
        <f t="shared" ca="1" si="105"/>
        <v>6.7588934134559242E-3</v>
      </c>
      <c r="Q149">
        <f t="shared" ca="1" si="106"/>
        <v>0</v>
      </c>
      <c r="R149">
        <f t="shared" ca="1" si="107"/>
        <v>0</v>
      </c>
      <c r="S149">
        <f t="shared" ca="1" si="108"/>
        <v>1.7027621325192152E-3</v>
      </c>
      <c r="T149">
        <f t="shared" ca="1" si="109"/>
        <v>0</v>
      </c>
      <c r="U149">
        <f t="shared" ca="1" si="110"/>
        <v>0</v>
      </c>
      <c r="V149">
        <f t="shared" ca="1" si="111"/>
        <v>1.1652944458874109E-3</v>
      </c>
      <c r="W149">
        <f t="shared" ca="1" si="112"/>
        <v>0</v>
      </c>
      <c r="X149">
        <f t="shared" ca="1" si="113"/>
        <v>0</v>
      </c>
      <c r="Y149">
        <f t="shared" ca="1" si="114"/>
        <v>3.9487312609187648E-4</v>
      </c>
      <c r="Z149">
        <f t="shared" ca="1" si="115"/>
        <v>2.3515063768536382E-4</v>
      </c>
      <c r="AA149">
        <f t="shared" ca="1" si="88"/>
        <v>248.51125817248783</v>
      </c>
      <c r="AB149">
        <f t="shared" ca="1" si="89"/>
        <v>0</v>
      </c>
      <c r="AC149">
        <f t="shared" ca="1" si="90"/>
        <v>0.13701334628245523</v>
      </c>
      <c r="AD149">
        <f t="shared" ca="1" si="91"/>
        <v>7.0488769973341886E-2</v>
      </c>
      <c r="AE149">
        <f t="shared" si="96"/>
        <v>0</v>
      </c>
      <c r="AG149">
        <f t="shared" ca="1" si="92"/>
        <v>0.46819109620577964</v>
      </c>
      <c r="AH149">
        <f t="shared" ca="1" si="93"/>
        <v>-1.8971968529513106</v>
      </c>
      <c r="AI149">
        <f t="shared" si="94"/>
        <v>0</v>
      </c>
      <c r="AJ149">
        <v>-0.31338231565314345</v>
      </c>
      <c r="AK149">
        <v>0.35040443435718771</v>
      </c>
      <c r="AL149">
        <v>0.33312971936538815</v>
      </c>
      <c r="AM149">
        <v>1.2504733604146168</v>
      </c>
      <c r="AN149">
        <v>-1.8971968529513106</v>
      </c>
      <c r="AO149">
        <v>-0.33830929169198498</v>
      </c>
      <c r="AP149">
        <v>-1.5358455129899085</v>
      </c>
      <c r="AQ149">
        <v>8.7663920567138121E-2</v>
      </c>
      <c r="AR149">
        <v>1.1731640370271634</v>
      </c>
      <c r="AS149">
        <v>0.70180135480768513</v>
      </c>
      <c r="AT149">
        <v>-0.58173213801637758</v>
      </c>
      <c r="AV149">
        <v>0.32349777706356836</v>
      </c>
      <c r="AW149">
        <v>7.427017602757742E-2</v>
      </c>
      <c r="AX149">
        <v>0.33072608236583362</v>
      </c>
      <c r="AY149">
        <v>6.5582856920915714E-2</v>
      </c>
    </row>
    <row r="150" spans="5:51" x14ac:dyDescent="0.55000000000000004">
      <c r="E150">
        <f t="shared" si="87"/>
        <v>0</v>
      </c>
      <c r="F150">
        <v>139</v>
      </c>
      <c r="G150" s="5">
        <f t="shared" ca="1" si="95"/>
        <v>0</v>
      </c>
      <c r="H150">
        <f t="shared" ca="1" si="97"/>
        <v>9.5087678226533925E-2</v>
      </c>
      <c r="I150">
        <f t="shared" ca="1" si="98"/>
        <v>0</v>
      </c>
      <c r="J150">
        <f t="shared" ca="1" si="99"/>
        <v>0</v>
      </c>
      <c r="K150">
        <f t="shared" ca="1" si="100"/>
        <v>1.5255568073095992E-2</v>
      </c>
      <c r="L150">
        <f t="shared" ca="1" si="101"/>
        <v>0</v>
      </c>
      <c r="M150">
        <f t="shared" ca="1" si="102"/>
        <v>0</v>
      </c>
      <c r="N150">
        <f t="shared" ca="1" si="103"/>
        <v>1.551475586305787E-2</v>
      </c>
      <c r="O150">
        <f t="shared" ca="1" si="104"/>
        <v>0</v>
      </c>
      <c r="P150">
        <f t="shared" ca="1" si="105"/>
        <v>0</v>
      </c>
      <c r="Q150">
        <f t="shared" ca="1" si="106"/>
        <v>4.8153157858450459E-3</v>
      </c>
      <c r="R150">
        <f t="shared" ca="1" si="107"/>
        <v>0</v>
      </c>
      <c r="S150">
        <f t="shared" ca="1" si="108"/>
        <v>0</v>
      </c>
      <c r="T150">
        <f t="shared" ca="1" si="109"/>
        <v>1.229398396768646E-3</v>
      </c>
      <c r="U150">
        <f t="shared" ca="1" si="110"/>
        <v>0</v>
      </c>
      <c r="V150">
        <f t="shared" ca="1" si="111"/>
        <v>0</v>
      </c>
      <c r="W150">
        <f t="shared" ca="1" si="112"/>
        <v>8.4633573432713602E-4</v>
      </c>
      <c r="X150">
        <f t="shared" ca="1" si="113"/>
        <v>0</v>
      </c>
      <c r="Y150">
        <f t="shared" ca="1" si="114"/>
        <v>0</v>
      </c>
      <c r="Z150">
        <f t="shared" ca="1" si="115"/>
        <v>4.5882031009818604E-4</v>
      </c>
      <c r="AA150">
        <f t="shared" ca="1" si="88"/>
        <v>218.35483076689223</v>
      </c>
      <c r="AB150">
        <f t="shared" ca="1" si="89"/>
        <v>0</v>
      </c>
      <c r="AC150">
        <f t="shared" ca="1" si="90"/>
        <v>0.2424647813352116</v>
      </c>
      <c r="AD150">
        <f t="shared" ca="1" si="91"/>
        <v>5.2510452094267156E-2</v>
      </c>
      <c r="AE150">
        <f t="shared" si="96"/>
        <v>0</v>
      </c>
      <c r="AG150">
        <f t="shared" ca="1" si="92"/>
        <v>0</v>
      </c>
      <c r="AH150">
        <f t="shared" ca="1" si="93"/>
        <v>-0.1175044417323079</v>
      </c>
      <c r="AI150">
        <f t="shared" si="94"/>
        <v>1</v>
      </c>
      <c r="AJ150">
        <v>-1.0194435162702575</v>
      </c>
      <c r="AK150">
        <v>-1.6949206838035025</v>
      </c>
      <c r="AL150">
        <v>1.0043800102721434</v>
      </c>
      <c r="AM150">
        <v>-0.17177740119223017</v>
      </c>
      <c r="AN150">
        <v>-0.1175044417323079</v>
      </c>
      <c r="AO150">
        <v>-0.47260641622415278</v>
      </c>
      <c r="AP150">
        <v>0.1008811523206532</v>
      </c>
      <c r="AQ150">
        <v>-1.2340888133621775</v>
      </c>
      <c r="AR150">
        <v>-1.0554754226177465</v>
      </c>
      <c r="AS150">
        <v>1.9296385289635509</v>
      </c>
      <c r="AT150">
        <v>0.46236664275056683</v>
      </c>
      <c r="AV150">
        <v>0.32385602832186261</v>
      </c>
      <c r="AW150">
        <v>5.3941582099723717E-2</v>
      </c>
      <c r="AX150">
        <v>0.33037735500391657</v>
      </c>
      <c r="AY150">
        <v>4.763287412920908E-2</v>
      </c>
    </row>
    <row r="151" spans="5:51" x14ac:dyDescent="0.55000000000000004">
      <c r="E151">
        <f t="shared" si="87"/>
        <v>0</v>
      </c>
      <c r="F151">
        <v>140</v>
      </c>
      <c r="G151" s="5">
        <f t="shared" ca="1" si="95"/>
        <v>0</v>
      </c>
      <c r="H151">
        <f t="shared" ca="1" si="97"/>
        <v>0</v>
      </c>
      <c r="I151">
        <f t="shared" ca="1" si="98"/>
        <v>4.6819540202642514E-2</v>
      </c>
      <c r="J151">
        <f t="shared" ca="1" si="99"/>
        <v>0</v>
      </c>
      <c r="K151">
        <f t="shared" ca="1" si="100"/>
        <v>0</v>
      </c>
      <c r="L151">
        <f t="shared" ca="1" si="101"/>
        <v>1.0002147767511425E-2</v>
      </c>
      <c r="M151">
        <f t="shared" ca="1" si="102"/>
        <v>0</v>
      </c>
      <c r="N151">
        <f t="shared" ca="1" si="103"/>
        <v>0</v>
      </c>
      <c r="O151">
        <f t="shared" ca="1" si="104"/>
        <v>1.0855140849936874E-2</v>
      </c>
      <c r="P151">
        <f t="shared" ca="1" si="105"/>
        <v>0</v>
      </c>
      <c r="Q151">
        <f t="shared" ca="1" si="106"/>
        <v>0</v>
      </c>
      <c r="R151">
        <f t="shared" ca="1" si="107"/>
        <v>3.4503411671247897E-3</v>
      </c>
      <c r="S151">
        <f t="shared" ca="1" si="108"/>
        <v>0</v>
      </c>
      <c r="T151">
        <f t="shared" ca="1" si="109"/>
        <v>0</v>
      </c>
      <c r="U151">
        <f t="shared" ca="1" si="110"/>
        <v>8.8985728136543754E-4</v>
      </c>
      <c r="V151">
        <f t="shared" ca="1" si="111"/>
        <v>0</v>
      </c>
      <c r="W151">
        <f t="shared" ca="1" si="112"/>
        <v>0</v>
      </c>
      <c r="X151">
        <f t="shared" ca="1" si="113"/>
        <v>6.1538436264673227E-4</v>
      </c>
      <c r="Y151">
        <f t="shared" ca="1" si="114"/>
        <v>0</v>
      </c>
      <c r="Z151">
        <f t="shared" ca="1" si="115"/>
        <v>3.3413989925787705E-4</v>
      </c>
      <c r="AA151">
        <f t="shared" ca="1" si="88"/>
        <v>193.81260618217104</v>
      </c>
      <c r="AB151">
        <f t="shared" ca="1" si="89"/>
        <v>0</v>
      </c>
      <c r="AC151">
        <f t="shared" ca="1" si="90"/>
        <v>0.34459393950514222</v>
      </c>
      <c r="AD151">
        <f t="shared" ca="1" si="91"/>
        <v>4.3019653964741097E-2</v>
      </c>
      <c r="AE151">
        <f t="shared" si="96"/>
        <v>0</v>
      </c>
      <c r="AG151">
        <f t="shared" ca="1" si="92"/>
        <v>0</v>
      </c>
      <c r="AH151">
        <f t="shared" ca="1" si="93"/>
        <v>-1.0580174603092019</v>
      </c>
      <c r="AI151">
        <f t="shared" si="94"/>
        <v>2</v>
      </c>
      <c r="AJ151">
        <v>-0.56891394706326537</v>
      </c>
      <c r="AK151">
        <v>-2.3678694560658187E-2</v>
      </c>
      <c r="AL151">
        <v>-0.51827555580530316</v>
      </c>
      <c r="AM151">
        <v>7.0398300522356294E-2</v>
      </c>
      <c r="AN151">
        <v>-1.0580174603092019</v>
      </c>
      <c r="AO151">
        <v>-1.4094712241785601</v>
      </c>
      <c r="AP151">
        <v>-0.22154154066811316</v>
      </c>
      <c r="AQ151">
        <v>-1.8741138774203137</v>
      </c>
      <c r="AR151">
        <v>0.67523387770052068</v>
      </c>
      <c r="AS151">
        <v>-1.3255066733108833</v>
      </c>
      <c r="AT151">
        <v>-0.28267209017940331</v>
      </c>
      <c r="AV151">
        <v>0.28042981702374647</v>
      </c>
      <c r="AW151">
        <v>4.171175594128463E-2</v>
      </c>
      <c r="AX151">
        <v>0.28560952666792006</v>
      </c>
      <c r="AY151">
        <v>3.6795674779850358E-2</v>
      </c>
    </row>
    <row r="152" spans="5:51" x14ac:dyDescent="0.55000000000000004">
      <c r="E152">
        <f t="shared" si="87"/>
        <v>0</v>
      </c>
      <c r="F152">
        <v>141</v>
      </c>
      <c r="G152" s="5">
        <f t="shared" ca="1" si="95"/>
        <v>0.38268863750580001</v>
      </c>
      <c r="H152">
        <f t="shared" ca="1" si="97"/>
        <v>0</v>
      </c>
      <c r="I152">
        <f t="shared" ca="1" si="98"/>
        <v>0</v>
      </c>
      <c r="J152">
        <f t="shared" ca="1" si="99"/>
        <v>2.7042623297705719E-2</v>
      </c>
      <c r="K152">
        <f t="shared" ca="1" si="100"/>
        <v>0</v>
      </c>
      <c r="L152">
        <f t="shared" ca="1" si="101"/>
        <v>0</v>
      </c>
      <c r="M152">
        <f t="shared" ca="1" si="102"/>
        <v>6.7583550354559903E-3</v>
      </c>
      <c r="N152">
        <f t="shared" ca="1" si="103"/>
        <v>0</v>
      </c>
      <c r="O152">
        <f t="shared" ca="1" si="104"/>
        <v>0</v>
      </c>
      <c r="P152">
        <f t="shared" ca="1" si="105"/>
        <v>7.6745267805380362E-3</v>
      </c>
      <c r="Q152">
        <f t="shared" ca="1" si="106"/>
        <v>0</v>
      </c>
      <c r="R152">
        <f t="shared" ca="1" si="107"/>
        <v>0</v>
      </c>
      <c r="S152">
        <f t="shared" ca="1" si="108"/>
        <v>2.4829923733334387E-3</v>
      </c>
      <c r="T152">
        <f t="shared" ca="1" si="109"/>
        <v>0</v>
      </c>
      <c r="U152">
        <f t="shared" ca="1" si="110"/>
        <v>0</v>
      </c>
      <c r="V152">
        <f t="shared" ca="1" si="111"/>
        <v>6.4533294464945283E-4</v>
      </c>
      <c r="W152">
        <f t="shared" ca="1" si="112"/>
        <v>0</v>
      </c>
      <c r="X152">
        <f t="shared" ca="1" si="113"/>
        <v>0</v>
      </c>
      <c r="Y152">
        <f t="shared" ca="1" si="114"/>
        <v>4.4785196845894827E-4</v>
      </c>
      <c r="Z152">
        <f t="shared" ca="1" si="115"/>
        <v>2.4334030080789491E-4</v>
      </c>
      <c r="AA152">
        <f t="shared" ca="1" si="88"/>
        <v>176.82962768558806</v>
      </c>
      <c r="AB152">
        <f t="shared" ca="1" si="89"/>
        <v>0</v>
      </c>
      <c r="AC152">
        <f t="shared" ca="1" si="90"/>
        <v>9.2654247818423699E-2</v>
      </c>
      <c r="AD152">
        <f t="shared" ca="1" si="91"/>
        <v>6.3905584498107376E-2</v>
      </c>
      <c r="AE152">
        <f t="shared" si="96"/>
        <v>0</v>
      </c>
      <c r="AG152">
        <f t="shared" ca="1" si="92"/>
        <v>0.70293039107313604</v>
      </c>
      <c r="AH152">
        <f t="shared" ca="1" si="93"/>
        <v>-0.88124352259910665</v>
      </c>
      <c r="AI152">
        <f t="shared" si="94"/>
        <v>0</v>
      </c>
      <c r="AJ152">
        <v>-0.24961991584859788</v>
      </c>
      <c r="AK152">
        <v>0.12043074093526229</v>
      </c>
      <c r="AL152">
        <v>-0.31716126613900997</v>
      </c>
      <c r="AM152">
        <v>-1.1226075002923608</v>
      </c>
      <c r="AN152">
        <v>-0.88124352259910665</v>
      </c>
      <c r="AO152">
        <v>-0.18569153326097876</v>
      </c>
      <c r="AP152">
        <v>0.93627477326663211</v>
      </c>
      <c r="AQ152">
        <v>0.68806912167929113</v>
      </c>
      <c r="AR152">
        <v>0.56514068091928493</v>
      </c>
      <c r="AS152">
        <v>0.59008698372053914</v>
      </c>
      <c r="AT152">
        <v>-1.0157191354664974</v>
      </c>
      <c r="AV152">
        <v>0.26021699820788474</v>
      </c>
      <c r="AW152">
        <v>5.9276736475487493E-2</v>
      </c>
      <c r="AX152">
        <v>0.26420346299344016</v>
      </c>
      <c r="AY152">
        <v>4.9846476692480643E-2</v>
      </c>
    </row>
    <row r="153" spans="5:51" x14ac:dyDescent="0.55000000000000004">
      <c r="E153">
        <f t="shared" si="87"/>
        <v>0</v>
      </c>
      <c r="F153">
        <v>142</v>
      </c>
      <c r="G153" s="5">
        <f t="shared" ca="1" si="95"/>
        <v>0</v>
      </c>
      <c r="H153">
        <f t="shared" ca="1" si="97"/>
        <v>0.11884942380664991</v>
      </c>
      <c r="I153">
        <f t="shared" ca="1" si="98"/>
        <v>0</v>
      </c>
      <c r="J153">
        <f t="shared" ca="1" si="99"/>
        <v>0</v>
      </c>
      <c r="K153">
        <f t="shared" ca="1" si="100"/>
        <v>1.691782902125415E-2</v>
      </c>
      <c r="L153">
        <f t="shared" ca="1" si="101"/>
        <v>0</v>
      </c>
      <c r="M153">
        <f t="shared" ca="1" si="102"/>
        <v>0</v>
      </c>
      <c r="N153">
        <f t="shared" ca="1" si="103"/>
        <v>4.6609248253218867E-3</v>
      </c>
      <c r="O153">
        <f t="shared" ca="1" si="104"/>
        <v>0</v>
      </c>
      <c r="P153">
        <f t="shared" ca="1" si="105"/>
        <v>0</v>
      </c>
      <c r="Q153">
        <f t="shared" ca="1" si="106"/>
        <v>5.4676509444050517E-3</v>
      </c>
      <c r="R153">
        <f t="shared" ca="1" si="107"/>
        <v>0</v>
      </c>
      <c r="S153">
        <f t="shared" ca="1" si="108"/>
        <v>0</v>
      </c>
      <c r="T153">
        <f t="shared" ca="1" si="109"/>
        <v>1.7927265263108952E-3</v>
      </c>
      <c r="U153">
        <f t="shared" ca="1" si="110"/>
        <v>0</v>
      </c>
      <c r="V153">
        <f t="shared" ca="1" si="111"/>
        <v>0</v>
      </c>
      <c r="W153">
        <f t="shared" ca="1" si="112"/>
        <v>4.6869555889753007E-4</v>
      </c>
      <c r="X153">
        <f t="shared" ca="1" si="113"/>
        <v>0</v>
      </c>
      <c r="Y153">
        <f t="shared" ca="1" si="114"/>
        <v>0</v>
      </c>
      <c r="Z153">
        <f t="shared" ca="1" si="115"/>
        <v>5.0336680861233626E-4</v>
      </c>
      <c r="AA153">
        <f t="shared" ca="1" si="88"/>
        <v>163.84174796547234</v>
      </c>
      <c r="AB153">
        <f t="shared" ca="1" si="89"/>
        <v>0</v>
      </c>
      <c r="AC153">
        <f t="shared" ca="1" si="90"/>
        <v>0.18386165306032343</v>
      </c>
      <c r="AD153">
        <f t="shared" ca="1" si="91"/>
        <v>4.8351836500764134E-2</v>
      </c>
      <c r="AE153">
        <f t="shared" si="96"/>
        <v>0</v>
      </c>
      <c r="AG153">
        <f t="shared" ca="1" si="92"/>
        <v>0</v>
      </c>
      <c r="AH153">
        <f t="shared" ca="1" si="93"/>
        <v>0.69925931711622979</v>
      </c>
      <c r="AI153">
        <f t="shared" si="94"/>
        <v>1</v>
      </c>
      <c r="AJ153">
        <v>-0.40554141378379427</v>
      </c>
      <c r="AK153">
        <v>0.31169520298135467</v>
      </c>
      <c r="AL153">
        <v>-2.2918902686797082</v>
      </c>
      <c r="AM153">
        <v>0.57071360970439855</v>
      </c>
      <c r="AN153">
        <v>0.69925931711622979</v>
      </c>
      <c r="AO153">
        <v>-0.37220729609543923</v>
      </c>
      <c r="AP153">
        <v>-0.47697312766104005</v>
      </c>
      <c r="AQ153">
        <v>1.3291992218000814</v>
      </c>
      <c r="AR153">
        <v>2.6297493604943156</v>
      </c>
      <c r="AS153">
        <v>0.73878709372365847</v>
      </c>
      <c r="AT153">
        <v>1.8553964764578268</v>
      </c>
      <c r="AV153">
        <v>0.33872412798970175</v>
      </c>
      <c r="AW153">
        <v>4.4315555879596208E-2</v>
      </c>
      <c r="AX153">
        <v>0.340684064218022</v>
      </c>
      <c r="AY153">
        <v>3.7256421299798781E-2</v>
      </c>
    </row>
    <row r="154" spans="5:51" x14ac:dyDescent="0.55000000000000004">
      <c r="E154">
        <f t="shared" si="87"/>
        <v>0</v>
      </c>
      <c r="F154">
        <v>143</v>
      </c>
      <c r="G154" s="5">
        <f t="shared" ca="1" si="95"/>
        <v>0</v>
      </c>
      <c r="H154">
        <f t="shared" ca="1" si="97"/>
        <v>0</v>
      </c>
      <c r="I154">
        <f t="shared" ca="1" si="98"/>
        <v>5.8519415761942473E-2</v>
      </c>
      <c r="J154">
        <f t="shared" ca="1" si="99"/>
        <v>0</v>
      </c>
      <c r="K154">
        <f t="shared" ca="1" si="100"/>
        <v>0</v>
      </c>
      <c r="L154">
        <f t="shared" ca="1" si="101"/>
        <v>1.1091991131716441E-2</v>
      </c>
      <c r="M154">
        <f t="shared" ca="1" si="102"/>
        <v>0</v>
      </c>
      <c r="N154">
        <f t="shared" ca="1" si="103"/>
        <v>0</v>
      </c>
      <c r="O154">
        <f t="shared" ca="1" si="104"/>
        <v>3.26108872846063E-3</v>
      </c>
      <c r="P154">
        <f t="shared" ca="1" si="105"/>
        <v>0</v>
      </c>
      <c r="Q154">
        <f t="shared" ca="1" si="106"/>
        <v>0</v>
      </c>
      <c r="R154">
        <f t="shared" ca="1" si="107"/>
        <v>3.9177619869511411E-3</v>
      </c>
      <c r="S154">
        <f t="shared" ca="1" si="108"/>
        <v>0</v>
      </c>
      <c r="T154">
        <f t="shared" ca="1" si="109"/>
        <v>0</v>
      </c>
      <c r="U154">
        <f t="shared" ca="1" si="110"/>
        <v>1.2976027601205042E-3</v>
      </c>
      <c r="V154">
        <f t="shared" ca="1" si="111"/>
        <v>0</v>
      </c>
      <c r="W154">
        <f t="shared" ca="1" si="112"/>
        <v>0</v>
      </c>
      <c r="X154">
        <f t="shared" ca="1" si="113"/>
        <v>3.4079610028143255E-4</v>
      </c>
      <c r="Y154">
        <f t="shared" ca="1" si="114"/>
        <v>0</v>
      </c>
      <c r="Z154">
        <f t="shared" ca="1" si="115"/>
        <v>3.66581275975974E-4</v>
      </c>
      <c r="AA154">
        <f t="shared" ca="1" si="88"/>
        <v>156.34274028796119</v>
      </c>
      <c r="AB154">
        <f t="shared" ca="1" si="89"/>
        <v>0</v>
      </c>
      <c r="AC154">
        <f t="shared" ca="1" si="90"/>
        <v>0.28335872492945208</v>
      </c>
      <c r="AD154">
        <f t="shared" ca="1" si="91"/>
        <v>4.1513779687567233E-2</v>
      </c>
      <c r="AE154">
        <f t="shared" si="96"/>
        <v>0</v>
      </c>
      <c r="AG154">
        <f t="shared" ca="1" si="92"/>
        <v>0</v>
      </c>
      <c r="AH154">
        <f t="shared" ca="1" si="93"/>
        <v>0.56702674555708654</v>
      </c>
      <c r="AI154">
        <f t="shared" si="94"/>
        <v>2</v>
      </c>
      <c r="AJ154">
        <v>0.50085418479284272</v>
      </c>
      <c r="AK154">
        <v>-0.21895402824156918</v>
      </c>
      <c r="AL154">
        <v>0.38313373806886375</v>
      </c>
      <c r="AM154">
        <v>0.399486452806741</v>
      </c>
      <c r="AN154">
        <v>0.56702674555708654</v>
      </c>
      <c r="AO154">
        <v>-1.0409007700218353</v>
      </c>
      <c r="AP154">
        <v>1.9227900338592008</v>
      </c>
      <c r="AQ154">
        <v>0.60756860875699203</v>
      </c>
      <c r="AR154">
        <v>-9.9496446637203917E-2</v>
      </c>
      <c r="AS154">
        <v>0.61383616412058473</v>
      </c>
      <c r="AT154">
        <v>0.34301137930015102</v>
      </c>
      <c r="AV154">
        <v>0.382011581942649</v>
      </c>
      <c r="AW154">
        <v>3.8065503543369517E-2</v>
      </c>
      <c r="AX154">
        <v>0.38175932975956389</v>
      </c>
      <c r="AY154">
        <v>3.1716184940199538E-2</v>
      </c>
    </row>
    <row r="155" spans="5:51" x14ac:dyDescent="0.55000000000000004">
      <c r="E155">
        <f t="shared" si="87"/>
        <v>0</v>
      </c>
      <c r="F155">
        <v>144</v>
      </c>
      <c r="G155" s="5">
        <f t="shared" ca="1" si="95"/>
        <v>0.39949289246515396</v>
      </c>
      <c r="H155">
        <f t="shared" ca="1" si="97"/>
        <v>0</v>
      </c>
      <c r="I155">
        <f t="shared" ca="1" si="98"/>
        <v>0</v>
      </c>
      <c r="J155">
        <f t="shared" ca="1" si="99"/>
        <v>3.3800385676634959E-2</v>
      </c>
      <c r="K155">
        <f t="shared" ca="1" si="100"/>
        <v>0</v>
      </c>
      <c r="L155">
        <f t="shared" ca="1" si="101"/>
        <v>0</v>
      </c>
      <c r="M155">
        <f t="shared" ca="1" si="102"/>
        <v>7.4947517134032748E-3</v>
      </c>
      <c r="N155">
        <f t="shared" ca="1" si="103"/>
        <v>0</v>
      </c>
      <c r="O155">
        <f t="shared" ca="1" si="104"/>
        <v>0</v>
      </c>
      <c r="P155">
        <f t="shared" ca="1" si="105"/>
        <v>2.3055723667028587E-3</v>
      </c>
      <c r="Q155">
        <f t="shared" ca="1" si="106"/>
        <v>0</v>
      </c>
      <c r="R155">
        <f t="shared" ca="1" si="107"/>
        <v>0</v>
      </c>
      <c r="S155">
        <f t="shared" ca="1" si="108"/>
        <v>2.8193655824016997E-3</v>
      </c>
      <c r="T155">
        <f t="shared" ca="1" si="109"/>
        <v>0</v>
      </c>
      <c r="U155">
        <f t="shared" ca="1" si="110"/>
        <v>0</v>
      </c>
      <c r="V155">
        <f t="shared" ca="1" si="111"/>
        <v>9.4103383509870208E-4</v>
      </c>
      <c r="W155">
        <f t="shared" ca="1" si="112"/>
        <v>0</v>
      </c>
      <c r="X155">
        <f t="shared" ca="1" si="113"/>
        <v>0</v>
      </c>
      <c r="Y155">
        <f t="shared" ca="1" si="114"/>
        <v>2.4801768393616032E-4</v>
      </c>
      <c r="Z155">
        <f t="shared" ca="1" si="115"/>
        <v>2.6696601682306442E-4</v>
      </c>
      <c r="AA155">
        <f t="shared" ca="1" si="88"/>
        <v>154.23172440225076</v>
      </c>
      <c r="AB155">
        <f t="shared" ca="1" si="89"/>
        <v>0</v>
      </c>
      <c r="AC155">
        <f t="shared" ca="1" si="90"/>
        <v>8.207877560463385E-2</v>
      </c>
      <c r="AD155">
        <f t="shared" ca="1" si="91"/>
        <v>6.5196512848851224E-2</v>
      </c>
      <c r="AE155">
        <f t="shared" si="96"/>
        <v>0</v>
      </c>
      <c r="AG155">
        <f t="shared" ca="1" si="92"/>
        <v>0.82987510520773988</v>
      </c>
      <c r="AH155">
        <f t="shared" ca="1" si="93"/>
        <v>-0.46620016291853972</v>
      </c>
      <c r="AI155">
        <f t="shared" si="94"/>
        <v>0</v>
      </c>
      <c r="AJ155">
        <v>-3.1866420613368973E-2</v>
      </c>
      <c r="AK155">
        <v>1.5793284546816722</v>
      </c>
      <c r="AL155">
        <v>1.8999799067387357</v>
      </c>
      <c r="AM155">
        <v>-5.6370481615886092E-2</v>
      </c>
      <c r="AN155">
        <v>-0.46620016291853972</v>
      </c>
      <c r="AO155">
        <v>0.83254235505592078</v>
      </c>
      <c r="AP155">
        <v>0.18927266864920966</v>
      </c>
      <c r="AQ155">
        <v>-0.15301793609978631</v>
      </c>
      <c r="AR155">
        <v>-0.55190866987686604</v>
      </c>
      <c r="AS155">
        <v>0.84614157458418049</v>
      </c>
      <c r="AT155">
        <v>-0.28745262170559727</v>
      </c>
      <c r="AV155">
        <v>0.36711728040141689</v>
      </c>
      <c r="AW155">
        <v>6.3848325843734718E-2</v>
      </c>
      <c r="AX155">
        <v>0.36574990531805734</v>
      </c>
      <c r="AY155">
        <v>4.9577744430914013E-2</v>
      </c>
    </row>
    <row r="156" spans="5:51" x14ac:dyDescent="0.55000000000000004">
      <c r="E156">
        <f t="shared" si="87"/>
        <v>0</v>
      </c>
      <c r="F156">
        <v>145</v>
      </c>
      <c r="G156" s="5">
        <f t="shared" ca="1" si="95"/>
        <v>0</v>
      </c>
      <c r="H156">
        <f t="shared" ca="1" si="97"/>
        <v>0.12406822526476477</v>
      </c>
      <c r="I156">
        <f t="shared" ca="1" si="98"/>
        <v>0</v>
      </c>
      <c r="J156">
        <f t="shared" ca="1" si="99"/>
        <v>0</v>
      </c>
      <c r="K156">
        <f t="shared" ca="1" si="100"/>
        <v>2.1145476140928664E-2</v>
      </c>
      <c r="L156">
        <f t="shared" ca="1" si="101"/>
        <v>0</v>
      </c>
      <c r="M156">
        <f t="shared" ca="1" si="102"/>
        <v>0</v>
      </c>
      <c r="N156">
        <f t="shared" ca="1" si="103"/>
        <v>5.1687835482688814E-3</v>
      </c>
      <c r="O156">
        <f t="shared" ca="1" si="104"/>
        <v>0</v>
      </c>
      <c r="P156">
        <f t="shared" ca="1" si="105"/>
        <v>0</v>
      </c>
      <c r="Q156">
        <f t="shared" ca="1" si="106"/>
        <v>1.6425853070400395E-3</v>
      </c>
      <c r="R156">
        <f t="shared" ca="1" si="107"/>
        <v>0</v>
      </c>
      <c r="S156">
        <f t="shared" ca="1" si="108"/>
        <v>0</v>
      </c>
      <c r="T156">
        <f t="shared" ca="1" si="109"/>
        <v>2.0355888005221629E-3</v>
      </c>
      <c r="U156">
        <f t="shared" ca="1" si="110"/>
        <v>0</v>
      </c>
      <c r="V156">
        <f t="shared" ca="1" si="111"/>
        <v>0</v>
      </c>
      <c r="W156">
        <f t="shared" ca="1" si="112"/>
        <v>6.8345864400686505E-4</v>
      </c>
      <c r="X156">
        <f t="shared" ca="1" si="113"/>
        <v>0</v>
      </c>
      <c r="Y156">
        <f t="shared" ca="1" si="114"/>
        <v>0</v>
      </c>
      <c r="Z156">
        <f t="shared" ca="1" si="115"/>
        <v>3.7504137917153716E-4</v>
      </c>
      <c r="AA156">
        <f t="shared" ca="1" si="88"/>
        <v>151.88146209089416</v>
      </c>
      <c r="AB156">
        <f t="shared" ca="1" si="89"/>
        <v>0</v>
      </c>
      <c r="AC156">
        <f t="shared" ca="1" si="90"/>
        <v>0.1699965425510023</v>
      </c>
      <c r="AD156">
        <f t="shared" ca="1" si="91"/>
        <v>4.9768916112126478E-2</v>
      </c>
      <c r="AE156">
        <f t="shared" si="96"/>
        <v>0</v>
      </c>
      <c r="AG156">
        <f t="shared" ca="1" si="92"/>
        <v>0</v>
      </c>
      <c r="AH156">
        <f t="shared" ca="1" si="93"/>
        <v>-1.3293856682139449</v>
      </c>
      <c r="AI156">
        <f t="shared" si="94"/>
        <v>1</v>
      </c>
      <c r="AJ156">
        <v>2.2752828954253346</v>
      </c>
      <c r="AK156">
        <v>0.99655608210014179</v>
      </c>
      <c r="AL156">
        <v>0.40205577533924952</v>
      </c>
      <c r="AM156">
        <v>0.69156385507085361</v>
      </c>
      <c r="AN156">
        <v>-1.3293856682139449</v>
      </c>
      <c r="AO156">
        <v>1.0853204912564252</v>
      </c>
      <c r="AP156">
        <v>0.45073534238326829</v>
      </c>
      <c r="AQ156">
        <v>-2.6201450964435935</v>
      </c>
      <c r="AR156">
        <v>0.89714831119636074</v>
      </c>
      <c r="AS156">
        <v>-1.0387998372607399</v>
      </c>
      <c r="AT156">
        <v>0.94126562544261105</v>
      </c>
      <c r="AV156">
        <v>0.34261804438437454</v>
      </c>
      <c r="AW156">
        <v>4.8751882161345871E-2</v>
      </c>
      <c r="AX156">
        <v>0.34061080454985138</v>
      </c>
      <c r="AY156">
        <v>3.7838826926269262E-2</v>
      </c>
    </row>
    <row r="157" spans="5:51" x14ac:dyDescent="0.55000000000000004">
      <c r="E157">
        <f t="shared" si="87"/>
        <v>0</v>
      </c>
      <c r="F157">
        <v>146</v>
      </c>
      <c r="G157" s="5">
        <f t="shared" ca="1" si="95"/>
        <v>0</v>
      </c>
      <c r="H157">
        <f t="shared" ca="1" si="97"/>
        <v>0</v>
      </c>
      <c r="I157">
        <f t="shared" ca="1" si="98"/>
        <v>6.1089063998548965E-2</v>
      </c>
      <c r="J157">
        <f t="shared" ca="1" si="99"/>
        <v>0</v>
      </c>
      <c r="K157">
        <f t="shared" ca="1" si="100"/>
        <v>0</v>
      </c>
      <c r="L157">
        <f t="shared" ca="1" si="101"/>
        <v>1.3863802118843914E-2</v>
      </c>
      <c r="M157">
        <f t="shared" ca="1" si="102"/>
        <v>0</v>
      </c>
      <c r="N157">
        <f t="shared" ca="1" si="103"/>
        <v>0</v>
      </c>
      <c r="O157">
        <f t="shared" ca="1" si="104"/>
        <v>3.6164200026436413E-3</v>
      </c>
      <c r="P157">
        <f t="shared" ca="1" si="105"/>
        <v>0</v>
      </c>
      <c r="Q157">
        <f t="shared" ca="1" si="106"/>
        <v>0</v>
      </c>
      <c r="R157">
        <f t="shared" ca="1" si="107"/>
        <v>1.1769694776933444E-3</v>
      </c>
      <c r="S157">
        <f t="shared" ca="1" si="108"/>
        <v>0</v>
      </c>
      <c r="T157">
        <f t="shared" ca="1" si="109"/>
        <v>0</v>
      </c>
      <c r="U157">
        <f t="shared" ca="1" si="110"/>
        <v>1.473390172601192E-3</v>
      </c>
      <c r="V157">
        <f t="shared" ca="1" si="111"/>
        <v>0</v>
      </c>
      <c r="W157">
        <f t="shared" ca="1" si="112"/>
        <v>0</v>
      </c>
      <c r="X157">
        <f t="shared" ca="1" si="113"/>
        <v>4.9695380329408735E-4</v>
      </c>
      <c r="Y157">
        <f t="shared" ca="1" si="114"/>
        <v>0</v>
      </c>
      <c r="Z157">
        <f t="shared" ca="1" si="115"/>
        <v>2.7312716088591507E-4</v>
      </c>
      <c r="AA157">
        <f t="shared" ca="1" si="88"/>
        <v>151.03275406091413</v>
      </c>
      <c r="AB157">
        <f t="shared" ca="1" si="89"/>
        <v>0</v>
      </c>
      <c r="AC157">
        <f t="shared" ca="1" si="90"/>
        <v>0.26910191772992303</v>
      </c>
      <c r="AD157">
        <f t="shared" ca="1" si="91"/>
        <v>4.2897612067814332E-2</v>
      </c>
      <c r="AE157">
        <f t="shared" si="96"/>
        <v>0</v>
      </c>
      <c r="AG157">
        <f t="shared" ca="1" si="92"/>
        <v>0</v>
      </c>
      <c r="AH157">
        <f t="shared" ca="1" si="93"/>
        <v>2.0234074327163398</v>
      </c>
      <c r="AI157">
        <f t="shared" si="94"/>
        <v>2</v>
      </c>
      <c r="AJ157">
        <v>-1.483954292780254</v>
      </c>
      <c r="AK157">
        <v>-0.48255287765641697</v>
      </c>
      <c r="AL157">
        <v>-1.2189957487862557</v>
      </c>
      <c r="AM157">
        <v>2.0458355720620602</v>
      </c>
      <c r="AN157">
        <v>2.0234074327163398</v>
      </c>
      <c r="AO157">
        <v>9.150426194537431E-2</v>
      </c>
      <c r="AP157">
        <v>0.26511997930356301</v>
      </c>
      <c r="AQ157">
        <v>-0.10834241948032286</v>
      </c>
      <c r="AR157">
        <v>-0.30023215913388412</v>
      </c>
      <c r="AS157">
        <v>0.53788653531228192</v>
      </c>
      <c r="AT157">
        <v>-0.49851450967253186</v>
      </c>
      <c r="AV157">
        <v>0.66442141638951235</v>
      </c>
      <c r="AW157">
        <v>4.250195938966865E-2</v>
      </c>
      <c r="AX157">
        <v>0.65816704122938496</v>
      </c>
      <c r="AY157">
        <v>3.2631023955575503E-2</v>
      </c>
    </row>
    <row r="158" spans="5:51" x14ac:dyDescent="0.55000000000000004">
      <c r="E158">
        <f t="shared" si="87"/>
        <v>0</v>
      </c>
      <c r="F158">
        <v>147</v>
      </c>
      <c r="G158" s="5">
        <f t="shared" ca="1" si="95"/>
        <v>0.31909159820605287</v>
      </c>
      <c r="H158">
        <f t="shared" ca="1" si="97"/>
        <v>0</v>
      </c>
      <c r="I158">
        <f t="shared" ca="1" si="98"/>
        <v>0</v>
      </c>
      <c r="J158">
        <f t="shared" ca="1" si="99"/>
        <v>3.5284595666083794E-2</v>
      </c>
      <c r="K158">
        <f t="shared" ca="1" si="100"/>
        <v>0</v>
      </c>
      <c r="L158">
        <f t="shared" ca="1" si="101"/>
        <v>0</v>
      </c>
      <c r="M158">
        <f t="shared" ca="1" si="102"/>
        <v>9.3676377352467626E-3</v>
      </c>
      <c r="N158">
        <f t="shared" ca="1" si="103"/>
        <v>0</v>
      </c>
      <c r="O158">
        <f t="shared" ca="1" si="104"/>
        <v>0</v>
      </c>
      <c r="P158">
        <f t="shared" ca="1" si="105"/>
        <v>2.5567896855178494E-3</v>
      </c>
      <c r="Q158">
        <f t="shared" ca="1" si="106"/>
        <v>0</v>
      </c>
      <c r="R158">
        <f t="shared" ca="1" si="107"/>
        <v>0</v>
      </c>
      <c r="S158">
        <f t="shared" ca="1" si="108"/>
        <v>8.4699051346104738E-4</v>
      </c>
      <c r="T158">
        <f t="shared" ca="1" si="109"/>
        <v>0</v>
      </c>
      <c r="U158">
        <f t="shared" ca="1" si="110"/>
        <v>0</v>
      </c>
      <c r="V158">
        <f t="shared" ca="1" si="111"/>
        <v>1.0685165347451E-3</v>
      </c>
      <c r="W158">
        <f t="shared" ca="1" si="112"/>
        <v>0</v>
      </c>
      <c r="X158">
        <f t="shared" ca="1" si="113"/>
        <v>0</v>
      </c>
      <c r="Y158">
        <f t="shared" ca="1" si="114"/>
        <v>3.6166297447207292E-4</v>
      </c>
      <c r="Z158">
        <f t="shared" ca="1" si="115"/>
        <v>1.9890724105800747E-4</v>
      </c>
      <c r="AA158">
        <f t="shared" ca="1" si="88"/>
        <v>152.22938772589433</v>
      </c>
      <c r="AB158">
        <f t="shared" ca="1" si="89"/>
        <v>0</v>
      </c>
      <c r="AC158">
        <f t="shared" ca="1" si="90"/>
        <v>9.5282561183764408E-2</v>
      </c>
      <c r="AD158">
        <f t="shared" ca="1" si="91"/>
        <v>6.0290946381619907E-2</v>
      </c>
      <c r="AE158">
        <f t="shared" si="96"/>
        <v>0</v>
      </c>
      <c r="AG158">
        <f t="shared" ca="1" si="92"/>
        <v>0.67681155221611611</v>
      </c>
      <c r="AH158">
        <f t="shared" ca="1" si="93"/>
        <v>-0.97590600489638746</v>
      </c>
      <c r="AI158">
        <f t="shared" si="94"/>
        <v>0</v>
      </c>
      <c r="AJ158">
        <v>0.96536723503959365</v>
      </c>
      <c r="AK158">
        <v>0.46389914132305421</v>
      </c>
      <c r="AL158">
        <v>0.92202071755309589</v>
      </c>
      <c r="AM158">
        <v>0.63148036133497953</v>
      </c>
      <c r="AN158">
        <v>-0.97590600489638746</v>
      </c>
      <c r="AO158">
        <v>-0.65395852288929746</v>
      </c>
      <c r="AP158">
        <v>0.44650505515164696</v>
      </c>
      <c r="AQ158">
        <v>-0.30992850952316076</v>
      </c>
      <c r="AR158">
        <v>0.89258037405670621</v>
      </c>
      <c r="AS158">
        <v>-1.2479677025112323</v>
      </c>
      <c r="AT158">
        <v>-1.0155918062082492</v>
      </c>
      <c r="AV158">
        <v>0.54715981650126044</v>
      </c>
      <c r="AW158">
        <v>5.6571898870368384E-2</v>
      </c>
      <c r="AX158">
        <v>0.54195365179840638</v>
      </c>
      <c r="AY158">
        <v>4.1523570742425429E-2</v>
      </c>
    </row>
    <row r="159" spans="5:51" x14ac:dyDescent="0.55000000000000004">
      <c r="E159">
        <f t="shared" si="87"/>
        <v>0</v>
      </c>
      <c r="F159">
        <v>148</v>
      </c>
      <c r="G159" s="5">
        <f t="shared" ca="1" si="95"/>
        <v>0</v>
      </c>
      <c r="H159">
        <f t="shared" ca="1" si="97"/>
        <v>9.9098454648415463E-2</v>
      </c>
      <c r="I159">
        <f t="shared" ca="1" si="98"/>
        <v>0</v>
      </c>
      <c r="J159">
        <f t="shared" ca="1" si="99"/>
        <v>0</v>
      </c>
      <c r="K159">
        <f t="shared" ca="1" si="100"/>
        <v>2.2073995928255034E-2</v>
      </c>
      <c r="L159">
        <f t="shared" ca="1" si="101"/>
        <v>0</v>
      </c>
      <c r="M159">
        <f t="shared" ca="1" si="102"/>
        <v>0</v>
      </c>
      <c r="N159">
        <f t="shared" ca="1" si="103"/>
        <v>6.4604263975143236E-3</v>
      </c>
      <c r="O159">
        <f t="shared" ca="1" si="104"/>
        <v>0</v>
      </c>
      <c r="P159">
        <f t="shared" ca="1" si="105"/>
        <v>0</v>
      </c>
      <c r="Q159">
        <f t="shared" ca="1" si="106"/>
        <v>1.8215629365080797E-3</v>
      </c>
      <c r="R159">
        <f t="shared" ca="1" si="107"/>
        <v>0</v>
      </c>
      <c r="S159">
        <f t="shared" ca="1" si="108"/>
        <v>0</v>
      </c>
      <c r="T159">
        <f t="shared" ca="1" si="109"/>
        <v>6.1152920859632357E-4</v>
      </c>
      <c r="U159">
        <f t="shared" ca="1" si="110"/>
        <v>0</v>
      </c>
      <c r="V159">
        <f t="shared" ca="1" si="111"/>
        <v>0</v>
      </c>
      <c r="W159">
        <f t="shared" ca="1" si="112"/>
        <v>7.7604740095153205E-4</v>
      </c>
      <c r="X159">
        <f t="shared" ca="1" si="113"/>
        <v>0</v>
      </c>
      <c r="Y159">
        <f t="shared" ca="1" si="114"/>
        <v>0</v>
      </c>
      <c r="Z159">
        <f t="shared" ca="1" si="115"/>
        <v>4.0824015681455774E-4</v>
      </c>
      <c r="AA159">
        <f t="shared" ca="1" si="88"/>
        <v>149.81286995803879</v>
      </c>
      <c r="AB159">
        <f t="shared" ca="1" si="89"/>
        <v>0</v>
      </c>
      <c r="AC159">
        <f t="shared" ca="1" si="90"/>
        <v>0.18863096247414629</v>
      </c>
      <c r="AD159">
        <f t="shared" ca="1" si="91"/>
        <v>4.6131024070618379E-2</v>
      </c>
      <c r="AE159">
        <f t="shared" si="96"/>
        <v>0</v>
      </c>
      <c r="AG159">
        <f t="shared" ca="1" si="92"/>
        <v>0</v>
      </c>
      <c r="AH159">
        <f t="shared" ca="1" si="93"/>
        <v>0.1793910087144468</v>
      </c>
      <c r="AI159">
        <f t="shared" si="94"/>
        <v>1</v>
      </c>
      <c r="AJ159">
        <v>0.68710050982190296</v>
      </c>
      <c r="AK159">
        <v>0.16704348126950208</v>
      </c>
      <c r="AL159">
        <v>-1.0052690413431264</v>
      </c>
      <c r="AM159">
        <v>1.3398221199167892</v>
      </c>
      <c r="AN159">
        <v>0.1793910087144468</v>
      </c>
      <c r="AO159">
        <v>1.013161181617761</v>
      </c>
      <c r="AP159">
        <v>0.56164481065934524</v>
      </c>
      <c r="AQ159">
        <v>-0.98792270364356227</v>
      </c>
      <c r="AR159">
        <v>0.83438408182701096</v>
      </c>
      <c r="AS159">
        <v>-2.3834581952542067</v>
      </c>
      <c r="AT159">
        <v>-0.48409901864943095</v>
      </c>
      <c r="AV159">
        <v>0.5751981661858302</v>
      </c>
      <c r="AW159">
        <v>4.348288333820384E-2</v>
      </c>
      <c r="AX159">
        <v>0.57036868343409919</v>
      </c>
      <c r="AY159">
        <v>3.1862552108394726E-2</v>
      </c>
    </row>
    <row r="160" spans="5:51" x14ac:dyDescent="0.55000000000000004">
      <c r="E160">
        <f t="shared" si="87"/>
        <v>0</v>
      </c>
      <c r="F160">
        <v>149</v>
      </c>
      <c r="G160" s="5">
        <f t="shared" ca="1" si="95"/>
        <v>0</v>
      </c>
      <c r="H160">
        <f t="shared" ca="1" si="97"/>
        <v>0</v>
      </c>
      <c r="I160">
        <f t="shared" ca="1" si="98"/>
        <v>4.8794377651935637E-2</v>
      </c>
      <c r="J160">
        <f t="shared" ca="1" si="99"/>
        <v>0</v>
      </c>
      <c r="K160">
        <f t="shared" ca="1" si="100"/>
        <v>0</v>
      </c>
      <c r="L160">
        <f t="shared" ca="1" si="101"/>
        <v>1.447257604803473E-2</v>
      </c>
      <c r="M160">
        <f t="shared" ca="1" si="102"/>
        <v>0</v>
      </c>
      <c r="N160">
        <f t="shared" ca="1" si="103"/>
        <v>0</v>
      </c>
      <c r="O160">
        <f t="shared" ca="1" si="104"/>
        <v>4.5201380617694263E-3</v>
      </c>
      <c r="P160">
        <f t="shared" ca="1" si="105"/>
        <v>0</v>
      </c>
      <c r="Q160">
        <f t="shared" ca="1" si="106"/>
        <v>0</v>
      </c>
      <c r="R160">
        <f t="shared" ca="1" si="107"/>
        <v>1.30521317144304E-3</v>
      </c>
      <c r="S160">
        <f t="shared" ca="1" si="108"/>
        <v>0</v>
      </c>
      <c r="T160">
        <f t="shared" ca="1" si="109"/>
        <v>0</v>
      </c>
      <c r="U160">
        <f t="shared" ca="1" si="110"/>
        <v>4.4263415380025689E-4</v>
      </c>
      <c r="V160">
        <f t="shared" ca="1" si="111"/>
        <v>0</v>
      </c>
      <c r="W160">
        <f t="shared" ca="1" si="112"/>
        <v>0</v>
      </c>
      <c r="X160">
        <f t="shared" ca="1" si="113"/>
        <v>5.6427658179634E-4</v>
      </c>
      <c r="Y160">
        <f t="shared" ca="1" si="114"/>
        <v>0</v>
      </c>
      <c r="Z160">
        <f t="shared" ca="1" si="115"/>
        <v>2.9730446074160294E-4</v>
      </c>
      <c r="AA160">
        <f t="shared" ca="1" si="88"/>
        <v>145.68692108822722</v>
      </c>
      <c r="AB160">
        <f t="shared" ca="1" si="89"/>
        <v>0</v>
      </c>
      <c r="AC160">
        <f t="shared" ca="1" si="90"/>
        <v>0.28934424576659468</v>
      </c>
      <c r="AD160">
        <f t="shared" ca="1" si="91"/>
        <v>3.890747328192181E-2</v>
      </c>
      <c r="AE160">
        <f t="shared" si="96"/>
        <v>0</v>
      </c>
      <c r="AG160">
        <f t="shared" ca="1" si="92"/>
        <v>0</v>
      </c>
      <c r="AH160">
        <f t="shared" ca="1" si="93"/>
        <v>-0.91921720013488084</v>
      </c>
      <c r="AI160">
        <f t="shared" si="94"/>
        <v>2</v>
      </c>
      <c r="AJ160">
        <v>-0.96281155492761172</v>
      </c>
      <c r="AK160">
        <v>-0.85625288193114102</v>
      </c>
      <c r="AL160">
        <v>0.92483332991832867</v>
      </c>
      <c r="AM160">
        <v>0.31836862035561353</v>
      </c>
      <c r="AN160">
        <v>-0.91921720013488084</v>
      </c>
      <c r="AO160">
        <v>-1.2231885193614289</v>
      </c>
      <c r="AP160">
        <v>0.25269969228247646</v>
      </c>
      <c r="AQ160">
        <v>0.20870174921583384</v>
      </c>
      <c r="AR160">
        <v>1.1570273272809573</v>
      </c>
      <c r="AS160">
        <v>2.261258487123996</v>
      </c>
      <c r="AT160">
        <v>-2.2048152459319681</v>
      </c>
      <c r="AV160">
        <v>0.52859434800521632</v>
      </c>
      <c r="AW160">
        <v>3.6201438245820908E-2</v>
      </c>
      <c r="AX160">
        <v>0.52460897468675161</v>
      </c>
      <c r="AY160">
        <v>2.6307911803030447E-2</v>
      </c>
    </row>
    <row r="161" spans="5:51" x14ac:dyDescent="0.55000000000000004">
      <c r="E161">
        <f t="shared" si="87"/>
        <v>0</v>
      </c>
      <c r="F161">
        <v>150</v>
      </c>
      <c r="G161" s="5">
        <f t="shared" ca="1" si="95"/>
        <v>0.34010434658821098</v>
      </c>
      <c r="H161">
        <f t="shared" ca="1" si="97"/>
        <v>0</v>
      </c>
      <c r="I161">
        <f t="shared" ca="1" si="98"/>
        <v>0</v>
      </c>
      <c r="J161">
        <f t="shared" ca="1" si="99"/>
        <v>2.818327493555375E-2</v>
      </c>
      <c r="K161">
        <f t="shared" ca="1" si="100"/>
        <v>0</v>
      </c>
      <c r="L161">
        <f t="shared" ca="1" si="101"/>
        <v>0</v>
      </c>
      <c r="M161">
        <f t="shared" ca="1" si="102"/>
        <v>9.7789804233807068E-3</v>
      </c>
      <c r="N161">
        <f t="shared" ca="1" si="103"/>
        <v>0</v>
      </c>
      <c r="O161">
        <f t="shared" ca="1" si="104"/>
        <v>0</v>
      </c>
      <c r="P161">
        <f t="shared" ca="1" si="105"/>
        <v>3.1957135412923258E-3</v>
      </c>
      <c r="Q161">
        <f t="shared" ca="1" si="106"/>
        <v>0</v>
      </c>
      <c r="R161">
        <f t="shared" ca="1" si="107"/>
        <v>0</v>
      </c>
      <c r="S161">
        <f t="shared" ca="1" si="108"/>
        <v>9.3927939101977104E-4</v>
      </c>
      <c r="T161">
        <f t="shared" ca="1" si="109"/>
        <v>0</v>
      </c>
      <c r="U161">
        <f t="shared" ca="1" si="110"/>
        <v>0</v>
      </c>
      <c r="V161">
        <f t="shared" ca="1" si="111"/>
        <v>3.21002488664283E-4</v>
      </c>
      <c r="W161">
        <f t="shared" ca="1" si="112"/>
        <v>0</v>
      </c>
      <c r="X161">
        <f t="shared" ca="1" si="113"/>
        <v>0</v>
      </c>
      <c r="Y161">
        <f t="shared" ca="1" si="114"/>
        <v>4.1065778276502899E-4</v>
      </c>
      <c r="Z161">
        <f t="shared" ca="1" si="115"/>
        <v>2.1651457090000648E-4</v>
      </c>
      <c r="AA161">
        <f t="shared" ca="1" si="88"/>
        <v>142.82085782956497</v>
      </c>
      <c r="AB161">
        <f t="shared" ca="1" si="89"/>
        <v>0</v>
      </c>
      <c r="AC161">
        <f t="shared" ca="1" si="90"/>
        <v>8.6639697996849466E-2</v>
      </c>
      <c r="AD161">
        <f t="shared" ca="1" si="91"/>
        <v>5.7913274747080905E-2</v>
      </c>
      <c r="AE161">
        <f t="shared" si="96"/>
        <v>0</v>
      </c>
      <c r="AG161">
        <f t="shared" ca="1" si="92"/>
        <v>0.73745130886542931</v>
      </c>
      <c r="AH161">
        <f t="shared" ca="1" si="93"/>
        <v>-0.76138803706271574</v>
      </c>
      <c r="AI161">
        <f t="shared" si="94"/>
        <v>0</v>
      </c>
      <c r="AJ161">
        <v>-0.13423687050817534</v>
      </c>
      <c r="AK161">
        <v>-0.42354827201052103</v>
      </c>
      <c r="AL161">
        <v>-0.75130856203031726</v>
      </c>
      <c r="AM161">
        <v>-0.46236664275056683</v>
      </c>
      <c r="AN161">
        <v>-0.76138803706271574</v>
      </c>
      <c r="AO161">
        <v>2.3705433704890311</v>
      </c>
      <c r="AP161">
        <v>0.41853354559862055</v>
      </c>
      <c r="AQ161">
        <v>-1.6056947060860693</v>
      </c>
      <c r="AR161">
        <v>-0.9405516721017193</v>
      </c>
      <c r="AS161">
        <v>1.2598911780514754</v>
      </c>
      <c r="AT161">
        <v>-1.355183485429734</v>
      </c>
      <c r="AV161">
        <v>0.4761757295076664</v>
      </c>
      <c r="AW161">
        <v>5.3390340502857465E-2</v>
      </c>
      <c r="AX161">
        <v>0.47363841065505252</v>
      </c>
      <c r="AY161">
        <v>3.6852244827006324E-2</v>
      </c>
    </row>
    <row r="162" spans="5:51" x14ac:dyDescent="0.55000000000000004">
      <c r="E162">
        <f t="shared" si="87"/>
        <v>0</v>
      </c>
      <c r="F162">
        <v>151</v>
      </c>
      <c r="G162" s="5">
        <f t="shared" ca="1" si="95"/>
        <v>0</v>
      </c>
      <c r="H162">
        <f t="shared" ca="1" si="97"/>
        <v>0.10562426386525106</v>
      </c>
      <c r="I162">
        <f t="shared" ca="1" si="98"/>
        <v>0</v>
      </c>
      <c r="J162">
        <f t="shared" ca="1" si="99"/>
        <v>0</v>
      </c>
      <c r="K162">
        <f t="shared" ca="1" si="100"/>
        <v>1.7631419162620489E-2</v>
      </c>
      <c r="L162">
        <f t="shared" ca="1" si="101"/>
        <v>0</v>
      </c>
      <c r="M162">
        <f t="shared" ca="1" si="102"/>
        <v>0</v>
      </c>
      <c r="N162">
        <f t="shared" ca="1" si="103"/>
        <v>6.7441104207388866E-3</v>
      </c>
      <c r="O162">
        <f t="shared" ca="1" si="104"/>
        <v>0</v>
      </c>
      <c r="P162">
        <f t="shared" ca="1" si="105"/>
        <v>0</v>
      </c>
      <c r="Q162">
        <f t="shared" ca="1" si="106"/>
        <v>2.2767587711603528E-3</v>
      </c>
      <c r="R162">
        <f t="shared" ca="1" si="107"/>
        <v>0</v>
      </c>
      <c r="S162">
        <f t="shared" ca="1" si="108"/>
        <v>0</v>
      </c>
      <c r="T162">
        <f t="shared" ca="1" si="109"/>
        <v>6.781620024219711E-4</v>
      </c>
      <c r="U162">
        <f t="shared" ca="1" si="110"/>
        <v>0</v>
      </c>
      <c r="V162">
        <f t="shared" ca="1" si="111"/>
        <v>0</v>
      </c>
      <c r="W162">
        <f t="shared" ca="1" si="112"/>
        <v>2.3313925327914336E-4</v>
      </c>
      <c r="X162">
        <f t="shared" ca="1" si="113"/>
        <v>0</v>
      </c>
      <c r="Y162">
        <f t="shared" ca="1" si="114"/>
        <v>0</v>
      </c>
      <c r="Z162">
        <f t="shared" ca="1" si="115"/>
        <v>4.5674374577296878E-4</v>
      </c>
      <c r="AA162">
        <f t="shared" ca="1" si="88"/>
        <v>138.7735937029629</v>
      </c>
      <c r="AB162">
        <f t="shared" ca="1" si="89"/>
        <v>0</v>
      </c>
      <c r="AC162">
        <f t="shared" ca="1" si="90"/>
        <v>0.17638529893207597</v>
      </c>
      <c r="AD162">
        <f t="shared" ca="1" si="91"/>
        <v>4.3997099419726508E-2</v>
      </c>
      <c r="AE162">
        <f t="shared" si="96"/>
        <v>0</v>
      </c>
      <c r="AG162">
        <f t="shared" ca="1" si="92"/>
        <v>0</v>
      </c>
      <c r="AH162">
        <f t="shared" ca="1" si="93"/>
        <v>0.70052919909358025</v>
      </c>
      <c r="AI162">
        <f t="shared" si="94"/>
        <v>1</v>
      </c>
      <c r="AJ162">
        <v>-0.27273358682577964</v>
      </c>
      <c r="AK162">
        <v>-1.1205975170014426</v>
      </c>
      <c r="AL162">
        <v>0.13979615687276237</v>
      </c>
      <c r="AM162">
        <v>1.2193163456686307</v>
      </c>
      <c r="AN162">
        <v>0.70052919909358025</v>
      </c>
      <c r="AO162">
        <v>2.1072446543257684</v>
      </c>
      <c r="AP162">
        <v>2.5078770704567432</v>
      </c>
      <c r="AQ162">
        <v>1.0700091479520779</v>
      </c>
      <c r="AR162">
        <v>-0.77309323387453333</v>
      </c>
      <c r="AS162">
        <v>0.95252516985055991</v>
      </c>
      <c r="AT162">
        <v>0.6542427399836015</v>
      </c>
      <c r="AV162">
        <v>0.51055977552130849</v>
      </c>
      <c r="AW162">
        <v>4.041014769107612E-2</v>
      </c>
      <c r="AX162">
        <v>0.51122451825301185</v>
      </c>
      <c r="AY162">
        <v>2.7855828761632322E-2</v>
      </c>
    </row>
    <row r="163" spans="5:51" x14ac:dyDescent="0.55000000000000004">
      <c r="E163">
        <f t="shared" si="87"/>
        <v>0</v>
      </c>
      <c r="F163">
        <v>152</v>
      </c>
      <c r="G163" s="5">
        <f t="shared" ca="1" si="95"/>
        <v>0</v>
      </c>
      <c r="H163">
        <f t="shared" ca="1" si="97"/>
        <v>0</v>
      </c>
      <c r="I163">
        <f t="shared" ca="1" si="98"/>
        <v>5.2007574068978352E-2</v>
      </c>
      <c r="J163">
        <f t="shared" ca="1" si="99"/>
        <v>0</v>
      </c>
      <c r="K163">
        <f t="shared" ca="1" si="100"/>
        <v>0</v>
      </c>
      <c r="L163">
        <f t="shared" ca="1" si="101"/>
        <v>1.1559848769346646E-2</v>
      </c>
      <c r="M163">
        <f t="shared" ca="1" si="102"/>
        <v>0</v>
      </c>
      <c r="N163">
        <f t="shared" ca="1" si="103"/>
        <v>0</v>
      </c>
      <c r="O163">
        <f t="shared" ca="1" si="104"/>
        <v>4.7186220118979501E-3</v>
      </c>
      <c r="P163">
        <f t="shared" ca="1" si="105"/>
        <v>0</v>
      </c>
      <c r="Q163">
        <f t="shared" ca="1" si="106"/>
        <v>0</v>
      </c>
      <c r="R163">
        <f t="shared" ca="1" si="107"/>
        <v>1.6313768120543781E-3</v>
      </c>
      <c r="S163">
        <f t="shared" ca="1" si="108"/>
        <v>0</v>
      </c>
      <c r="T163">
        <f t="shared" ca="1" si="109"/>
        <v>0</v>
      </c>
      <c r="U163">
        <f t="shared" ca="1" si="110"/>
        <v>4.908639846828431E-4</v>
      </c>
      <c r="V163">
        <f t="shared" ca="1" si="111"/>
        <v>0</v>
      </c>
      <c r="W163">
        <f t="shared" ca="1" si="112"/>
        <v>0</v>
      </c>
      <c r="X163">
        <f t="shared" ca="1" si="113"/>
        <v>1.6951931127093925E-4</v>
      </c>
      <c r="Y163">
        <f t="shared" ca="1" si="114"/>
        <v>0</v>
      </c>
      <c r="Z163">
        <f t="shared" ca="1" si="115"/>
        <v>3.3262762314638123E-4</v>
      </c>
      <c r="AA163">
        <f t="shared" ca="1" si="88"/>
        <v>136.03895637029564</v>
      </c>
      <c r="AB163">
        <f t="shared" ca="1" si="89"/>
        <v>0</v>
      </c>
      <c r="AC163">
        <f t="shared" ca="1" si="90"/>
        <v>0.27596651828548108</v>
      </c>
      <c r="AD163">
        <f t="shared" ca="1" si="91"/>
        <v>3.764138133188602E-2</v>
      </c>
      <c r="AE163">
        <f t="shared" si="96"/>
        <v>0</v>
      </c>
      <c r="AG163">
        <f t="shared" ca="1" si="92"/>
        <v>0</v>
      </c>
      <c r="AH163">
        <f t="shared" ca="1" si="93"/>
        <v>0.46372861106647179</v>
      </c>
      <c r="AI163">
        <f t="shared" si="94"/>
        <v>2</v>
      </c>
      <c r="AJ163">
        <v>0.46262130126706325</v>
      </c>
      <c r="AK163">
        <v>0.76159267337061465</v>
      </c>
      <c r="AL163">
        <v>0.97578094937489368</v>
      </c>
      <c r="AM163">
        <v>-0.7311700755963102</v>
      </c>
      <c r="AN163">
        <v>0.46372861106647179</v>
      </c>
      <c r="AO163">
        <v>1.0978124009852763</v>
      </c>
      <c r="AP163">
        <v>1.4830311556579545</v>
      </c>
      <c r="AQ163">
        <v>0.76016249295207672</v>
      </c>
      <c r="AR163">
        <v>1.0498843039385974</v>
      </c>
      <c r="AS163">
        <v>-1.9841172615997493</v>
      </c>
      <c r="AT163">
        <v>-1.3355156625038944</v>
      </c>
      <c r="AV163">
        <v>0.5046197696920639</v>
      </c>
      <c r="AW163">
        <v>3.4580067018847152E-2</v>
      </c>
      <c r="AX163">
        <v>0.5072639029553212</v>
      </c>
      <c r="AY163">
        <v>2.3630753776835534E-2</v>
      </c>
    </row>
    <row r="164" spans="5:51" x14ac:dyDescent="0.55000000000000004">
      <c r="E164">
        <f t="shared" si="87"/>
        <v>0</v>
      </c>
      <c r="F164">
        <v>153</v>
      </c>
      <c r="G164" s="5">
        <f t="shared" ca="1" si="95"/>
        <v>0.50783599719186345</v>
      </c>
      <c r="H164">
        <f t="shared" ca="1" si="97"/>
        <v>0</v>
      </c>
      <c r="I164">
        <f t="shared" ca="1" si="98"/>
        <v>0</v>
      </c>
      <c r="J164">
        <f t="shared" ca="1" si="99"/>
        <v>3.0039193637692554E-2</v>
      </c>
      <c r="K164">
        <f t="shared" ca="1" si="100"/>
        <v>0</v>
      </c>
      <c r="L164">
        <f t="shared" ca="1" si="101"/>
        <v>0</v>
      </c>
      <c r="M164">
        <f t="shared" ca="1" si="102"/>
        <v>7.8108786188090477E-3</v>
      </c>
      <c r="N164">
        <f t="shared" ca="1" si="103"/>
        <v>0</v>
      </c>
      <c r="O164">
        <f t="shared" ca="1" si="104"/>
        <v>0</v>
      </c>
      <c r="P164">
        <f t="shared" ca="1" si="105"/>
        <v>3.336040637165724E-3</v>
      </c>
      <c r="Q164">
        <f t="shared" ca="1" si="106"/>
        <v>0</v>
      </c>
      <c r="R164">
        <f t="shared" ca="1" si="107"/>
        <v>0</v>
      </c>
      <c r="S164">
        <f t="shared" ca="1" si="108"/>
        <v>1.1739987398809992E-3</v>
      </c>
      <c r="T164">
        <f t="shared" ca="1" si="109"/>
        <v>0</v>
      </c>
      <c r="U164">
        <f t="shared" ca="1" si="110"/>
        <v>0</v>
      </c>
      <c r="V164">
        <f t="shared" ca="1" si="111"/>
        <v>3.559792196920338E-4</v>
      </c>
      <c r="W164">
        <f t="shared" ca="1" si="112"/>
        <v>0</v>
      </c>
      <c r="X164">
        <f t="shared" ca="1" si="113"/>
        <v>0</v>
      </c>
      <c r="Y164">
        <f t="shared" ca="1" si="114"/>
        <v>1.2336933118997325E-4</v>
      </c>
      <c r="Z164">
        <f t="shared" ca="1" si="115"/>
        <v>2.4223897251787836E-4</v>
      </c>
      <c r="AA164">
        <f t="shared" ca="1" si="88"/>
        <v>137.29283949403603</v>
      </c>
      <c r="AB164">
        <f t="shared" ca="1" si="89"/>
        <v>0</v>
      </c>
      <c r="AC164">
        <f t="shared" ca="1" si="90"/>
        <v>6.3226974615520279E-2</v>
      </c>
      <c r="AD164">
        <f t="shared" ca="1" si="91"/>
        <v>7.0030144880200193E-2</v>
      </c>
      <c r="AE164">
        <f t="shared" si="96"/>
        <v>0</v>
      </c>
      <c r="AG164">
        <f t="shared" ca="1" si="92"/>
        <v>1.1492258824265154</v>
      </c>
      <c r="AH164">
        <f t="shared" ca="1" si="93"/>
        <v>0.34772142498695757</v>
      </c>
      <c r="AI164">
        <f t="shared" si="94"/>
        <v>0</v>
      </c>
      <c r="AJ164">
        <v>0.10126541383215226</v>
      </c>
      <c r="AK164">
        <v>-0.49470600060885772</v>
      </c>
      <c r="AL164">
        <v>-0.21456912691064645</v>
      </c>
      <c r="AM164">
        <v>-0.73617684392957017</v>
      </c>
      <c r="AN164">
        <v>0.34772142498695757</v>
      </c>
      <c r="AO164">
        <v>0.35292714528623037</v>
      </c>
      <c r="AP164">
        <v>-1.0141820894205011</v>
      </c>
      <c r="AQ164">
        <v>-2.4189648684114218</v>
      </c>
      <c r="AR164">
        <v>0.89292370830662549</v>
      </c>
      <c r="AS164">
        <v>-1.4693887351313606</v>
      </c>
      <c r="AT164">
        <v>-6.8864665081491694E-2</v>
      </c>
      <c r="AV164">
        <v>0.50802105644271323</v>
      </c>
      <c r="AW164">
        <v>8.3895166200372837E-2</v>
      </c>
      <c r="AX164">
        <v>0.51209185002876134</v>
      </c>
      <c r="AY164">
        <v>5.3180560645676833E-2</v>
      </c>
    </row>
    <row r="165" spans="5:51" x14ac:dyDescent="0.55000000000000004">
      <c r="E165">
        <f t="shared" si="87"/>
        <v>0</v>
      </c>
      <c r="F165">
        <v>154</v>
      </c>
      <c r="G165" s="5">
        <f t="shared" ca="1" si="95"/>
        <v>0</v>
      </c>
      <c r="H165">
        <f t="shared" ca="1" si="97"/>
        <v>0.15771572432331155</v>
      </c>
      <c r="I165">
        <f t="shared" ca="1" si="98"/>
        <v>0</v>
      </c>
      <c r="J165">
        <f t="shared" ca="1" si="99"/>
        <v>0</v>
      </c>
      <c r="K165">
        <f t="shared" ca="1" si="100"/>
        <v>1.879247942421116E-2</v>
      </c>
      <c r="L165">
        <f t="shared" ca="1" si="101"/>
        <v>0</v>
      </c>
      <c r="M165">
        <f t="shared" ca="1" si="102"/>
        <v>0</v>
      </c>
      <c r="N165">
        <f t="shared" ca="1" si="103"/>
        <v>5.3868016508438277E-3</v>
      </c>
      <c r="O165">
        <f t="shared" ca="1" si="104"/>
        <v>0</v>
      </c>
      <c r="P165">
        <f t="shared" ca="1" si="105"/>
        <v>0</v>
      </c>
      <c r="Q165">
        <f t="shared" ca="1" si="106"/>
        <v>2.3767336100290514E-3</v>
      </c>
      <c r="R165">
        <f t="shared" ca="1" si="107"/>
        <v>0</v>
      </c>
      <c r="S165">
        <f t="shared" ca="1" si="108"/>
        <v>0</v>
      </c>
      <c r="T165">
        <f t="shared" ca="1" si="109"/>
        <v>8.4762994258202635E-4</v>
      </c>
      <c r="U165">
        <f t="shared" ca="1" si="110"/>
        <v>0</v>
      </c>
      <c r="V165">
        <f t="shared" ca="1" si="111"/>
        <v>0</v>
      </c>
      <c r="W165">
        <f t="shared" ca="1" si="112"/>
        <v>2.5854232410232165E-4</v>
      </c>
      <c r="X165">
        <f t="shared" ca="1" si="113"/>
        <v>0</v>
      </c>
      <c r="Y165">
        <f t="shared" ca="1" si="114"/>
        <v>0</v>
      </c>
      <c r="Z165">
        <f t="shared" ca="1" si="115"/>
        <v>2.6625744126854823E-4</v>
      </c>
      <c r="AA165">
        <f t="shared" ca="1" si="88"/>
        <v>140.07411824818567</v>
      </c>
      <c r="AB165">
        <f t="shared" ca="1" si="89"/>
        <v>0</v>
      </c>
      <c r="AC165">
        <f t="shared" ca="1" si="90"/>
        <v>0.14303060612606483</v>
      </c>
      <c r="AD165">
        <f t="shared" ca="1" si="91"/>
        <v>5.321106811166814E-2</v>
      </c>
      <c r="AE165">
        <f t="shared" si="96"/>
        <v>0</v>
      </c>
      <c r="AG165">
        <f t="shared" ca="1" si="92"/>
        <v>0</v>
      </c>
      <c r="AH165">
        <f t="shared" ca="1" si="93"/>
        <v>-1.8024547898676246</v>
      </c>
      <c r="AI165">
        <f t="shared" si="94"/>
        <v>1</v>
      </c>
      <c r="AJ165">
        <v>-1.9032449927181005</v>
      </c>
      <c r="AK165">
        <v>0.39849169297667686</v>
      </c>
      <c r="AL165">
        <v>0.62625986174680293</v>
      </c>
      <c r="AM165">
        <v>0.6757136361557059</v>
      </c>
      <c r="AN165">
        <v>-1.8024547898676246</v>
      </c>
      <c r="AO165">
        <v>-0.28322915568423923</v>
      </c>
      <c r="AP165">
        <v>0.19730009626073297</v>
      </c>
      <c r="AQ165">
        <v>-1.0732674127211794</v>
      </c>
      <c r="AR165">
        <v>1.4370607459568419</v>
      </c>
      <c r="AS165">
        <v>-1.7039974409271963</v>
      </c>
      <c r="AT165">
        <v>-1.2011787475785241</v>
      </c>
      <c r="AV165">
        <v>0.43775905067142823</v>
      </c>
      <c r="AW165">
        <v>6.3511601815407479E-2</v>
      </c>
      <c r="AX165">
        <v>0.44186910485074549</v>
      </c>
      <c r="AY165">
        <v>4.0249069639269448E-2</v>
      </c>
    </row>
    <row r="166" spans="5:51" x14ac:dyDescent="0.55000000000000004">
      <c r="E166">
        <f t="shared" si="87"/>
        <v>0</v>
      </c>
      <c r="F166">
        <v>155</v>
      </c>
      <c r="G166" s="5">
        <f t="shared" ca="1" si="95"/>
        <v>0</v>
      </c>
      <c r="H166">
        <f t="shared" ca="1" si="97"/>
        <v>0</v>
      </c>
      <c r="I166">
        <f t="shared" ca="1" si="98"/>
        <v>7.7656514842568067E-2</v>
      </c>
      <c r="J166">
        <f t="shared" ca="1" si="99"/>
        <v>0</v>
      </c>
      <c r="K166">
        <f t="shared" ca="1" si="100"/>
        <v>0</v>
      </c>
      <c r="L166">
        <f t="shared" ca="1" si="101"/>
        <v>1.2321085338694443E-2</v>
      </c>
      <c r="M166">
        <f t="shared" ca="1" si="102"/>
        <v>0</v>
      </c>
      <c r="N166">
        <f t="shared" ca="1" si="103"/>
        <v>0</v>
      </c>
      <c r="O166">
        <f t="shared" ca="1" si="104"/>
        <v>3.7689597675085317E-3</v>
      </c>
      <c r="P166">
        <f t="shared" ca="1" si="105"/>
        <v>0</v>
      </c>
      <c r="Q166">
        <f t="shared" ca="1" si="106"/>
        <v>0</v>
      </c>
      <c r="R166">
        <f t="shared" ca="1" si="107"/>
        <v>1.7030122597729545E-3</v>
      </c>
      <c r="S166">
        <f t="shared" ca="1" si="108"/>
        <v>0</v>
      </c>
      <c r="T166">
        <f t="shared" ca="1" si="109"/>
        <v>0</v>
      </c>
      <c r="U166">
        <f t="shared" ca="1" si="110"/>
        <v>6.1352746049816585E-4</v>
      </c>
      <c r="V166">
        <f t="shared" ca="1" si="111"/>
        <v>0</v>
      </c>
      <c r="W166">
        <f t="shared" ca="1" si="112"/>
        <v>0</v>
      </c>
      <c r="X166">
        <f t="shared" ca="1" si="113"/>
        <v>1.8799029378264878E-4</v>
      </c>
      <c r="Y166">
        <f t="shared" ca="1" si="114"/>
        <v>0</v>
      </c>
      <c r="Z166">
        <f t="shared" ca="1" si="115"/>
        <v>1.9390430773017463E-4</v>
      </c>
      <c r="AA166">
        <f t="shared" ca="1" si="88"/>
        <v>147.36592938667124</v>
      </c>
      <c r="AB166">
        <f t="shared" ca="1" si="89"/>
        <v>0</v>
      </c>
      <c r="AC166">
        <f t="shared" ca="1" si="90"/>
        <v>0.23979513257369547</v>
      </c>
      <c r="AD166">
        <f t="shared" ca="1" si="91"/>
        <v>4.7156623921491156E-2</v>
      </c>
      <c r="AE166">
        <f t="shared" si="96"/>
        <v>0</v>
      </c>
      <c r="AG166">
        <f t="shared" ca="1" si="92"/>
        <v>0</v>
      </c>
      <c r="AH166">
        <f t="shared" ca="1" si="93"/>
        <v>-1.5817249732208438</v>
      </c>
      <c r="AI166">
        <f t="shared" si="94"/>
        <v>2</v>
      </c>
      <c r="AJ166">
        <v>-1.0612347978167236</v>
      </c>
      <c r="AK166">
        <v>0.27511646294442471</v>
      </c>
      <c r="AL166">
        <v>7.5997377280145884E-2</v>
      </c>
      <c r="AM166">
        <v>-4.2064129956997931E-4</v>
      </c>
      <c r="AN166">
        <v>-1.5817249732208438</v>
      </c>
      <c r="AO166">
        <v>-6.3421339291380718E-2</v>
      </c>
      <c r="AP166">
        <v>2.7292844606563449</v>
      </c>
      <c r="AQ166">
        <v>-5.9819740272359923E-2</v>
      </c>
      <c r="AR166">
        <v>-0.57233478401030879</v>
      </c>
      <c r="AS166">
        <v>-5.4837983043398708E-2</v>
      </c>
      <c r="AT166">
        <v>-3.7837253330508247E-2</v>
      </c>
      <c r="AV166">
        <v>0.38944755977369322</v>
      </c>
      <c r="AW166">
        <v>5.8221832308140348E-2</v>
      </c>
      <c r="AX166">
        <v>0.39352378767536339</v>
      </c>
      <c r="AY166">
        <v>3.661148426228112E-2</v>
      </c>
    </row>
    <row r="167" spans="5:51" x14ac:dyDescent="0.55000000000000004">
      <c r="E167">
        <f t="shared" si="87"/>
        <v>0</v>
      </c>
      <c r="F167">
        <v>156</v>
      </c>
      <c r="G167" s="5">
        <f t="shared" ca="1" si="95"/>
        <v>0.2297962079595042</v>
      </c>
      <c r="H167">
        <f t="shared" ca="1" si="97"/>
        <v>0</v>
      </c>
      <c r="I167">
        <f t="shared" ca="1" si="98"/>
        <v>0</v>
      </c>
      <c r="J167">
        <f t="shared" ca="1" si="99"/>
        <v>4.4853833856782176E-2</v>
      </c>
      <c r="K167">
        <f t="shared" ca="1" si="100"/>
        <v>0</v>
      </c>
      <c r="L167">
        <f t="shared" ca="1" si="101"/>
        <v>0</v>
      </c>
      <c r="M167">
        <f t="shared" ca="1" si="102"/>
        <v>8.3252388463529517E-3</v>
      </c>
      <c r="N167">
        <f t="shared" ca="1" si="103"/>
        <v>0</v>
      </c>
      <c r="O167">
        <f t="shared" ca="1" si="104"/>
        <v>0</v>
      </c>
      <c r="P167">
        <f t="shared" ca="1" si="105"/>
        <v>2.6646344870488573E-3</v>
      </c>
      <c r="Q167">
        <f t="shared" ca="1" si="106"/>
        <v>0</v>
      </c>
      <c r="R167">
        <f t="shared" ca="1" si="107"/>
        <v>0</v>
      </c>
      <c r="S167">
        <f t="shared" ca="1" si="108"/>
        <v>1.2255502421035383E-3</v>
      </c>
      <c r="T167">
        <f t="shared" ca="1" si="109"/>
        <v>0</v>
      </c>
      <c r="U167">
        <f t="shared" ca="1" si="110"/>
        <v>0</v>
      </c>
      <c r="V167">
        <f t="shared" ca="1" si="111"/>
        <v>4.4493593635492869E-4</v>
      </c>
      <c r="W167">
        <f t="shared" ca="1" si="112"/>
        <v>0</v>
      </c>
      <c r="X167">
        <f t="shared" ca="1" si="113"/>
        <v>0</v>
      </c>
      <c r="Y167">
        <f t="shared" ca="1" si="114"/>
        <v>1.3681176876128461E-4</v>
      </c>
      <c r="Z167">
        <f t="shared" ca="1" si="115"/>
        <v>1.4121250612633918E-4</v>
      </c>
      <c r="AA167">
        <f t="shared" ca="1" si="88"/>
        <v>156.37335682686069</v>
      </c>
      <c r="AB167">
        <f t="shared" ca="1" si="89"/>
        <v>0</v>
      </c>
      <c r="AC167">
        <f t="shared" ca="1" si="90"/>
        <v>0.12056315165912058</v>
      </c>
      <c r="AD167">
        <f t="shared" ca="1" si="91"/>
        <v>5.8041868477583206E-2</v>
      </c>
      <c r="AE167">
        <f t="shared" si="96"/>
        <v>0</v>
      </c>
      <c r="AG167">
        <f t="shared" ca="1" si="92"/>
        <v>0.4947739819105556</v>
      </c>
      <c r="AH167">
        <f t="shared" ca="1" si="93"/>
        <v>-1.7591355572221801</v>
      </c>
      <c r="AI167">
        <f t="shared" si="94"/>
        <v>0</v>
      </c>
      <c r="AJ167">
        <v>-1.0656799531716388</v>
      </c>
      <c r="AK167">
        <v>1.1280826583970338</v>
      </c>
      <c r="AL167">
        <v>-8.7511580204591155E-2</v>
      </c>
      <c r="AM167">
        <v>-2.0042352844029665</v>
      </c>
      <c r="AN167">
        <v>-1.7591355572221801</v>
      </c>
      <c r="AO167">
        <v>-0.58545083447825164</v>
      </c>
      <c r="AP167">
        <v>-1.1821930456790142</v>
      </c>
      <c r="AQ167">
        <v>-1.0999110600096174</v>
      </c>
      <c r="AR167">
        <v>-0.41027988118003123</v>
      </c>
      <c r="AS167">
        <v>1.115024588216329</v>
      </c>
      <c r="AT167">
        <v>0.32174966690945439</v>
      </c>
      <c r="AV167">
        <v>0.33109284118464682</v>
      </c>
      <c r="AW167">
        <v>6.2811425829016068E-2</v>
      </c>
      <c r="AX167">
        <v>0.33474032157978634</v>
      </c>
      <c r="AY167">
        <v>3.9047244614687129E-2</v>
      </c>
    </row>
    <row r="168" spans="5:51" x14ac:dyDescent="0.55000000000000004">
      <c r="E168">
        <f t="shared" si="87"/>
        <v>0</v>
      </c>
      <c r="F168">
        <v>157</v>
      </c>
      <c r="G168" s="5">
        <f t="shared" ca="1" si="95"/>
        <v>0</v>
      </c>
      <c r="H168">
        <f t="shared" ca="1" si="97"/>
        <v>7.1366495454222217E-2</v>
      </c>
      <c r="I168">
        <f t="shared" ca="1" si="98"/>
        <v>0</v>
      </c>
      <c r="J168">
        <f t="shared" ca="1" si="99"/>
        <v>0</v>
      </c>
      <c r="K168">
        <f t="shared" ca="1" si="100"/>
        <v>2.8060498561216139E-2</v>
      </c>
      <c r="L168">
        <f t="shared" ca="1" si="101"/>
        <v>0</v>
      </c>
      <c r="M168">
        <f t="shared" ca="1" si="102"/>
        <v>0</v>
      </c>
      <c r="N168">
        <f t="shared" ca="1" si="103"/>
        <v>5.7415321053908702E-3</v>
      </c>
      <c r="O168">
        <f t="shared" ca="1" si="104"/>
        <v>0</v>
      </c>
      <c r="P168">
        <f t="shared" ca="1" si="105"/>
        <v>0</v>
      </c>
      <c r="Q168">
        <f t="shared" ca="1" si="106"/>
        <v>1.8983960426789401E-3</v>
      </c>
      <c r="R168">
        <f t="shared" ca="1" si="107"/>
        <v>0</v>
      </c>
      <c r="S168">
        <f t="shared" ca="1" si="108"/>
        <v>0</v>
      </c>
      <c r="T168">
        <f t="shared" ca="1" si="109"/>
        <v>8.848502524380124E-4</v>
      </c>
      <c r="U168">
        <f t="shared" ca="1" si="110"/>
        <v>0</v>
      </c>
      <c r="V168">
        <f t="shared" ca="1" si="111"/>
        <v>0</v>
      </c>
      <c r="W168">
        <f t="shared" ca="1" si="112"/>
        <v>3.2315024220055678E-4</v>
      </c>
      <c r="X168">
        <f t="shared" ca="1" si="113"/>
        <v>0</v>
      </c>
      <c r="Y168">
        <f t="shared" ca="1" si="114"/>
        <v>0</v>
      </c>
      <c r="Z168">
        <f t="shared" ca="1" si="115"/>
        <v>2.0247360711280382E-4</v>
      </c>
      <c r="AA168">
        <f t="shared" ca="1" si="88"/>
        <v>156.68093502702325</v>
      </c>
      <c r="AB168">
        <f t="shared" ca="1" si="89"/>
        <v>0</v>
      </c>
      <c r="AC168">
        <f t="shared" ca="1" si="90"/>
        <v>0.22267132327587214</v>
      </c>
      <c r="AD168">
        <f t="shared" ca="1" si="91"/>
        <v>4.494686387976151E-2</v>
      </c>
      <c r="AE168">
        <f t="shared" si="96"/>
        <v>0</v>
      </c>
      <c r="AG168">
        <f t="shared" ca="1" si="92"/>
        <v>0</v>
      </c>
      <c r="AH168">
        <f t="shared" ca="1" si="93"/>
        <v>-0.67917881096946076</v>
      </c>
      <c r="AI168">
        <f t="shared" si="94"/>
        <v>1</v>
      </c>
      <c r="AJ168">
        <v>-0.39865767575975042</v>
      </c>
      <c r="AK168">
        <v>9.6115400083363056E-2</v>
      </c>
      <c r="AL168">
        <v>-1.153002813225612</v>
      </c>
      <c r="AM168">
        <v>-0.70729129220126197</v>
      </c>
      <c r="AN168">
        <v>-0.67917881096946076</v>
      </c>
      <c r="AO168">
        <v>0.61383616412058473</v>
      </c>
      <c r="AP168">
        <v>0.11257498044869862</v>
      </c>
      <c r="AQ168">
        <v>-8.1369080362492241E-2</v>
      </c>
      <c r="AR168">
        <v>0.41953512663894799</v>
      </c>
      <c r="AS168">
        <v>4.3985437514493242E-3</v>
      </c>
      <c r="AT168">
        <v>-0.61346781876636669</v>
      </c>
      <c r="AV168">
        <v>0.2994270736656785</v>
      </c>
      <c r="AW168">
        <v>4.9438146802777971E-2</v>
      </c>
      <c r="AX168">
        <v>0.30274052049420369</v>
      </c>
      <c r="AY168">
        <v>3.0678988691550099E-2</v>
      </c>
    </row>
    <row r="169" spans="5:51" x14ac:dyDescent="0.55000000000000004">
      <c r="E169">
        <f t="shared" si="87"/>
        <v>0</v>
      </c>
      <c r="F169">
        <v>158</v>
      </c>
      <c r="G169" s="5">
        <f t="shared" ca="1" si="95"/>
        <v>0</v>
      </c>
      <c r="H169">
        <f t="shared" ca="1" si="97"/>
        <v>0</v>
      </c>
      <c r="I169">
        <f t="shared" ca="1" si="98"/>
        <v>3.5139637073484338E-2</v>
      </c>
      <c r="J169">
        <f t="shared" ca="1" si="99"/>
        <v>0</v>
      </c>
      <c r="K169">
        <f t="shared" ca="1" si="100"/>
        <v>0</v>
      </c>
      <c r="L169">
        <f t="shared" ca="1" si="101"/>
        <v>1.8397561578470077E-2</v>
      </c>
      <c r="M169">
        <f t="shared" ca="1" si="102"/>
        <v>0</v>
      </c>
      <c r="N169">
        <f t="shared" ca="1" si="103"/>
        <v>0</v>
      </c>
      <c r="O169">
        <f t="shared" ca="1" si="104"/>
        <v>4.0171524610873614E-3</v>
      </c>
      <c r="P169">
        <f t="shared" ca="1" si="105"/>
        <v>0</v>
      </c>
      <c r="Q169">
        <f t="shared" ca="1" si="106"/>
        <v>0</v>
      </c>
      <c r="R169">
        <f t="shared" ca="1" si="107"/>
        <v>1.3602667631511208E-3</v>
      </c>
      <c r="S169">
        <f t="shared" ca="1" si="108"/>
        <v>0</v>
      </c>
      <c r="T169">
        <f t="shared" ca="1" si="109"/>
        <v>0</v>
      </c>
      <c r="U169">
        <f t="shared" ca="1" si="110"/>
        <v>6.4046808757811137E-4</v>
      </c>
      <c r="V169">
        <f t="shared" ca="1" si="111"/>
        <v>0</v>
      </c>
      <c r="W169">
        <f t="shared" ca="1" si="112"/>
        <v>0</v>
      </c>
      <c r="X169">
        <f t="shared" ca="1" si="113"/>
        <v>2.3496775306767369E-4</v>
      </c>
      <c r="Y169">
        <f t="shared" ca="1" si="114"/>
        <v>0</v>
      </c>
      <c r="Z169">
        <f t="shared" ca="1" si="115"/>
        <v>1.4745317326640009E-4</v>
      </c>
      <c r="AA169">
        <f t="shared" ca="1" si="88"/>
        <v>149.19583913838073</v>
      </c>
      <c r="AB169">
        <f t="shared" ca="1" si="89"/>
        <v>0</v>
      </c>
      <c r="AC169">
        <f t="shared" ca="1" si="90"/>
        <v>0.32584400450551515</v>
      </c>
      <c r="AD169">
        <f t="shared" ca="1" si="91"/>
        <v>3.6652272665291377E-2</v>
      </c>
      <c r="AE169">
        <f t="shared" si="96"/>
        <v>0</v>
      </c>
      <c r="AG169">
        <f t="shared" ca="1" si="92"/>
        <v>0</v>
      </c>
      <c r="AH169">
        <f t="shared" ca="1" si="93"/>
        <v>0.21308210307324771</v>
      </c>
      <c r="AI169">
        <f t="shared" si="94"/>
        <v>2</v>
      </c>
      <c r="AJ169">
        <v>1.4757188182557002</v>
      </c>
      <c r="AK169">
        <v>1.5109435480553657</v>
      </c>
      <c r="AL169">
        <v>-1.5841351341805421</v>
      </c>
      <c r="AM169">
        <v>0.7478638508473523</v>
      </c>
      <c r="AN169">
        <v>0.21308210307324771</v>
      </c>
      <c r="AO169">
        <v>-1.0386679605289828</v>
      </c>
      <c r="AP169">
        <v>-0.48797346607898362</v>
      </c>
      <c r="AQ169">
        <v>-0.95264567789854482</v>
      </c>
      <c r="AR169">
        <v>-0.56729618336248677</v>
      </c>
      <c r="AS169">
        <v>-0.8866709322319366</v>
      </c>
      <c r="AT169">
        <v>-0.49782101996243</v>
      </c>
      <c r="AV169">
        <v>0.31641154822305206</v>
      </c>
      <c r="AW169">
        <v>3.8734771414597489E-2</v>
      </c>
      <c r="AX169">
        <v>0.31935102854146985</v>
      </c>
      <c r="AY169">
        <v>2.3989516919068712E-2</v>
      </c>
    </row>
    <row r="170" spans="5:51" x14ac:dyDescent="0.55000000000000004">
      <c r="E170">
        <f t="shared" si="87"/>
        <v>0</v>
      </c>
      <c r="F170">
        <v>159</v>
      </c>
      <c r="G170" s="5">
        <f t="shared" ca="1" si="95"/>
        <v>0.73777462677750849</v>
      </c>
      <c r="H170">
        <f t="shared" ca="1" si="97"/>
        <v>0</v>
      </c>
      <c r="I170">
        <f t="shared" ca="1" si="98"/>
        <v>0</v>
      </c>
      <c r="J170">
        <f t="shared" ca="1" si="99"/>
        <v>2.029639684805571E-2</v>
      </c>
      <c r="K170">
        <f t="shared" ca="1" si="100"/>
        <v>0</v>
      </c>
      <c r="L170">
        <f t="shared" ca="1" si="101"/>
        <v>0</v>
      </c>
      <c r="M170">
        <f t="shared" ca="1" si="102"/>
        <v>1.2431055391706186E-2</v>
      </c>
      <c r="N170">
        <f t="shared" ca="1" si="103"/>
        <v>0</v>
      </c>
      <c r="O170">
        <f t="shared" ca="1" si="104"/>
        <v>0</v>
      </c>
      <c r="P170">
        <f t="shared" ca="1" si="105"/>
        <v>2.8401053998574808E-3</v>
      </c>
      <c r="Q170">
        <f t="shared" ca="1" si="106"/>
        <v>0</v>
      </c>
      <c r="R170">
        <f t="shared" ca="1" si="107"/>
        <v>0</v>
      </c>
      <c r="S170">
        <f t="shared" ca="1" si="108"/>
        <v>9.7889797994026593E-4</v>
      </c>
      <c r="T170">
        <f t="shared" ca="1" si="109"/>
        <v>0</v>
      </c>
      <c r="U170">
        <f t="shared" ca="1" si="110"/>
        <v>0</v>
      </c>
      <c r="V170">
        <f t="shared" ca="1" si="111"/>
        <v>4.6447353476343603E-4</v>
      </c>
      <c r="W170">
        <f t="shared" ca="1" si="112"/>
        <v>0</v>
      </c>
      <c r="X170">
        <f t="shared" ca="1" si="113"/>
        <v>0</v>
      </c>
      <c r="Y170">
        <f t="shared" ca="1" si="114"/>
        <v>1.7100007267513645E-4</v>
      </c>
      <c r="Z170">
        <f t="shared" ca="1" si="115"/>
        <v>1.0738406163830366E-4</v>
      </c>
      <c r="AA170">
        <f t="shared" ca="1" si="88"/>
        <v>143.76449537284159</v>
      </c>
      <c r="AB170">
        <f t="shared" ca="1" si="89"/>
        <v>0</v>
      </c>
      <c r="AC170">
        <f t="shared" ca="1" si="90"/>
        <v>4.8488746998637353E-2</v>
      </c>
      <c r="AD170">
        <f t="shared" ca="1" si="91"/>
        <v>8.5224117984861833E-2</v>
      </c>
      <c r="AE170">
        <f t="shared" si="96"/>
        <v>0</v>
      </c>
      <c r="AG170">
        <f t="shared" ca="1" si="92"/>
        <v>1.5765593476482116</v>
      </c>
      <c r="AH170">
        <f t="shared" ca="1" si="93"/>
        <v>1.1381121112208348</v>
      </c>
      <c r="AI170">
        <f t="shared" si="94"/>
        <v>0</v>
      </c>
      <c r="AJ170">
        <v>0.6573736754944548</v>
      </c>
      <c r="AK170">
        <v>-0.67985411078552715</v>
      </c>
      <c r="AL170">
        <v>0.37910240280325525</v>
      </c>
      <c r="AM170">
        <v>1.3724388736591209</v>
      </c>
      <c r="AN170">
        <v>1.1381121112208348</v>
      </c>
      <c r="AO170">
        <v>0.68942654252168722</v>
      </c>
      <c r="AP170">
        <v>-0.68690724219777621</v>
      </c>
      <c r="AQ170">
        <v>0.39080077840480953</v>
      </c>
      <c r="AR170">
        <v>-0.2260117071273271</v>
      </c>
      <c r="AS170">
        <v>1.0605640454741661</v>
      </c>
      <c r="AT170">
        <v>1.3345834304345772</v>
      </c>
      <c r="AV170">
        <v>0.43090589731172352</v>
      </c>
      <c r="AW170">
        <v>0.14917463480589627</v>
      </c>
      <c r="AX170">
        <v>0.43252967785578722</v>
      </c>
      <c r="AY170">
        <v>9.0092407662680743E-2</v>
      </c>
    </row>
    <row r="171" spans="5:51" x14ac:dyDescent="0.55000000000000004">
      <c r="E171">
        <f t="shared" si="87"/>
        <v>0</v>
      </c>
      <c r="F171">
        <v>160</v>
      </c>
      <c r="G171" s="5">
        <f t="shared" ca="1" si="95"/>
        <v>0</v>
      </c>
      <c r="H171">
        <f t="shared" ca="1" si="97"/>
        <v>0.22912645084829344</v>
      </c>
      <c r="I171">
        <f t="shared" ca="1" si="98"/>
        <v>0</v>
      </c>
      <c r="J171">
        <f t="shared" ca="1" si="99"/>
        <v>0</v>
      </c>
      <c r="K171">
        <f t="shared" ca="1" si="100"/>
        <v>1.2697398763531181E-2</v>
      </c>
      <c r="L171">
        <f t="shared" ca="1" si="101"/>
        <v>0</v>
      </c>
      <c r="M171">
        <f t="shared" ca="1" si="102"/>
        <v>0</v>
      </c>
      <c r="N171">
        <f t="shared" ca="1" si="103"/>
        <v>8.5731238409622254E-3</v>
      </c>
      <c r="O171">
        <f t="shared" ca="1" si="104"/>
        <v>0</v>
      </c>
      <c r="P171">
        <f t="shared" ca="1" si="105"/>
        <v>0</v>
      </c>
      <c r="Q171">
        <f t="shared" ca="1" si="106"/>
        <v>2.0234087932457477E-3</v>
      </c>
      <c r="R171">
        <f t="shared" ca="1" si="107"/>
        <v>0</v>
      </c>
      <c r="S171">
        <f t="shared" ca="1" si="108"/>
        <v>0</v>
      </c>
      <c r="T171">
        <f t="shared" ca="1" si="109"/>
        <v>7.067667198812623E-4</v>
      </c>
      <c r="U171">
        <f t="shared" ca="1" si="110"/>
        <v>0</v>
      </c>
      <c r="V171">
        <f t="shared" ca="1" si="111"/>
        <v>0</v>
      </c>
      <c r="W171">
        <f t="shared" ca="1" si="112"/>
        <v>3.3734010447477409E-4</v>
      </c>
      <c r="X171">
        <f t="shared" ca="1" si="113"/>
        <v>0</v>
      </c>
      <c r="Y171">
        <f t="shared" ca="1" si="114"/>
        <v>0</v>
      </c>
      <c r="Z171">
        <f t="shared" ca="1" si="115"/>
        <v>2.0273567788352343E-4</v>
      </c>
      <c r="AA171">
        <f t="shared" ca="1" si="88"/>
        <v>146.23280452414167</v>
      </c>
      <c r="AB171">
        <f t="shared" ca="1" si="89"/>
        <v>0</v>
      </c>
      <c r="AC171">
        <f t="shared" ca="1" si="90"/>
        <v>0.12041083774040316</v>
      </c>
      <c r="AD171">
        <f t="shared" ca="1" si="91"/>
        <v>6.3927626238867483E-2</v>
      </c>
      <c r="AE171">
        <f t="shared" si="96"/>
        <v>0</v>
      </c>
      <c r="AG171">
        <f t="shared" ca="1" si="92"/>
        <v>0</v>
      </c>
      <c r="AH171">
        <f t="shared" ca="1" si="93"/>
        <v>0.22883796191308647</v>
      </c>
      <c r="AI171">
        <f t="shared" si="94"/>
        <v>1</v>
      </c>
      <c r="AJ171">
        <v>0.44768853513232898</v>
      </c>
      <c r="AK171">
        <v>-0.16890453480300494</v>
      </c>
      <c r="AL171">
        <v>0.70945588959148154</v>
      </c>
      <c r="AM171">
        <v>0.58091700338991359</v>
      </c>
      <c r="AN171">
        <v>0.22883796191308647</v>
      </c>
      <c r="AO171">
        <v>4.2966803448507562E-2</v>
      </c>
      <c r="AP171">
        <v>-0.58100795286009088</v>
      </c>
      <c r="AQ171">
        <v>-0.33401988730474841</v>
      </c>
      <c r="AR171">
        <v>-0.15456635082955472</v>
      </c>
      <c r="AS171">
        <v>-0.499467205372639</v>
      </c>
      <c r="AT171">
        <v>0.56137537285394501</v>
      </c>
      <c r="AV171">
        <v>0.43323255918328785</v>
      </c>
      <c r="AW171">
        <v>0.11114166135111779</v>
      </c>
      <c r="AX171">
        <v>0.4336388991294946</v>
      </c>
      <c r="AY171">
        <v>6.7110619255157683E-2</v>
      </c>
    </row>
    <row r="172" spans="5:51" x14ac:dyDescent="0.55000000000000004">
      <c r="E172">
        <f t="shared" ref="E172:E203" si="116">Cullrate</f>
        <v>0</v>
      </c>
      <c r="F172">
        <v>161</v>
      </c>
      <c r="G172" s="5">
        <f t="shared" ca="1" si="95"/>
        <v>0</v>
      </c>
      <c r="H172">
        <f t="shared" ca="1" si="97"/>
        <v>0</v>
      </c>
      <c r="I172">
        <f t="shared" ca="1" si="98"/>
        <v>0.1128179305358932</v>
      </c>
      <c r="J172">
        <f t="shared" ca="1" si="99"/>
        <v>0</v>
      </c>
      <c r="K172">
        <f t="shared" ca="1" si="100"/>
        <v>0</v>
      </c>
      <c r="L172">
        <f t="shared" ca="1" si="101"/>
        <v>8.3249118018639528E-3</v>
      </c>
      <c r="M172">
        <f t="shared" ca="1" si="102"/>
        <v>0</v>
      </c>
      <c r="N172">
        <f t="shared" ca="1" si="103"/>
        <v>0</v>
      </c>
      <c r="O172">
        <f t="shared" ca="1" si="104"/>
        <v>5.9983197698384328E-3</v>
      </c>
      <c r="P172">
        <f t="shared" ca="1" si="105"/>
        <v>0</v>
      </c>
      <c r="Q172">
        <f t="shared" ca="1" si="106"/>
        <v>0</v>
      </c>
      <c r="R172">
        <f t="shared" ca="1" si="107"/>
        <v>1.449842745055382E-3</v>
      </c>
      <c r="S172">
        <f t="shared" ca="1" si="108"/>
        <v>0</v>
      </c>
      <c r="T172">
        <f t="shared" ca="1" si="109"/>
        <v>0</v>
      </c>
      <c r="U172">
        <f t="shared" ca="1" si="110"/>
        <v>5.1156851478427728E-4</v>
      </c>
      <c r="V172">
        <f t="shared" ca="1" si="111"/>
        <v>0</v>
      </c>
      <c r="W172">
        <f t="shared" ca="1" si="112"/>
        <v>0</v>
      </c>
      <c r="X172">
        <f t="shared" ca="1" si="113"/>
        <v>2.4528543078998624E-4</v>
      </c>
      <c r="Y172">
        <f t="shared" ca="1" si="114"/>
        <v>0</v>
      </c>
      <c r="Z172">
        <f t="shared" ca="1" si="115"/>
        <v>1.4764402859472665E-4</v>
      </c>
      <c r="AA172">
        <f t="shared" ref="AA172:AA203" ca="1" si="117">SUMPRODUCT(G172:Z172,mwt)*fec</f>
        <v>162.426506670219</v>
      </c>
      <c r="AB172">
        <f t="shared" ref="AB172:AB203" ca="1" si="118">E172*SUMPRODUCT(G172:Z172,wt,vul)</f>
        <v>0</v>
      </c>
      <c r="AC172">
        <f t="shared" ref="AC172:AC203" ca="1" si="119">SUMPRODUCT(G172:Z172,vul,wt)/SUMPRODUCT(G172:Z172,vul)</f>
        <v>0.21440611914500038</v>
      </c>
      <c r="AD172">
        <f t="shared" ref="AD172:AD203" ca="1" si="120">SUMPRODUCT(G172:Z172,mat)</f>
        <v>5.8614702339117211E-2</v>
      </c>
      <c r="AE172">
        <f t="shared" si="96"/>
        <v>0</v>
      </c>
      <c r="AG172">
        <f t="shared" ref="AG172:AG203" ca="1" si="121">EXP(AH172*sdr)*IF(AI172=0,1,0)</f>
        <v>0</v>
      </c>
      <c r="AH172">
        <f t="shared" ref="AH172:AH203" ca="1" si="122">OFFSET(AI172,0,normseq)</f>
        <v>1.0787289284053259</v>
      </c>
      <c r="AI172">
        <f t="shared" ref="AI172:AI203" si="123">MOD(F172,yrbetween)</f>
        <v>2</v>
      </c>
      <c r="AJ172">
        <v>-1.8311402527615428</v>
      </c>
      <c r="AK172">
        <v>-0.81077814684249461</v>
      </c>
      <c r="AL172">
        <v>1.0034955266746692</v>
      </c>
      <c r="AM172">
        <v>-0.41086309465754312</v>
      </c>
      <c r="AN172">
        <v>1.0787289284053259</v>
      </c>
      <c r="AO172">
        <v>-1.1335919225530233</v>
      </c>
      <c r="AP172">
        <v>0.63728066379553638</v>
      </c>
      <c r="AQ172">
        <v>-5.2616542234318331E-2</v>
      </c>
      <c r="AR172">
        <v>0.23685515770921484</v>
      </c>
      <c r="AS172">
        <v>0.24796349862299394</v>
      </c>
      <c r="AT172">
        <v>1.7300499166594818</v>
      </c>
      <c r="AV172">
        <v>0.55118237073048792</v>
      </c>
      <c r="AW172">
        <v>0.10668011333653744</v>
      </c>
      <c r="AX172">
        <v>0.54944222398197451</v>
      </c>
      <c r="AY172">
        <v>6.4323216953516851E-2</v>
      </c>
    </row>
    <row r="173" spans="5:51" x14ac:dyDescent="0.55000000000000004">
      <c r="E173">
        <f t="shared" si="116"/>
        <v>0</v>
      </c>
      <c r="F173">
        <v>162</v>
      </c>
      <c r="G173" s="5">
        <f t="shared" ref="G173:G204" ca="1" si="124">reca*AA172/(1+recb*AA172)*Rmult+glenadd</f>
        <v>0.82292627300500698</v>
      </c>
      <c r="H173">
        <f t="shared" ca="1" si="97"/>
        <v>0</v>
      </c>
      <c r="I173">
        <f t="shared" ca="1" si="98"/>
        <v>0</v>
      </c>
      <c r="J173">
        <f t="shared" ca="1" si="99"/>
        <v>6.5162809876050373E-2</v>
      </c>
      <c r="K173">
        <f t="shared" ca="1" si="100"/>
        <v>0</v>
      </c>
      <c r="L173">
        <f t="shared" ca="1" si="101"/>
        <v>0</v>
      </c>
      <c r="M173">
        <f t="shared" ca="1" si="102"/>
        <v>5.6250628268664981E-3</v>
      </c>
      <c r="N173">
        <f t="shared" ca="1" si="103"/>
        <v>0</v>
      </c>
      <c r="O173">
        <f t="shared" ca="1" si="104"/>
        <v>0</v>
      </c>
      <c r="P173">
        <f t="shared" ca="1" si="105"/>
        <v>4.2407801380231289E-3</v>
      </c>
      <c r="Q173">
        <f t="shared" ca="1" si="106"/>
        <v>0</v>
      </c>
      <c r="R173">
        <f t="shared" ca="1" si="107"/>
        <v>0</v>
      </c>
      <c r="S173">
        <f t="shared" ca="1" si="108"/>
        <v>1.0433601502384793E-3</v>
      </c>
      <c r="T173">
        <f t="shared" ca="1" si="109"/>
        <v>0</v>
      </c>
      <c r="U173">
        <f t="shared" ca="1" si="110"/>
        <v>0</v>
      </c>
      <c r="V173">
        <f t="shared" ca="1" si="111"/>
        <v>3.7099434139496523E-4</v>
      </c>
      <c r="W173">
        <f t="shared" ca="1" si="112"/>
        <v>0</v>
      </c>
      <c r="X173">
        <f t="shared" ca="1" si="113"/>
        <v>0</v>
      </c>
      <c r="Y173">
        <f t="shared" ca="1" si="114"/>
        <v>1.7850886321051657E-4</v>
      </c>
      <c r="Z173">
        <f t="shared" ca="1" si="115"/>
        <v>1.0752305369854228E-4</v>
      </c>
      <c r="AA173">
        <f t="shared" ca="1" si="117"/>
        <v>188.32018654138528</v>
      </c>
      <c r="AB173">
        <f t="shared" ca="1" si="118"/>
        <v>0</v>
      </c>
      <c r="AC173">
        <f t="shared" ca="1" si="119"/>
        <v>5.7995176252962168E-2</v>
      </c>
      <c r="AD173">
        <f t="shared" ca="1" si="120"/>
        <v>0.11438178895187422</v>
      </c>
      <c r="AE173">
        <f t="shared" si="96"/>
        <v>0</v>
      </c>
      <c r="AG173">
        <f t="shared" ca="1" si="121"/>
        <v>1.6711387095869823</v>
      </c>
      <c r="AH173">
        <f t="shared" ca="1" si="122"/>
        <v>1.2837631402362604</v>
      </c>
      <c r="AI173">
        <f t="shared" si="123"/>
        <v>0</v>
      </c>
      <c r="AJ173">
        <v>-0.73627688834676519</v>
      </c>
      <c r="AK173">
        <v>-2.5489862309768796</v>
      </c>
      <c r="AL173">
        <v>-0.71616113928030245</v>
      </c>
      <c r="AM173">
        <v>0.38708776628482156</v>
      </c>
      <c r="AN173">
        <v>1.2837631402362604</v>
      </c>
      <c r="AO173">
        <v>0.61633272707695141</v>
      </c>
      <c r="AP173">
        <v>1.0042549547506496</v>
      </c>
      <c r="AQ173">
        <v>-0.96110852609854192</v>
      </c>
      <c r="AR173">
        <v>-0.52063796829315834</v>
      </c>
      <c r="AS173">
        <v>0.848442596179666</v>
      </c>
      <c r="AT173">
        <v>-0.24071255211310927</v>
      </c>
      <c r="AV173">
        <v>0.67140382988010072</v>
      </c>
      <c r="AW173">
        <v>0.25005601522763188</v>
      </c>
      <c r="AX173">
        <v>0.66882411216138926</v>
      </c>
      <c r="AY173">
        <v>0.15626026151543784</v>
      </c>
    </row>
    <row r="174" spans="5:51" x14ac:dyDescent="0.55000000000000004">
      <c r="E174">
        <f t="shared" si="116"/>
        <v>0</v>
      </c>
      <c r="F174">
        <v>163</v>
      </c>
      <c r="G174" s="5">
        <f t="shared" ca="1" si="124"/>
        <v>0</v>
      </c>
      <c r="H174">
        <f t="shared" ca="1" si="97"/>
        <v>0.25557151113616916</v>
      </c>
      <c r="I174">
        <f t="shared" ca="1" si="98"/>
        <v>0</v>
      </c>
      <c r="J174">
        <f t="shared" ca="1" si="99"/>
        <v>0</v>
      </c>
      <c r="K174">
        <f t="shared" ca="1" si="100"/>
        <v>4.0765766837459132E-2</v>
      </c>
      <c r="L174">
        <f t="shared" ca="1" si="101"/>
        <v>0</v>
      </c>
      <c r="M174">
        <f t="shared" ca="1" si="102"/>
        <v>0</v>
      </c>
      <c r="N174">
        <f t="shared" ca="1" si="103"/>
        <v>3.8793456153444635E-3</v>
      </c>
      <c r="O174">
        <f t="shared" ca="1" si="104"/>
        <v>0</v>
      </c>
      <c r="P174">
        <f t="shared" ca="1" si="105"/>
        <v>0</v>
      </c>
      <c r="Q174">
        <f t="shared" ca="1" si="106"/>
        <v>3.0213075268011214E-3</v>
      </c>
      <c r="R174">
        <f t="shared" ca="1" si="107"/>
        <v>0</v>
      </c>
      <c r="S174">
        <f t="shared" ca="1" si="108"/>
        <v>0</v>
      </c>
      <c r="T174">
        <f t="shared" ca="1" si="109"/>
        <v>7.5330856345609098E-4</v>
      </c>
      <c r="U174">
        <f t="shared" ca="1" si="110"/>
        <v>0</v>
      </c>
      <c r="V174">
        <f t="shared" ca="1" si="111"/>
        <v>0</v>
      </c>
      <c r="W174">
        <f t="shared" ca="1" si="112"/>
        <v>2.6944757993470857E-4</v>
      </c>
      <c r="X174">
        <f t="shared" ca="1" si="113"/>
        <v>0</v>
      </c>
      <c r="Y174">
        <f t="shared" ca="1" si="114"/>
        <v>0</v>
      </c>
      <c r="Z174">
        <f t="shared" ca="1" si="115"/>
        <v>2.0830524237272258E-4</v>
      </c>
      <c r="AA174">
        <f t="shared" ca="1" si="117"/>
        <v>210.52293780691909</v>
      </c>
      <c r="AB174">
        <f t="shared" ca="1" si="118"/>
        <v>0</v>
      </c>
      <c r="AC174">
        <f t="shared" ca="1" si="119"/>
        <v>0.13640548583787374</v>
      </c>
      <c r="AD174">
        <f t="shared" ca="1" si="120"/>
        <v>8.8039218397207131E-2</v>
      </c>
      <c r="AE174">
        <f t="shared" si="96"/>
        <v>0</v>
      </c>
      <c r="AG174">
        <f t="shared" ca="1" si="121"/>
        <v>0</v>
      </c>
      <c r="AH174">
        <f t="shared" ca="1" si="122"/>
        <v>9.296400094171986E-2</v>
      </c>
      <c r="AI174">
        <f t="shared" si="123"/>
        <v>1</v>
      </c>
      <c r="AJ174">
        <v>-1.0295275387761649</v>
      </c>
      <c r="AK174">
        <v>-0.33450533010181971</v>
      </c>
      <c r="AL174">
        <v>-0.26575321498967241</v>
      </c>
      <c r="AM174">
        <v>-0.3915442903235089</v>
      </c>
      <c r="AN174">
        <v>9.296400094171986E-2</v>
      </c>
      <c r="AO174">
        <v>1.3303088053362444</v>
      </c>
      <c r="AP174">
        <v>-0.71280510383076034</v>
      </c>
      <c r="AQ174">
        <v>0.3446348273428157</v>
      </c>
      <c r="AR174">
        <v>0.35203129300498404</v>
      </c>
      <c r="AS174">
        <v>-9.3712060333928093E-3</v>
      </c>
      <c r="AT174">
        <v>-5.2846189646515995E-2</v>
      </c>
      <c r="AV174">
        <v>0.64096206311142023</v>
      </c>
      <c r="AW174">
        <v>0.19284470439839685</v>
      </c>
      <c r="AX174">
        <v>0.63882001539969269</v>
      </c>
      <c r="AY174">
        <v>0.12035391259757641</v>
      </c>
    </row>
    <row r="175" spans="5:51" x14ac:dyDescent="0.55000000000000004">
      <c r="E175">
        <f t="shared" si="116"/>
        <v>0</v>
      </c>
      <c r="F175">
        <v>164</v>
      </c>
      <c r="G175" s="5">
        <f t="shared" ca="1" si="124"/>
        <v>0</v>
      </c>
      <c r="H175">
        <f t="shared" ca="1" si="97"/>
        <v>0</v>
      </c>
      <c r="I175">
        <f t="shared" ca="1" si="98"/>
        <v>0.12583902418758361</v>
      </c>
      <c r="J175">
        <f t="shared" ca="1" si="99"/>
        <v>0</v>
      </c>
      <c r="K175">
        <f t="shared" ca="1" si="100"/>
        <v>0</v>
      </c>
      <c r="L175">
        <f t="shared" ca="1" si="101"/>
        <v>2.6727632941002284E-2</v>
      </c>
      <c r="M175">
        <f t="shared" ca="1" si="102"/>
        <v>0</v>
      </c>
      <c r="N175">
        <f t="shared" ca="1" si="103"/>
        <v>0</v>
      </c>
      <c r="O175">
        <f t="shared" ca="1" si="104"/>
        <v>2.7142446476015238E-3</v>
      </c>
      <c r="P175">
        <f t="shared" ca="1" si="105"/>
        <v>0</v>
      </c>
      <c r="Q175">
        <f t="shared" ca="1" si="106"/>
        <v>0</v>
      </c>
      <c r="R175">
        <f t="shared" ca="1" si="107"/>
        <v>2.164871880035273E-3</v>
      </c>
      <c r="S175">
        <f t="shared" ca="1" si="108"/>
        <v>0</v>
      </c>
      <c r="T175">
        <f t="shared" ca="1" si="109"/>
        <v>0</v>
      </c>
      <c r="U175">
        <f t="shared" ca="1" si="110"/>
        <v>5.4525620992206935E-4</v>
      </c>
      <c r="V175">
        <f t="shared" ca="1" si="111"/>
        <v>0</v>
      </c>
      <c r="W175">
        <f t="shared" ca="1" si="112"/>
        <v>0</v>
      </c>
      <c r="X175">
        <f t="shared" ca="1" si="113"/>
        <v>1.9591968118497604E-4</v>
      </c>
      <c r="Y175">
        <f t="shared" ca="1" si="114"/>
        <v>0</v>
      </c>
      <c r="Z175">
        <f t="shared" ca="1" si="115"/>
        <v>1.5170011259182128E-4</v>
      </c>
      <c r="AA175">
        <f t="shared" ca="1" si="117"/>
        <v>231.97817023169301</v>
      </c>
      <c r="AB175">
        <f t="shared" ca="1" si="118"/>
        <v>0</v>
      </c>
      <c r="AC175">
        <f t="shared" ca="1" si="119"/>
        <v>0.23313133135856087</v>
      </c>
      <c r="AD175">
        <f t="shared" ca="1" si="120"/>
        <v>7.7969971858382656E-2</v>
      </c>
      <c r="AE175">
        <f t="shared" si="96"/>
        <v>0</v>
      </c>
      <c r="AG175">
        <f t="shared" ca="1" si="121"/>
        <v>0</v>
      </c>
      <c r="AH175">
        <f t="shared" ca="1" si="122"/>
        <v>-0.35634911910165101</v>
      </c>
      <c r="AI175">
        <f t="shared" si="123"/>
        <v>2</v>
      </c>
      <c r="AJ175">
        <v>-0.52968289310229011</v>
      </c>
      <c r="AK175">
        <v>1.1553856893442571</v>
      </c>
      <c r="AL175">
        <v>-1.3636645235237665</v>
      </c>
      <c r="AM175">
        <v>-0.15224486560327932</v>
      </c>
      <c r="AN175">
        <v>-0.35634911910165101</v>
      </c>
      <c r="AO175">
        <v>-0.37122390494914725</v>
      </c>
      <c r="AP175">
        <v>-1.2660166248679161E-2</v>
      </c>
      <c r="AQ175">
        <v>-2.2316817194223404</v>
      </c>
      <c r="AR175">
        <v>-0.73969204095192254</v>
      </c>
      <c r="AS175">
        <v>-1.9996878108941019</v>
      </c>
      <c r="AT175">
        <v>0.1158093709818786</v>
      </c>
      <c r="AV175">
        <v>0.60816577588052889</v>
      </c>
      <c r="AW175">
        <v>0.1743048424999849</v>
      </c>
      <c r="AX175">
        <v>0.60676112855964914</v>
      </c>
      <c r="AY175">
        <v>0.10926789228484163</v>
      </c>
    </row>
    <row r="176" spans="5:51" x14ac:dyDescent="0.55000000000000004">
      <c r="E176">
        <f t="shared" si="116"/>
        <v>0</v>
      </c>
      <c r="F176">
        <v>165</v>
      </c>
      <c r="G176" s="5">
        <f t="shared" ca="1" si="124"/>
        <v>0.56975293522204662</v>
      </c>
      <c r="H176">
        <f t="shared" ca="1" si="97"/>
        <v>0</v>
      </c>
      <c r="I176">
        <f t="shared" ca="1" si="98"/>
        <v>0</v>
      </c>
      <c r="J176">
        <f t="shared" ca="1" si="99"/>
        <v>7.2683698142418623E-2</v>
      </c>
      <c r="K176">
        <f t="shared" ca="1" si="100"/>
        <v>0</v>
      </c>
      <c r="L176">
        <f t="shared" ca="1" si="101"/>
        <v>0</v>
      </c>
      <c r="M176">
        <f t="shared" ca="1" si="102"/>
        <v>1.8059604484086209E-2</v>
      </c>
      <c r="N176">
        <f t="shared" ca="1" si="103"/>
        <v>0</v>
      </c>
      <c r="O176">
        <f t="shared" ca="1" si="104"/>
        <v>0</v>
      </c>
      <c r="P176">
        <f t="shared" ca="1" si="105"/>
        <v>1.9189565133160898E-3</v>
      </c>
      <c r="Q176">
        <f t="shared" ca="1" si="106"/>
        <v>0</v>
      </c>
      <c r="R176">
        <f t="shared" ca="1" si="107"/>
        <v>0</v>
      </c>
      <c r="S176">
        <f t="shared" ca="1" si="108"/>
        <v>1.557921407479527E-3</v>
      </c>
      <c r="T176">
        <f t="shared" ca="1" si="109"/>
        <v>0</v>
      </c>
      <c r="U176">
        <f t="shared" ca="1" si="110"/>
        <v>0</v>
      </c>
      <c r="V176">
        <f t="shared" ca="1" si="111"/>
        <v>3.9542497758458648E-4</v>
      </c>
      <c r="W176">
        <f t="shared" ca="1" si="112"/>
        <v>0</v>
      </c>
      <c r="X176">
        <f t="shared" ca="1" si="113"/>
        <v>0</v>
      </c>
      <c r="Y176">
        <f t="shared" ca="1" si="114"/>
        <v>1.4258245773611064E-4</v>
      </c>
      <c r="Z176">
        <f t="shared" ca="1" si="115"/>
        <v>1.1047693230492015E-4</v>
      </c>
      <c r="AA176">
        <f t="shared" ca="1" si="117"/>
        <v>252.69340142023117</v>
      </c>
      <c r="AB176">
        <f t="shared" ca="1" si="118"/>
        <v>0</v>
      </c>
      <c r="AC176">
        <f t="shared" ca="1" si="119"/>
        <v>9.0951369908311097E-2</v>
      </c>
      <c r="AD176">
        <f t="shared" ca="1" si="120"/>
        <v>0.11011566752569403</v>
      </c>
      <c r="AE176">
        <f t="shared" si="96"/>
        <v>0</v>
      </c>
      <c r="AG176">
        <f t="shared" ca="1" si="121"/>
        <v>0.95247004616680064</v>
      </c>
      <c r="AH176">
        <f t="shared" ca="1" si="122"/>
        <v>-0.12174155017419253</v>
      </c>
      <c r="AI176">
        <f t="shared" si="123"/>
        <v>0</v>
      </c>
      <c r="AJ176">
        <v>-0.55012719712976832</v>
      </c>
      <c r="AK176">
        <v>-1.4976649254094809</v>
      </c>
      <c r="AL176">
        <v>-0.42296278479625471</v>
      </c>
      <c r="AM176">
        <v>-0.7798166734573897</v>
      </c>
      <c r="AN176">
        <v>-0.12174155017419253</v>
      </c>
      <c r="AO176">
        <v>0.77268168752198108</v>
      </c>
      <c r="AP176">
        <v>-0.81354301073588431</v>
      </c>
      <c r="AQ176">
        <v>0.44946546040591784</v>
      </c>
      <c r="AR176">
        <v>0.15263140085153282</v>
      </c>
      <c r="AS176">
        <v>1.7039974409271963</v>
      </c>
      <c r="AT176">
        <v>-0.31314129955717362</v>
      </c>
      <c r="AV176">
        <v>0.57844313166105643</v>
      </c>
      <c r="AW176">
        <v>0.21163482585979893</v>
      </c>
      <c r="AX176">
        <v>0.57861745996333358</v>
      </c>
      <c r="AY176">
        <v>0.14105106541854451</v>
      </c>
    </row>
    <row r="177" spans="5:51" x14ac:dyDescent="0.55000000000000004">
      <c r="E177">
        <f t="shared" si="116"/>
        <v>0</v>
      </c>
      <c r="F177">
        <v>166</v>
      </c>
      <c r="G177" s="5">
        <f t="shared" ca="1" si="124"/>
        <v>0</v>
      </c>
      <c r="H177">
        <f t="shared" ca="1" si="97"/>
        <v>0.17694491402886633</v>
      </c>
      <c r="I177">
        <f t="shared" ca="1" si="98"/>
        <v>0</v>
      </c>
      <c r="J177">
        <f t="shared" ca="1" si="99"/>
        <v>0</v>
      </c>
      <c r="K177">
        <f t="shared" ca="1" si="100"/>
        <v>4.5470824493206947E-2</v>
      </c>
      <c r="L177">
        <f t="shared" ca="1" si="101"/>
        <v>0</v>
      </c>
      <c r="M177">
        <f t="shared" ca="1" si="102"/>
        <v>0</v>
      </c>
      <c r="N177">
        <f t="shared" ca="1" si="103"/>
        <v>1.2454873772356143E-2</v>
      </c>
      <c r="O177">
        <f t="shared" ca="1" si="104"/>
        <v>0</v>
      </c>
      <c r="P177">
        <f t="shared" ca="1" si="105"/>
        <v>0</v>
      </c>
      <c r="Q177">
        <f t="shared" ca="1" si="106"/>
        <v>1.3671441500357068E-3</v>
      </c>
      <c r="R177">
        <f t="shared" ca="1" si="107"/>
        <v>0</v>
      </c>
      <c r="S177">
        <f t="shared" ca="1" si="108"/>
        <v>0</v>
      </c>
      <c r="T177">
        <f t="shared" ca="1" si="109"/>
        <v>1.1248230413799557E-3</v>
      </c>
      <c r="U177">
        <f t="shared" ca="1" si="110"/>
        <v>0</v>
      </c>
      <c r="V177">
        <f t="shared" ca="1" si="111"/>
        <v>0</v>
      </c>
      <c r="W177">
        <f t="shared" ca="1" si="112"/>
        <v>2.87191181556251E-4</v>
      </c>
      <c r="X177">
        <f t="shared" ca="1" si="113"/>
        <v>0</v>
      </c>
      <c r="Y177">
        <f t="shared" ca="1" si="114"/>
        <v>0</v>
      </c>
      <c r="Z177">
        <f t="shared" ca="1" si="115"/>
        <v>1.8429271162053584E-4</v>
      </c>
      <c r="AA177">
        <f t="shared" ca="1" si="117"/>
        <v>260.34910770282204</v>
      </c>
      <c r="AB177">
        <f t="shared" ca="1" si="118"/>
        <v>0</v>
      </c>
      <c r="AC177">
        <f t="shared" ca="1" si="119"/>
        <v>0.18343724759400684</v>
      </c>
      <c r="AD177">
        <f t="shared" ca="1" si="120"/>
        <v>8.4735750909888372E-2</v>
      </c>
      <c r="AE177">
        <f t="shared" si="96"/>
        <v>0</v>
      </c>
      <c r="AG177">
        <f t="shared" ca="1" si="121"/>
        <v>0</v>
      </c>
      <c r="AH177">
        <f t="shared" ca="1" si="122"/>
        <v>0.64686901168897748</v>
      </c>
      <c r="AI177">
        <f t="shared" si="123"/>
        <v>1</v>
      </c>
      <c r="AJ177">
        <v>-1.8075206753564999</v>
      </c>
      <c r="AK177">
        <v>-9.4347569756791927E-2</v>
      </c>
      <c r="AL177">
        <v>-1.0340863809688017</v>
      </c>
      <c r="AM177">
        <v>0.76825472206110135</v>
      </c>
      <c r="AN177">
        <v>0.64686901168897748</v>
      </c>
      <c r="AO177">
        <v>-1.7878892322187312</v>
      </c>
      <c r="AP177">
        <v>1.4700617612106726</v>
      </c>
      <c r="AQ177">
        <v>-0.17503907656646334</v>
      </c>
      <c r="AR177">
        <v>-0.41061298361455556</v>
      </c>
      <c r="AS177">
        <v>-2.0198604033794254</v>
      </c>
      <c r="AT177">
        <v>-0.57513034334988333</v>
      </c>
      <c r="AV177">
        <v>0.59356797923950866</v>
      </c>
      <c r="AW177">
        <v>0.16455506029427927</v>
      </c>
      <c r="AX177">
        <v>0.59697069251387158</v>
      </c>
      <c r="AY177">
        <v>0.10956417909995669</v>
      </c>
    </row>
    <row r="178" spans="5:51" x14ac:dyDescent="0.55000000000000004">
      <c r="E178">
        <f t="shared" si="116"/>
        <v>0</v>
      </c>
      <c r="F178">
        <v>167</v>
      </c>
      <c r="G178" s="5">
        <f t="shared" ca="1" si="124"/>
        <v>0</v>
      </c>
      <c r="H178">
        <f t="shared" ca="1" si="97"/>
        <v>0</v>
      </c>
      <c r="I178">
        <f t="shared" ca="1" si="98"/>
        <v>8.7124637708483582E-2</v>
      </c>
      <c r="J178">
        <f t="shared" ca="1" si="99"/>
        <v>0</v>
      </c>
      <c r="K178">
        <f t="shared" ca="1" si="100"/>
        <v>0</v>
      </c>
      <c r="L178">
        <f t="shared" ca="1" si="101"/>
        <v>2.9812452968808693E-2</v>
      </c>
      <c r="M178">
        <f t="shared" ca="1" si="102"/>
        <v>0</v>
      </c>
      <c r="N178">
        <f t="shared" ca="1" si="103"/>
        <v>0</v>
      </c>
      <c r="O178">
        <f t="shared" ca="1" si="104"/>
        <v>8.7142466346527159E-3</v>
      </c>
      <c r="P178">
        <f t="shared" ca="1" si="105"/>
        <v>0</v>
      </c>
      <c r="Q178">
        <f t="shared" ca="1" si="106"/>
        <v>0</v>
      </c>
      <c r="R178">
        <f t="shared" ca="1" si="107"/>
        <v>9.7960631286702141E-4</v>
      </c>
      <c r="S178">
        <f t="shared" ca="1" si="108"/>
        <v>0</v>
      </c>
      <c r="T178">
        <f t="shared" ca="1" si="109"/>
        <v>0</v>
      </c>
      <c r="U178">
        <f t="shared" ca="1" si="110"/>
        <v>8.1416404661859227E-4</v>
      </c>
      <c r="V178">
        <f t="shared" ca="1" si="111"/>
        <v>0</v>
      </c>
      <c r="W178">
        <f t="shared" ca="1" si="112"/>
        <v>0</v>
      </c>
      <c r="X178">
        <f t="shared" ca="1" si="113"/>
        <v>2.0882134010359829E-4</v>
      </c>
      <c r="Y178">
        <f t="shared" ca="1" si="114"/>
        <v>0</v>
      </c>
      <c r="Z178">
        <f t="shared" ca="1" si="115"/>
        <v>1.3421277728893258E-4</v>
      </c>
      <c r="AA178">
        <f t="shared" ca="1" si="117"/>
        <v>258.9473813235482</v>
      </c>
      <c r="AB178">
        <f t="shared" ca="1" si="118"/>
        <v>0</v>
      </c>
      <c r="AC178">
        <f t="shared" ca="1" si="119"/>
        <v>0.28434777349024237</v>
      </c>
      <c r="AD178">
        <f t="shared" ca="1" si="120"/>
        <v>7.125940382121479E-2</v>
      </c>
      <c r="AE178">
        <f t="shared" si="96"/>
        <v>0</v>
      </c>
      <c r="AG178">
        <f t="shared" ca="1" si="121"/>
        <v>0</v>
      </c>
      <c r="AH178">
        <f t="shared" ca="1" si="122"/>
        <v>0.83211034507257864</v>
      </c>
      <c r="AI178">
        <f t="shared" si="123"/>
        <v>2</v>
      </c>
      <c r="AJ178">
        <v>-1.4718671081936918</v>
      </c>
      <c r="AK178">
        <v>-6.9861698648310266E-2</v>
      </c>
      <c r="AL178">
        <v>0.97062184067908674</v>
      </c>
      <c r="AM178">
        <v>1.3714588931179605</v>
      </c>
      <c r="AN178">
        <v>0.83211034507257864</v>
      </c>
      <c r="AO178">
        <v>-0.24733253667363897</v>
      </c>
      <c r="AP178">
        <v>-0.12351392797427252</v>
      </c>
      <c r="AQ178">
        <v>-0.37778818295919336</v>
      </c>
      <c r="AR178">
        <v>-1.3424551070784219</v>
      </c>
      <c r="AS178">
        <v>-0.54133806770551018</v>
      </c>
      <c r="AT178">
        <v>0.5369145128497621</v>
      </c>
      <c r="AV178">
        <v>0.61649221011077437</v>
      </c>
      <c r="AW178">
        <v>0.13334240540796438</v>
      </c>
      <c r="AX178">
        <v>0.62316031272478722</v>
      </c>
      <c r="AY178">
        <v>9.0031565697992116E-2</v>
      </c>
    </row>
    <row r="179" spans="5:51" x14ac:dyDescent="0.55000000000000004">
      <c r="E179">
        <f t="shared" si="116"/>
        <v>0</v>
      </c>
      <c r="F179">
        <v>168</v>
      </c>
      <c r="G179" s="5">
        <f t="shared" ca="1" si="124"/>
        <v>0.73319572477743622</v>
      </c>
      <c r="H179">
        <f t="shared" ca="1" si="97"/>
        <v>0</v>
      </c>
      <c r="I179">
        <f t="shared" ca="1" si="98"/>
        <v>0</v>
      </c>
      <c r="J179">
        <f t="shared" ca="1" si="99"/>
        <v>5.0322552235714399E-2</v>
      </c>
      <c r="K179">
        <f t="shared" ca="1" si="100"/>
        <v>0</v>
      </c>
      <c r="L179">
        <f t="shared" ca="1" si="101"/>
        <v>0</v>
      </c>
      <c r="M179">
        <f t="shared" ca="1" si="102"/>
        <v>2.0143987703870221E-2</v>
      </c>
      <c r="N179">
        <f t="shared" ca="1" si="103"/>
        <v>0</v>
      </c>
      <c r="O179">
        <f t="shared" ca="1" si="104"/>
        <v>0</v>
      </c>
      <c r="P179">
        <f t="shared" ca="1" si="105"/>
        <v>6.1609259699513383E-3</v>
      </c>
      <c r="Q179">
        <f t="shared" ca="1" si="106"/>
        <v>0</v>
      </c>
      <c r="R179">
        <f t="shared" ca="1" si="107"/>
        <v>0</v>
      </c>
      <c r="S179">
        <f t="shared" ca="1" si="108"/>
        <v>7.0496072298410273E-4</v>
      </c>
      <c r="T179">
        <f t="shared" ca="1" si="109"/>
        <v>0</v>
      </c>
      <c r="U179">
        <f t="shared" ca="1" si="110"/>
        <v>0</v>
      </c>
      <c r="V179">
        <f t="shared" ca="1" si="111"/>
        <v>5.9043949252837746E-4</v>
      </c>
      <c r="W179">
        <f t="shared" ca="1" si="112"/>
        <v>0</v>
      </c>
      <c r="X179">
        <f t="shared" ca="1" si="113"/>
        <v>0</v>
      </c>
      <c r="Y179">
        <f t="shared" ca="1" si="114"/>
        <v>1.5197176577481336E-4</v>
      </c>
      <c r="Z179">
        <f t="shared" ca="1" si="115"/>
        <v>9.774162759457391E-5</v>
      </c>
      <c r="AA179">
        <f t="shared" ca="1" si="117"/>
        <v>257.28583058841753</v>
      </c>
      <c r="AB179">
        <f t="shared" ca="1" si="118"/>
        <v>0</v>
      </c>
      <c r="AC179">
        <f t="shared" ca="1" si="119"/>
        <v>7.5964908637301529E-2</v>
      </c>
      <c r="AD179">
        <f t="shared" ca="1" si="120"/>
        <v>0.11419289388523618</v>
      </c>
      <c r="AE179">
        <f t="shared" si="96"/>
        <v>0</v>
      </c>
      <c r="AG179">
        <f t="shared" ca="1" si="121"/>
        <v>1.1616802476847232</v>
      </c>
      <c r="AH179">
        <f t="shared" ca="1" si="122"/>
        <v>0.37466861613211222</v>
      </c>
      <c r="AI179">
        <f t="shared" si="123"/>
        <v>0</v>
      </c>
      <c r="AJ179">
        <v>-0.38412281355704181</v>
      </c>
      <c r="AK179">
        <v>-1.3017597666475922</v>
      </c>
      <c r="AL179">
        <v>-6.7177552409702912E-2</v>
      </c>
      <c r="AM179">
        <v>1.3988096725370269</v>
      </c>
      <c r="AN179">
        <v>0.37466861613211222</v>
      </c>
      <c r="AO179">
        <v>-0.26820998755283654</v>
      </c>
      <c r="AP179">
        <v>-1.4267698134062812E-2</v>
      </c>
      <c r="AQ179">
        <v>-0.63437823882850353</v>
      </c>
      <c r="AR179">
        <v>1.5706018530181609</v>
      </c>
      <c r="AS179">
        <v>1.164830791822169</v>
      </c>
      <c r="AT179">
        <v>1.1233260011067614</v>
      </c>
      <c r="AV179">
        <v>0.5984577834268241</v>
      </c>
      <c r="AW179">
        <v>0.19720628714677513</v>
      </c>
      <c r="AX179">
        <v>0.60677708874045011</v>
      </c>
      <c r="AY179">
        <v>0.14549424311998849</v>
      </c>
    </row>
    <row r="180" spans="5:51" x14ac:dyDescent="0.55000000000000004">
      <c r="E180">
        <f t="shared" si="116"/>
        <v>0</v>
      </c>
      <c r="F180">
        <v>169</v>
      </c>
      <c r="G180" s="5">
        <f t="shared" ca="1" si="124"/>
        <v>0</v>
      </c>
      <c r="H180">
        <f t="shared" ca="1" si="97"/>
        <v>0.2277044074139167</v>
      </c>
      <c r="I180">
        <f t="shared" ca="1" si="98"/>
        <v>0</v>
      </c>
      <c r="J180">
        <f t="shared" ca="1" si="99"/>
        <v>0</v>
      </c>
      <c r="K180">
        <f t="shared" ca="1" si="100"/>
        <v>3.148172147593295E-2</v>
      </c>
      <c r="L180">
        <f t="shared" ca="1" si="101"/>
        <v>0</v>
      </c>
      <c r="M180">
        <f t="shared" ca="1" si="102"/>
        <v>0</v>
      </c>
      <c r="N180">
        <f t="shared" ca="1" si="103"/>
        <v>1.3892376455125484E-2</v>
      </c>
      <c r="O180">
        <f t="shared" ca="1" si="104"/>
        <v>0</v>
      </c>
      <c r="P180">
        <f t="shared" ca="1" si="105"/>
        <v>0</v>
      </c>
      <c r="Q180">
        <f t="shared" ca="1" si="106"/>
        <v>4.3892989967066658E-3</v>
      </c>
      <c r="R180">
        <f t="shared" ca="1" si="107"/>
        <v>0</v>
      </c>
      <c r="S180">
        <f t="shared" ca="1" si="108"/>
        <v>0</v>
      </c>
      <c r="T180">
        <f t="shared" ca="1" si="109"/>
        <v>5.0898335479147806E-4</v>
      </c>
      <c r="U180">
        <f t="shared" ca="1" si="110"/>
        <v>0</v>
      </c>
      <c r="V180">
        <f t="shared" ca="1" si="111"/>
        <v>0</v>
      </c>
      <c r="W180">
        <f t="shared" ca="1" si="112"/>
        <v>4.2882727472728997E-4</v>
      </c>
      <c r="X180">
        <f t="shared" ca="1" si="113"/>
        <v>0</v>
      </c>
      <c r="Y180">
        <f t="shared" ca="1" si="114"/>
        <v>0</v>
      </c>
      <c r="Z180">
        <f t="shared" ca="1" si="115"/>
        <v>1.8185596031251096E-4</v>
      </c>
      <c r="AA180">
        <f t="shared" ca="1" si="117"/>
        <v>254.12856311604185</v>
      </c>
      <c r="AB180">
        <f t="shared" ca="1" si="118"/>
        <v>0</v>
      </c>
      <c r="AC180">
        <f t="shared" ca="1" si="119"/>
        <v>0.16144152477930332</v>
      </c>
      <c r="AD180">
        <f t="shared" ca="1" si="120"/>
        <v>8.6524014113166667E-2</v>
      </c>
      <c r="AE180">
        <f t="shared" si="96"/>
        <v>0</v>
      </c>
      <c r="AG180">
        <f t="shared" ca="1" si="121"/>
        <v>0</v>
      </c>
      <c r="AH180">
        <f t="shared" ca="1" si="122"/>
        <v>1.0486905921425205</v>
      </c>
      <c r="AI180">
        <f t="shared" si="123"/>
        <v>1</v>
      </c>
      <c r="AJ180">
        <v>-0.561107071916922</v>
      </c>
      <c r="AK180">
        <v>0.99957787824678235</v>
      </c>
      <c r="AL180">
        <v>0.1302237251366023</v>
      </c>
      <c r="AM180">
        <v>0.3810760063061025</v>
      </c>
      <c r="AN180">
        <v>1.0486905921425205</v>
      </c>
      <c r="AO180">
        <v>0.5801018687634496</v>
      </c>
      <c r="AP180">
        <v>-0.53992152970749885</v>
      </c>
      <c r="AQ180">
        <v>0.54426209317171015</v>
      </c>
      <c r="AR180">
        <v>0.17278580344282091</v>
      </c>
      <c r="AS180">
        <v>0.36582036955223884</v>
      </c>
      <c r="AT180">
        <v>-1.415487531630788</v>
      </c>
      <c r="AV180">
        <v>0.67580393632515279</v>
      </c>
      <c r="AW180">
        <v>0.14794337252376805</v>
      </c>
      <c r="AX180">
        <v>0.6873263435490724</v>
      </c>
      <c r="AY180">
        <v>0.10949745963948417</v>
      </c>
    </row>
    <row r="181" spans="5:51" x14ac:dyDescent="0.55000000000000004">
      <c r="E181">
        <f t="shared" si="116"/>
        <v>0</v>
      </c>
      <c r="F181">
        <v>170</v>
      </c>
      <c r="G181" s="5">
        <f t="shared" ca="1" si="124"/>
        <v>0</v>
      </c>
      <c r="H181">
        <f t="shared" ca="1" si="97"/>
        <v>0</v>
      </c>
      <c r="I181">
        <f t="shared" ca="1" si="98"/>
        <v>0.11211774076380635</v>
      </c>
      <c r="J181">
        <f t="shared" ca="1" si="99"/>
        <v>0</v>
      </c>
      <c r="K181">
        <f t="shared" ca="1" si="100"/>
        <v>0</v>
      </c>
      <c r="L181">
        <f t="shared" ca="1" si="101"/>
        <v>2.0640649280916353E-2</v>
      </c>
      <c r="M181">
        <f t="shared" ca="1" si="102"/>
        <v>0</v>
      </c>
      <c r="N181">
        <f t="shared" ca="1" si="103"/>
        <v>0</v>
      </c>
      <c r="O181">
        <f t="shared" ca="1" si="104"/>
        <v>9.7200178005902114E-3</v>
      </c>
      <c r="P181">
        <f t="shared" ca="1" si="105"/>
        <v>0</v>
      </c>
      <c r="Q181">
        <f t="shared" ca="1" si="106"/>
        <v>0</v>
      </c>
      <c r="R181">
        <f t="shared" ca="1" si="107"/>
        <v>3.1450853270464803E-3</v>
      </c>
      <c r="S181">
        <f t="shared" ca="1" si="108"/>
        <v>0</v>
      </c>
      <c r="T181">
        <f t="shared" ca="1" si="109"/>
        <v>0</v>
      </c>
      <c r="U181">
        <f t="shared" ca="1" si="110"/>
        <v>3.6840990320588301E-4</v>
      </c>
      <c r="V181">
        <f t="shared" ca="1" si="111"/>
        <v>0</v>
      </c>
      <c r="W181">
        <f t="shared" ca="1" si="112"/>
        <v>0</v>
      </c>
      <c r="X181">
        <f t="shared" ca="1" si="113"/>
        <v>3.1180722784131563E-4</v>
      </c>
      <c r="Y181">
        <f t="shared" ca="1" si="114"/>
        <v>0</v>
      </c>
      <c r="Z181">
        <f t="shared" ca="1" si="115"/>
        <v>1.3243819186047653E-4</v>
      </c>
      <c r="AA181">
        <f t="shared" ca="1" si="117"/>
        <v>255.64176351003246</v>
      </c>
      <c r="AB181">
        <f t="shared" ca="1" si="118"/>
        <v>0</v>
      </c>
      <c r="AC181">
        <f t="shared" ca="1" si="119"/>
        <v>0.25989810670287616</v>
      </c>
      <c r="AD181">
        <f t="shared" ca="1" si="120"/>
        <v>7.5041446970117123E-2</v>
      </c>
      <c r="AE181">
        <f t="shared" si="96"/>
        <v>0</v>
      </c>
      <c r="AG181">
        <f t="shared" ca="1" si="121"/>
        <v>0</v>
      </c>
      <c r="AH181">
        <f t="shared" ca="1" si="122"/>
        <v>-1.4146530702419113</v>
      </c>
      <c r="AI181">
        <f t="shared" si="123"/>
        <v>2</v>
      </c>
      <c r="AJ181">
        <v>1.0247299542243127</v>
      </c>
      <c r="AK181">
        <v>-0.28434442356228828</v>
      </c>
      <c r="AL181">
        <v>-0.42614374251570553</v>
      </c>
      <c r="AM181">
        <v>-0.88259866970474832</v>
      </c>
      <c r="AN181">
        <v>-1.4146530702419113</v>
      </c>
      <c r="AO181">
        <v>1.6629792298772372</v>
      </c>
      <c r="AP181">
        <v>3.9674432628089562E-2</v>
      </c>
      <c r="AQ181">
        <v>-0.42162355384789407</v>
      </c>
      <c r="AR181">
        <v>0.36876599551760592</v>
      </c>
      <c r="AS181">
        <v>2.2835047275293618</v>
      </c>
      <c r="AT181">
        <v>1.4571151041309349</v>
      </c>
      <c r="AV181">
        <v>0.57613122269262318</v>
      </c>
      <c r="AW181">
        <v>0.12716842162475533</v>
      </c>
      <c r="AX181">
        <v>0.58654406323702191</v>
      </c>
      <c r="AY181">
        <v>9.5409730778926505E-2</v>
      </c>
    </row>
    <row r="182" spans="5:51" x14ac:dyDescent="0.55000000000000004">
      <c r="E182">
        <f t="shared" si="116"/>
        <v>0</v>
      </c>
      <c r="F182">
        <v>171</v>
      </c>
      <c r="G182" s="5">
        <f t="shared" ca="1" si="124"/>
        <v>0.5285331317210773</v>
      </c>
      <c r="H182">
        <f t="shared" ca="1" si="97"/>
        <v>0</v>
      </c>
      <c r="I182">
        <f t="shared" ca="1" si="98"/>
        <v>0</v>
      </c>
      <c r="J182">
        <f t="shared" ca="1" si="99"/>
        <v>6.475838539512857E-2</v>
      </c>
      <c r="K182">
        <f t="shared" ca="1" si="100"/>
        <v>0</v>
      </c>
      <c r="L182">
        <f t="shared" ca="1" si="101"/>
        <v>0</v>
      </c>
      <c r="M182">
        <f t="shared" ca="1" si="102"/>
        <v>1.3946688175900593E-2</v>
      </c>
      <c r="N182">
        <f t="shared" ca="1" si="103"/>
        <v>0</v>
      </c>
      <c r="O182">
        <f t="shared" ca="1" si="104"/>
        <v>0</v>
      </c>
      <c r="P182">
        <f t="shared" ca="1" si="105"/>
        <v>6.8720008288395262E-3</v>
      </c>
      <c r="Q182">
        <f t="shared" ca="1" si="106"/>
        <v>0</v>
      </c>
      <c r="R182">
        <f t="shared" ca="1" si="107"/>
        <v>0</v>
      </c>
      <c r="S182">
        <f t="shared" ca="1" si="108"/>
        <v>2.2633190465181832E-3</v>
      </c>
      <c r="T182">
        <f t="shared" ca="1" si="109"/>
        <v>0</v>
      </c>
      <c r="U182">
        <f t="shared" ca="1" si="110"/>
        <v>0</v>
      </c>
      <c r="V182">
        <f t="shared" ca="1" si="111"/>
        <v>2.6717435779034413E-4</v>
      </c>
      <c r="W182">
        <f t="shared" ca="1" si="112"/>
        <v>0</v>
      </c>
      <c r="X182">
        <f t="shared" ca="1" si="113"/>
        <v>0</v>
      </c>
      <c r="Y182">
        <f t="shared" ca="1" si="114"/>
        <v>2.2692074944488761E-4</v>
      </c>
      <c r="Z182">
        <f t="shared" ca="1" si="115"/>
        <v>9.6449270252847008E-5</v>
      </c>
      <c r="AA182">
        <f t="shared" ca="1" si="117"/>
        <v>261.36181680690794</v>
      </c>
      <c r="AB182">
        <f t="shared" ca="1" si="118"/>
        <v>0</v>
      </c>
      <c r="AC182">
        <f t="shared" ca="1" si="119"/>
        <v>9.7773135539053785E-2</v>
      </c>
      <c r="AD182">
        <f t="shared" ca="1" si="120"/>
        <v>0.10365628003181676</v>
      </c>
      <c r="AE182">
        <f t="shared" si="96"/>
        <v>0</v>
      </c>
      <c r="AG182">
        <f t="shared" ca="1" si="121"/>
        <v>0.84254450524805424</v>
      </c>
      <c r="AH182">
        <f t="shared" ca="1" si="122"/>
        <v>-0.42832198232645169</v>
      </c>
      <c r="AI182">
        <f t="shared" si="123"/>
        <v>0</v>
      </c>
      <c r="AJ182">
        <v>-0.11611746231210418</v>
      </c>
      <c r="AK182">
        <v>-0.32626417123537976</v>
      </c>
      <c r="AL182">
        <v>-0.79682877185405232</v>
      </c>
      <c r="AM182">
        <v>0.83124405136913992</v>
      </c>
      <c r="AN182">
        <v>-0.42832198232645169</v>
      </c>
      <c r="AO182">
        <v>6.5338099375367165E-2</v>
      </c>
      <c r="AP182">
        <v>-2.0378320186864585</v>
      </c>
      <c r="AQ182">
        <v>-0.29024363357166294</v>
      </c>
      <c r="AR182">
        <v>-1.5321211321861483</v>
      </c>
      <c r="AS182">
        <v>-0.65395852288929746</v>
      </c>
      <c r="AT182">
        <v>1.1730116966646165</v>
      </c>
      <c r="AV182">
        <v>0.54185607552940895</v>
      </c>
      <c r="AW182">
        <v>0.15389559794931437</v>
      </c>
      <c r="AX182">
        <v>0.55236285234120497</v>
      </c>
      <c r="AY182">
        <v>0.11879631408071883</v>
      </c>
    </row>
    <row r="183" spans="5:51" x14ac:dyDescent="0.55000000000000004">
      <c r="E183">
        <f t="shared" si="116"/>
        <v>0</v>
      </c>
      <c r="F183">
        <v>172</v>
      </c>
      <c r="G183" s="5">
        <f t="shared" ca="1" si="124"/>
        <v>0</v>
      </c>
      <c r="H183">
        <f t="shared" ca="1" si="97"/>
        <v>0.16414351514897593</v>
      </c>
      <c r="I183">
        <f t="shared" ca="1" si="98"/>
        <v>0</v>
      </c>
      <c r="J183">
        <f t="shared" ca="1" si="99"/>
        <v>0</v>
      </c>
      <c r="K183">
        <f t="shared" ca="1" si="100"/>
        <v>4.0512759422278923E-2</v>
      </c>
      <c r="L183">
        <f t="shared" ca="1" si="101"/>
        <v>0</v>
      </c>
      <c r="M183">
        <f t="shared" ca="1" si="102"/>
        <v>0</v>
      </c>
      <c r="N183">
        <f t="shared" ca="1" si="103"/>
        <v>9.6183856587955079E-3</v>
      </c>
      <c r="O183">
        <f t="shared" ca="1" si="104"/>
        <v>0</v>
      </c>
      <c r="P183">
        <f t="shared" ca="1" si="105"/>
        <v>0</v>
      </c>
      <c r="Q183">
        <f t="shared" ca="1" si="106"/>
        <v>4.8958981962302257E-3</v>
      </c>
      <c r="R183">
        <f t="shared" ca="1" si="107"/>
        <v>0</v>
      </c>
      <c r="S183">
        <f t="shared" ca="1" si="108"/>
        <v>0</v>
      </c>
      <c r="T183">
        <f t="shared" ca="1" si="109"/>
        <v>1.6341218506243677E-3</v>
      </c>
      <c r="U183">
        <f t="shared" ca="1" si="110"/>
        <v>0</v>
      </c>
      <c r="V183">
        <f t="shared" ca="1" si="111"/>
        <v>0</v>
      </c>
      <c r="W183">
        <f t="shared" ca="1" si="112"/>
        <v>1.9404469582078417E-4</v>
      </c>
      <c r="X183">
        <f t="shared" ca="1" si="113"/>
        <v>0</v>
      </c>
      <c r="Y183">
        <f t="shared" ca="1" si="114"/>
        <v>0</v>
      </c>
      <c r="Z183">
        <f t="shared" ca="1" si="115"/>
        <v>2.3549704192845394E-4</v>
      </c>
      <c r="AA183">
        <f t="shared" ca="1" si="117"/>
        <v>259.24986165189495</v>
      </c>
      <c r="AB183">
        <f t="shared" ca="1" si="118"/>
        <v>0</v>
      </c>
      <c r="AC183">
        <f t="shared" ca="1" si="119"/>
        <v>0.19220267360442364</v>
      </c>
      <c r="AD183">
        <f t="shared" ca="1" si="120"/>
        <v>7.9535683959557513E-2</v>
      </c>
      <c r="AE183">
        <f t="shared" si="96"/>
        <v>0</v>
      </c>
      <c r="AG183">
        <f t="shared" ca="1" si="121"/>
        <v>0</v>
      </c>
      <c r="AH183">
        <f t="shared" ca="1" si="122"/>
        <v>0.87797843661974184</v>
      </c>
      <c r="AI183">
        <f t="shared" si="123"/>
        <v>1</v>
      </c>
      <c r="AJ183">
        <v>-1.3923272490501404</v>
      </c>
      <c r="AK183">
        <v>-0.63756260715308599</v>
      </c>
      <c r="AL183">
        <v>-0.62263438849186059</v>
      </c>
      <c r="AM183">
        <v>0.20112338461331092</v>
      </c>
      <c r="AN183">
        <v>0.87797843661974184</v>
      </c>
      <c r="AO183">
        <v>0.40180680116463918</v>
      </c>
      <c r="AP183">
        <v>1.1425095181039069</v>
      </c>
      <c r="AQ183">
        <v>-0.37187987800280098</v>
      </c>
      <c r="AR183">
        <v>0.87741682364139706</v>
      </c>
      <c r="AS183">
        <v>-0.39857468436821364</v>
      </c>
      <c r="AT183">
        <v>0.65121412262669764</v>
      </c>
      <c r="AV183">
        <v>0.59610653706463956</v>
      </c>
      <c r="AW183">
        <v>0.11837879323214417</v>
      </c>
      <c r="AX183">
        <v>0.60886286210577067</v>
      </c>
      <c r="AY183">
        <v>9.1623672300066045E-2</v>
      </c>
    </row>
    <row r="184" spans="5:51" x14ac:dyDescent="0.55000000000000004">
      <c r="E184">
        <f t="shared" si="116"/>
        <v>0</v>
      </c>
      <c r="F184">
        <v>173</v>
      </c>
      <c r="G184" s="5">
        <f t="shared" ca="1" si="124"/>
        <v>0</v>
      </c>
      <c r="H184">
        <f t="shared" ca="1" si="97"/>
        <v>0</v>
      </c>
      <c r="I184">
        <f t="shared" ca="1" si="98"/>
        <v>8.082144868667146E-2</v>
      </c>
      <c r="J184">
        <f t="shared" ca="1" si="99"/>
        <v>0</v>
      </c>
      <c r="K184">
        <f t="shared" ca="1" si="100"/>
        <v>0</v>
      </c>
      <c r="L184">
        <f t="shared" ca="1" si="101"/>
        <v>2.6561751372988343E-2</v>
      </c>
      <c r="M184">
        <f t="shared" ca="1" si="102"/>
        <v>0</v>
      </c>
      <c r="N184">
        <f t="shared" ca="1" si="103"/>
        <v>0</v>
      </c>
      <c r="O184">
        <f t="shared" ca="1" si="104"/>
        <v>6.7296534986957699E-3</v>
      </c>
      <c r="P184">
        <f t="shared" ca="1" si="105"/>
        <v>0</v>
      </c>
      <c r="Q184">
        <f t="shared" ca="1" si="106"/>
        <v>0</v>
      </c>
      <c r="R184">
        <f t="shared" ca="1" si="107"/>
        <v>3.5080812656486369E-3</v>
      </c>
      <c r="S184">
        <f t="shared" ca="1" si="108"/>
        <v>0</v>
      </c>
      <c r="T184">
        <f t="shared" ca="1" si="109"/>
        <v>0</v>
      </c>
      <c r="U184">
        <f t="shared" ca="1" si="110"/>
        <v>1.182802280561379E-3</v>
      </c>
      <c r="V184">
        <f t="shared" ca="1" si="111"/>
        <v>0</v>
      </c>
      <c r="W184">
        <f t="shared" ca="1" si="112"/>
        <v>0</v>
      </c>
      <c r="X184">
        <f t="shared" ca="1" si="113"/>
        <v>1.4109302800216597E-4</v>
      </c>
      <c r="Y184">
        <f t="shared" ca="1" si="114"/>
        <v>0</v>
      </c>
      <c r="Z184">
        <f t="shared" ca="1" si="115"/>
        <v>1.7150277817619378E-4</v>
      </c>
      <c r="AA184">
        <f t="shared" ca="1" si="117"/>
        <v>252.04709987749592</v>
      </c>
      <c r="AB184">
        <f t="shared" ca="1" si="118"/>
        <v>0</v>
      </c>
      <c r="AC184">
        <f t="shared" ca="1" si="119"/>
        <v>0.29330915296055798</v>
      </c>
      <c r="AD184">
        <f t="shared" ca="1" si="120"/>
        <v>6.6765225577608736E-2</v>
      </c>
      <c r="AE184">
        <f t="shared" si="96"/>
        <v>0</v>
      </c>
      <c r="AG184">
        <f t="shared" ca="1" si="121"/>
        <v>0</v>
      </c>
      <c r="AH184">
        <f t="shared" ca="1" si="122"/>
        <v>-1.4725446817465127</v>
      </c>
      <c r="AI184">
        <f t="shared" si="123"/>
        <v>2</v>
      </c>
      <c r="AJ184">
        <v>-0.16169337868632283</v>
      </c>
      <c r="AK184">
        <v>1.4979013940319419</v>
      </c>
      <c r="AL184">
        <v>9.4271399575518444E-2</v>
      </c>
      <c r="AM184">
        <v>0.59866806623176672</v>
      </c>
      <c r="AN184">
        <v>-1.4725446817465127</v>
      </c>
      <c r="AO184">
        <v>-1.4825718608335592</v>
      </c>
      <c r="AP184">
        <v>-0.86667569121345878</v>
      </c>
      <c r="AQ184">
        <v>-0.53938947530696169</v>
      </c>
      <c r="AR184">
        <v>0.17193201529153157</v>
      </c>
      <c r="AS184">
        <v>3.3397782317479141E-2</v>
      </c>
      <c r="AT184">
        <v>-0.31201693673210684</v>
      </c>
      <c r="AV184">
        <v>0.48739813137931759</v>
      </c>
      <c r="AW184">
        <v>9.6583851289477593E-2</v>
      </c>
      <c r="AX184">
        <v>0.49801155015548798</v>
      </c>
      <c r="AY184">
        <v>7.5102045175182583E-2</v>
      </c>
    </row>
    <row r="185" spans="5:51" x14ac:dyDescent="0.55000000000000004">
      <c r="E185">
        <f t="shared" si="116"/>
        <v>0</v>
      </c>
      <c r="F185">
        <v>174</v>
      </c>
      <c r="G185" s="5">
        <f t="shared" ca="1" si="124"/>
        <v>0.45278375904641477</v>
      </c>
      <c r="H185">
        <f t="shared" ca="1" si="97"/>
        <v>0</v>
      </c>
      <c r="I185">
        <f t="shared" ca="1" si="98"/>
        <v>0</v>
      </c>
      <c r="J185">
        <f t="shared" ca="1" si="99"/>
        <v>4.6681876450490031E-2</v>
      </c>
      <c r="K185">
        <f t="shared" ca="1" si="100"/>
        <v>0</v>
      </c>
      <c r="L185">
        <f t="shared" ca="1" si="101"/>
        <v>0</v>
      </c>
      <c r="M185">
        <f t="shared" ca="1" si="102"/>
        <v>1.7947519904200494E-2</v>
      </c>
      <c r="N185">
        <f t="shared" ca="1" si="103"/>
        <v>0</v>
      </c>
      <c r="O185">
        <f t="shared" ca="1" si="104"/>
        <v>0</v>
      </c>
      <c r="P185">
        <f t="shared" ca="1" si="105"/>
        <v>4.7578291901926376E-3</v>
      </c>
      <c r="Q185">
        <f t="shared" ca="1" si="106"/>
        <v>0</v>
      </c>
      <c r="R185">
        <f t="shared" ca="1" si="107"/>
        <v>0</v>
      </c>
      <c r="S185">
        <f t="shared" ca="1" si="108"/>
        <v>2.5245442713417465E-3</v>
      </c>
      <c r="T185">
        <f t="shared" ca="1" si="109"/>
        <v>0</v>
      </c>
      <c r="U185">
        <f t="shared" ca="1" si="110"/>
        <v>0</v>
      </c>
      <c r="V185">
        <f t="shared" ca="1" si="111"/>
        <v>8.5777943793584365E-4</v>
      </c>
      <c r="W185">
        <f t="shared" ca="1" si="112"/>
        <v>0</v>
      </c>
      <c r="X185">
        <f t="shared" ca="1" si="113"/>
        <v>0</v>
      </c>
      <c r="Y185">
        <f t="shared" ca="1" si="114"/>
        <v>1.0268182645206037E-4</v>
      </c>
      <c r="Z185">
        <f t="shared" ca="1" si="115"/>
        <v>1.2489839652036358E-4</v>
      </c>
      <c r="AA185">
        <f t="shared" ca="1" si="117"/>
        <v>244.87301736557853</v>
      </c>
      <c r="AB185">
        <f t="shared" ca="1" si="118"/>
        <v>0</v>
      </c>
      <c r="AC185">
        <f t="shared" ca="1" si="119"/>
        <v>0.10343985289658544</v>
      </c>
      <c r="AD185">
        <f t="shared" ca="1" si="120"/>
        <v>8.9186758135267677E-2</v>
      </c>
      <c r="AE185">
        <f t="shared" si="96"/>
        <v>0</v>
      </c>
      <c r="AG185">
        <f t="shared" ca="1" si="121"/>
        <v>0.72670382467463446</v>
      </c>
      <c r="AH185">
        <f t="shared" ca="1" si="122"/>
        <v>-0.79809069575276226</v>
      </c>
      <c r="AI185">
        <f t="shared" si="123"/>
        <v>0</v>
      </c>
      <c r="AJ185">
        <v>-0.21558662410825491</v>
      </c>
      <c r="AK185">
        <v>-0.84166458691470325</v>
      </c>
      <c r="AL185">
        <v>-0.13130375009495765</v>
      </c>
      <c r="AM185">
        <v>-0.92436494014691561</v>
      </c>
      <c r="AN185">
        <v>-0.79809069575276226</v>
      </c>
      <c r="AO185">
        <v>-2.7838541427627206</v>
      </c>
      <c r="AP185">
        <v>0.65746803556976374</v>
      </c>
      <c r="AQ185">
        <v>-0.54852534958627075</v>
      </c>
      <c r="AR185">
        <v>-4.9794834922067821E-4</v>
      </c>
      <c r="AS185">
        <v>-0.45539763959823176</v>
      </c>
      <c r="AT185">
        <v>-2.3025859263725579</v>
      </c>
      <c r="AV185">
        <v>0.4404353942169757</v>
      </c>
      <c r="AW185">
        <v>0.11106369425384499</v>
      </c>
      <c r="AX185">
        <v>0.45029624920566846</v>
      </c>
      <c r="AY185">
        <v>8.7611318233450197E-2</v>
      </c>
    </row>
    <row r="186" spans="5:51" x14ac:dyDescent="0.55000000000000004">
      <c r="E186">
        <f t="shared" si="116"/>
        <v>0</v>
      </c>
      <c r="F186">
        <v>175</v>
      </c>
      <c r="G186" s="5">
        <f t="shared" ca="1" si="124"/>
        <v>0</v>
      </c>
      <c r="H186">
        <f t="shared" ca="1" si="97"/>
        <v>0.14061846524215085</v>
      </c>
      <c r="I186">
        <f t="shared" ca="1" si="98"/>
        <v>0</v>
      </c>
      <c r="J186">
        <f t="shared" ca="1" si="99"/>
        <v>0</v>
      </c>
      <c r="K186">
        <f t="shared" ca="1" si="100"/>
        <v>2.9204119566599268E-2</v>
      </c>
      <c r="L186">
        <f t="shared" ca="1" si="101"/>
        <v>0</v>
      </c>
      <c r="M186">
        <f t="shared" ca="1" si="102"/>
        <v>0</v>
      </c>
      <c r="N186">
        <f t="shared" ca="1" si="103"/>
        <v>1.237757422266034E-2</v>
      </c>
      <c r="O186">
        <f t="shared" ca="1" si="104"/>
        <v>0</v>
      </c>
      <c r="P186">
        <f t="shared" ca="1" si="105"/>
        <v>0</v>
      </c>
      <c r="Q186">
        <f t="shared" ca="1" si="106"/>
        <v>3.3896747003404068E-3</v>
      </c>
      <c r="R186">
        <f t="shared" ca="1" si="107"/>
        <v>0</v>
      </c>
      <c r="S186">
        <f t="shared" ca="1" si="108"/>
        <v>0</v>
      </c>
      <c r="T186">
        <f t="shared" ca="1" si="109"/>
        <v>1.822727097628822E-3</v>
      </c>
      <c r="U186">
        <f t="shared" ca="1" si="110"/>
        <v>0</v>
      </c>
      <c r="V186">
        <f t="shared" ca="1" si="111"/>
        <v>0</v>
      </c>
      <c r="W186">
        <f t="shared" ca="1" si="112"/>
        <v>6.2299223433035433E-4</v>
      </c>
      <c r="X186">
        <f t="shared" ca="1" si="113"/>
        <v>0</v>
      </c>
      <c r="Y186">
        <f t="shared" ca="1" si="114"/>
        <v>0</v>
      </c>
      <c r="Z186">
        <f t="shared" ca="1" si="115"/>
        <v>1.657372856071211E-4</v>
      </c>
      <c r="AA186">
        <f t="shared" ca="1" si="117"/>
        <v>233.49213496918151</v>
      </c>
      <c r="AB186">
        <f t="shared" ca="1" si="118"/>
        <v>0</v>
      </c>
      <c r="AC186">
        <f t="shared" ca="1" si="119"/>
        <v>0.19937178880614642</v>
      </c>
      <c r="AD186">
        <f t="shared" ca="1" si="120"/>
        <v>6.7769728983461924E-2</v>
      </c>
      <c r="AE186">
        <f t="shared" si="96"/>
        <v>0</v>
      </c>
      <c r="AG186">
        <f t="shared" ca="1" si="121"/>
        <v>0</v>
      </c>
      <c r="AH186">
        <f t="shared" ca="1" si="122"/>
        <v>1.3251383279566653</v>
      </c>
      <c r="AI186">
        <f t="shared" si="123"/>
        <v>1</v>
      </c>
      <c r="AJ186">
        <v>0.22868107407703064</v>
      </c>
      <c r="AK186">
        <v>-0.12629016055143438</v>
      </c>
      <c r="AL186">
        <v>-0.82370434029144235</v>
      </c>
      <c r="AM186">
        <v>5.943547876086086E-2</v>
      </c>
      <c r="AN186">
        <v>1.3251383279566653</v>
      </c>
      <c r="AO186">
        <v>1.7229194781975821</v>
      </c>
      <c r="AP186">
        <v>-1.7209003999596462</v>
      </c>
      <c r="AQ186">
        <v>-1.5318755686166696</v>
      </c>
      <c r="AR186">
        <v>0.61272885432117619</v>
      </c>
      <c r="AS186">
        <v>-0.29719217309320811</v>
      </c>
      <c r="AT186">
        <v>-0.1326156962022651</v>
      </c>
      <c r="AV186">
        <v>0.57905083897839582</v>
      </c>
      <c r="AW186">
        <v>8.379779469378297E-2</v>
      </c>
      <c r="AX186">
        <v>0.59193016805098342</v>
      </c>
      <c r="AY186">
        <v>6.6164369851714172E-2</v>
      </c>
    </row>
    <row r="187" spans="5:51" x14ac:dyDescent="0.55000000000000004">
      <c r="E187">
        <f t="shared" si="116"/>
        <v>0</v>
      </c>
      <c r="F187">
        <v>176</v>
      </c>
      <c r="G187" s="5">
        <f t="shared" ca="1" si="124"/>
        <v>0</v>
      </c>
      <c r="H187">
        <f t="shared" ca="1" si="97"/>
        <v>0</v>
      </c>
      <c r="I187">
        <f t="shared" ca="1" si="98"/>
        <v>6.9238118013082495E-2</v>
      </c>
      <c r="J187">
        <f t="shared" ca="1" si="99"/>
        <v>0</v>
      </c>
      <c r="K187">
        <f t="shared" ca="1" si="100"/>
        <v>0</v>
      </c>
      <c r="L187">
        <f t="shared" ca="1" si="101"/>
        <v>1.9147364288606104E-2</v>
      </c>
      <c r="M187">
        <f t="shared" ca="1" si="102"/>
        <v>0</v>
      </c>
      <c r="N187">
        <f t="shared" ca="1" si="103"/>
        <v>0</v>
      </c>
      <c r="O187">
        <f t="shared" ca="1" si="104"/>
        <v>8.6601627994321688E-3</v>
      </c>
      <c r="P187">
        <f t="shared" ca="1" si="105"/>
        <v>0</v>
      </c>
      <c r="Q187">
        <f t="shared" ca="1" si="106"/>
        <v>0</v>
      </c>
      <c r="R187">
        <f t="shared" ca="1" si="107"/>
        <v>2.4288197663226412E-3</v>
      </c>
      <c r="S187">
        <f t="shared" ca="1" si="108"/>
        <v>0</v>
      </c>
      <c r="T187">
        <f t="shared" ca="1" si="109"/>
        <v>0</v>
      </c>
      <c r="U187">
        <f t="shared" ca="1" si="110"/>
        <v>1.3193176305014553E-3</v>
      </c>
      <c r="V187">
        <f t="shared" ca="1" si="111"/>
        <v>0</v>
      </c>
      <c r="W187">
        <f t="shared" ca="1" si="112"/>
        <v>0</v>
      </c>
      <c r="X187">
        <f t="shared" ca="1" si="113"/>
        <v>4.5298770157926497E-4</v>
      </c>
      <c r="Y187">
        <f t="shared" ca="1" si="114"/>
        <v>0</v>
      </c>
      <c r="Z187">
        <f t="shared" ca="1" si="115"/>
        <v>1.2069962618739876E-4</v>
      </c>
      <c r="AA187">
        <f t="shared" ca="1" si="117"/>
        <v>221.79424109198752</v>
      </c>
      <c r="AB187">
        <f t="shared" ca="1" si="118"/>
        <v>0</v>
      </c>
      <c r="AC187">
        <f t="shared" ca="1" si="119"/>
        <v>0.30050958840887976</v>
      </c>
      <c r="AD187">
        <f t="shared" ca="1" si="120"/>
        <v>5.6781317242397288E-2</v>
      </c>
      <c r="AE187">
        <f t="shared" si="96"/>
        <v>0</v>
      </c>
      <c r="AG187">
        <f t="shared" ca="1" si="121"/>
        <v>0</v>
      </c>
      <c r="AH187">
        <f t="shared" ca="1" si="122"/>
        <v>0.55449390856665559</v>
      </c>
      <c r="AI187">
        <f t="shared" si="123"/>
        <v>2</v>
      </c>
      <c r="AJ187">
        <v>6.0585989558603615E-2</v>
      </c>
      <c r="AK187">
        <v>0.58417981563252397</v>
      </c>
      <c r="AL187">
        <v>-0.2671799848030787</v>
      </c>
      <c r="AM187">
        <v>0.58336354413768277</v>
      </c>
      <c r="AN187">
        <v>0.55449390856665559</v>
      </c>
      <c r="AO187">
        <v>-0.5068466180091491</v>
      </c>
      <c r="AP187">
        <v>1.4105035006650724</v>
      </c>
      <c r="AQ187">
        <v>-1.4941497283871286</v>
      </c>
      <c r="AR187">
        <v>0.16239027900155634</v>
      </c>
      <c r="AS187">
        <v>-1.8402124624117278</v>
      </c>
      <c r="AT187">
        <v>1.5328669178416021</v>
      </c>
      <c r="AV187">
        <v>0.56818105538540853</v>
      </c>
      <c r="AW187">
        <v>6.816549487725776E-2</v>
      </c>
      <c r="AX187">
        <v>0.58051322883253131</v>
      </c>
      <c r="AY187">
        <v>5.3964959265284738E-2</v>
      </c>
    </row>
    <row r="188" spans="5:51" x14ac:dyDescent="0.55000000000000004">
      <c r="E188">
        <f t="shared" si="116"/>
        <v>0</v>
      </c>
      <c r="F188">
        <v>177</v>
      </c>
      <c r="G188" s="5">
        <f t="shared" ca="1" si="124"/>
        <v>0.44455231373058357</v>
      </c>
      <c r="H188">
        <f t="shared" ca="1" si="97"/>
        <v>0</v>
      </c>
      <c r="I188">
        <f t="shared" ca="1" si="98"/>
        <v>0</v>
      </c>
      <c r="J188">
        <f t="shared" ca="1" si="99"/>
        <v>3.9991429543432482E-2</v>
      </c>
      <c r="K188">
        <f t="shared" ca="1" si="100"/>
        <v>0</v>
      </c>
      <c r="L188">
        <f t="shared" ca="1" si="101"/>
        <v>0</v>
      </c>
      <c r="M188">
        <f t="shared" ca="1" si="102"/>
        <v>1.2937689870563438E-2</v>
      </c>
      <c r="N188">
        <f t="shared" ca="1" si="103"/>
        <v>0</v>
      </c>
      <c r="O188">
        <f t="shared" ca="1" si="104"/>
        <v>0</v>
      </c>
      <c r="P188">
        <f t="shared" ca="1" si="105"/>
        <v>6.1226889864306024E-3</v>
      </c>
      <c r="Q188">
        <f t="shared" ca="1" si="106"/>
        <v>0</v>
      </c>
      <c r="R188">
        <f t="shared" ca="1" si="107"/>
        <v>0</v>
      </c>
      <c r="S188">
        <f t="shared" ca="1" si="108"/>
        <v>1.7478680118482636E-3</v>
      </c>
      <c r="T188">
        <f t="shared" ca="1" si="109"/>
        <v>0</v>
      </c>
      <c r="U188">
        <f t="shared" ca="1" si="110"/>
        <v>0</v>
      </c>
      <c r="V188">
        <f t="shared" ca="1" si="111"/>
        <v>9.5678166515985263E-4</v>
      </c>
      <c r="W188">
        <f t="shared" ca="1" si="112"/>
        <v>0</v>
      </c>
      <c r="X188">
        <f t="shared" ca="1" si="113"/>
        <v>0</v>
      </c>
      <c r="Y188">
        <f t="shared" ca="1" si="114"/>
        <v>3.2966621538355349E-4</v>
      </c>
      <c r="Z188">
        <f t="shared" ca="1" si="115"/>
        <v>8.7900557248850276E-5</v>
      </c>
      <c r="AA188">
        <f t="shared" ca="1" si="117"/>
        <v>213.28650587016395</v>
      </c>
      <c r="AB188">
        <f t="shared" ca="1" si="118"/>
        <v>0</v>
      </c>
      <c r="AC188">
        <f t="shared" ca="1" si="119"/>
        <v>9.5236779201483324E-2</v>
      </c>
      <c r="AD188">
        <f t="shared" ca="1" si="120"/>
        <v>8.0410004960862438E-2</v>
      </c>
      <c r="AE188">
        <f t="shared" si="96"/>
        <v>0</v>
      </c>
      <c r="AG188">
        <f t="shared" ca="1" si="121"/>
        <v>0.76028241621674897</v>
      </c>
      <c r="AH188">
        <f t="shared" ca="1" si="122"/>
        <v>-0.68516328610712662</v>
      </c>
      <c r="AI188">
        <f t="shared" si="123"/>
        <v>0</v>
      </c>
      <c r="AJ188">
        <v>-0.13879116522730328</v>
      </c>
      <c r="AK188">
        <v>-0.7248877409438137</v>
      </c>
      <c r="AL188">
        <v>2.6445923140272498</v>
      </c>
      <c r="AM188">
        <v>-0.82606902651605196</v>
      </c>
      <c r="AN188">
        <v>-0.68516328610712662</v>
      </c>
      <c r="AO188">
        <v>-0.9428163139091339</v>
      </c>
      <c r="AP188">
        <v>0.16797457647044212</v>
      </c>
      <c r="AQ188">
        <v>-0.3245713742217049</v>
      </c>
      <c r="AR188">
        <v>1.9765047909459099</v>
      </c>
      <c r="AS188">
        <v>0.38725374906789511</v>
      </c>
      <c r="AT188">
        <v>-1.9018443708773702</v>
      </c>
      <c r="AV188">
        <v>0.51723334058141579</v>
      </c>
      <c r="AW188">
        <v>8.890051008846106E-2</v>
      </c>
      <c r="AX188">
        <v>0.52827735574027557</v>
      </c>
      <c r="AY188">
        <v>6.9904741864807565E-2</v>
      </c>
    </row>
    <row r="189" spans="5:51" x14ac:dyDescent="0.55000000000000004">
      <c r="E189">
        <f t="shared" si="116"/>
        <v>0</v>
      </c>
      <c r="F189">
        <v>178</v>
      </c>
      <c r="G189" s="5">
        <f t="shared" ca="1" si="124"/>
        <v>0</v>
      </c>
      <c r="H189">
        <f t="shared" ca="1" si="97"/>
        <v>0.13806207229759249</v>
      </c>
      <c r="I189">
        <f t="shared" ca="1" si="98"/>
        <v>0</v>
      </c>
      <c r="J189">
        <f t="shared" ca="1" si="99"/>
        <v>0</v>
      </c>
      <c r="K189">
        <f t="shared" ca="1" si="100"/>
        <v>2.5018584916231934E-2</v>
      </c>
      <c r="L189">
        <f t="shared" ca="1" si="101"/>
        <v>0</v>
      </c>
      <c r="M189">
        <f t="shared" ca="1" si="102"/>
        <v>0</v>
      </c>
      <c r="N189">
        <f t="shared" ca="1" si="103"/>
        <v>8.9225262040345081E-3</v>
      </c>
      <c r="O189">
        <f t="shared" ca="1" si="104"/>
        <v>0</v>
      </c>
      <c r="P189">
        <f t="shared" ca="1" si="105"/>
        <v>0</v>
      </c>
      <c r="Q189">
        <f t="shared" ca="1" si="106"/>
        <v>4.3620573849386902E-3</v>
      </c>
      <c r="R189">
        <f t="shared" ca="1" si="107"/>
        <v>0</v>
      </c>
      <c r="S189">
        <f t="shared" ca="1" si="108"/>
        <v>0</v>
      </c>
      <c r="T189">
        <f t="shared" ca="1" si="109"/>
        <v>1.2619649512350234E-3</v>
      </c>
      <c r="U189">
        <f t="shared" ca="1" si="110"/>
        <v>0</v>
      </c>
      <c r="V189">
        <f t="shared" ca="1" si="111"/>
        <v>0</v>
      </c>
      <c r="W189">
        <f t="shared" ca="1" si="112"/>
        <v>6.9489605483972377E-4</v>
      </c>
      <c r="X189">
        <f t="shared" ca="1" si="113"/>
        <v>0</v>
      </c>
      <c r="Y189">
        <f t="shared" ca="1" si="114"/>
        <v>0</v>
      </c>
      <c r="Z189">
        <f t="shared" ca="1" si="115"/>
        <v>3.0409665019181517E-4</v>
      </c>
      <c r="AA189">
        <f t="shared" ca="1" si="117"/>
        <v>203.58951402969336</v>
      </c>
      <c r="AB189">
        <f t="shared" ca="1" si="118"/>
        <v>0</v>
      </c>
      <c r="AC189">
        <f t="shared" ca="1" si="119"/>
        <v>0.18808751816908942</v>
      </c>
      <c r="AD189">
        <f t="shared" ca="1" si="120"/>
        <v>6.1085665301748228E-2</v>
      </c>
      <c r="AE189">
        <f t="shared" si="96"/>
        <v>0</v>
      </c>
      <c r="AG189">
        <f t="shared" ca="1" si="121"/>
        <v>0</v>
      </c>
      <c r="AH189">
        <f t="shared" ca="1" si="122"/>
        <v>2.0770585251739249E-2</v>
      </c>
      <c r="AI189">
        <f t="shared" si="123"/>
        <v>1</v>
      </c>
      <c r="AJ189">
        <v>0.53214989748084918</v>
      </c>
      <c r="AK189">
        <v>0.31458739613299258</v>
      </c>
      <c r="AL189">
        <v>-0.39071892388164997</v>
      </c>
      <c r="AM189">
        <v>-1.5348496162914671</v>
      </c>
      <c r="AN189">
        <v>2.0770585251739249E-2</v>
      </c>
      <c r="AO189">
        <v>-1.0663552529877052</v>
      </c>
      <c r="AP189">
        <v>0.2588649294921197</v>
      </c>
      <c r="AQ189">
        <v>0.81471625890117139</v>
      </c>
      <c r="AR189">
        <v>-1.6765488908276893</v>
      </c>
      <c r="AS189">
        <v>0.60444335758802481</v>
      </c>
      <c r="AT189">
        <v>-1.3008661881031003</v>
      </c>
      <c r="AV189">
        <v>0.52116269594129117</v>
      </c>
      <c r="AW189">
        <v>6.7119556268167291E-2</v>
      </c>
      <c r="AX189">
        <v>0.531956504072994</v>
      </c>
      <c r="AY189">
        <v>5.2813634411809814E-2</v>
      </c>
    </row>
    <row r="190" spans="5:51" x14ac:dyDescent="0.55000000000000004">
      <c r="E190">
        <f t="shared" si="116"/>
        <v>0</v>
      </c>
      <c r="F190">
        <v>179</v>
      </c>
      <c r="G190" s="5">
        <f t="shared" ca="1" si="124"/>
        <v>0</v>
      </c>
      <c r="H190">
        <f t="shared" ca="1" si="97"/>
        <v>0</v>
      </c>
      <c r="I190">
        <f t="shared" ca="1" si="98"/>
        <v>6.7979394017778305E-2</v>
      </c>
      <c r="J190">
        <f t="shared" ca="1" si="99"/>
        <v>0</v>
      </c>
      <c r="K190">
        <f t="shared" ca="1" si="100"/>
        <v>0</v>
      </c>
      <c r="L190">
        <f t="shared" ca="1" si="101"/>
        <v>1.6403163885289538E-2</v>
      </c>
      <c r="M190">
        <f t="shared" ca="1" si="102"/>
        <v>0</v>
      </c>
      <c r="N190">
        <f t="shared" ca="1" si="103"/>
        <v>0</v>
      </c>
      <c r="O190">
        <f t="shared" ca="1" si="104"/>
        <v>6.242784581139877E-3</v>
      </c>
      <c r="P190">
        <f t="shared" ca="1" si="105"/>
        <v>0</v>
      </c>
      <c r="Q190">
        <f t="shared" ca="1" si="106"/>
        <v>0</v>
      </c>
      <c r="R190">
        <f t="shared" ca="1" si="107"/>
        <v>3.1255657651481357E-3</v>
      </c>
      <c r="S190">
        <f t="shared" ca="1" si="108"/>
        <v>0</v>
      </c>
      <c r="T190">
        <f t="shared" ca="1" si="109"/>
        <v>0</v>
      </c>
      <c r="U190">
        <f t="shared" ca="1" si="110"/>
        <v>9.1342944942508374E-4</v>
      </c>
      <c r="V190">
        <f t="shared" ca="1" si="111"/>
        <v>0</v>
      </c>
      <c r="W190">
        <f t="shared" ca="1" si="112"/>
        <v>0</v>
      </c>
      <c r="X190">
        <f t="shared" ca="1" si="113"/>
        <v>5.0527012918017713E-4</v>
      </c>
      <c r="Y190">
        <f t="shared" ca="1" si="114"/>
        <v>0</v>
      </c>
      <c r="Z190">
        <f t="shared" ca="1" si="115"/>
        <v>2.2146104220627594E-4</v>
      </c>
      <c r="AA190">
        <f t="shared" ca="1" si="117"/>
        <v>195.65907362121683</v>
      </c>
      <c r="AB190">
        <f t="shared" ca="1" si="118"/>
        <v>0</v>
      </c>
      <c r="AC190">
        <f t="shared" ca="1" si="119"/>
        <v>0.28838698573820826</v>
      </c>
      <c r="AD190">
        <f t="shared" ca="1" si="120"/>
        <v>5.1806292235071452E-2</v>
      </c>
      <c r="AE190">
        <f t="shared" si="96"/>
        <v>0</v>
      </c>
      <c r="AG190">
        <f t="shared" ca="1" si="121"/>
        <v>0</v>
      </c>
      <c r="AH190">
        <f t="shared" ca="1" si="122"/>
        <v>-1.1512202036101371</v>
      </c>
      <c r="AI190">
        <f t="shared" si="123"/>
        <v>2</v>
      </c>
      <c r="AJ190">
        <v>0.89429022409603931</v>
      </c>
      <c r="AK190">
        <v>-1.8614173313835636</v>
      </c>
      <c r="AL190">
        <v>0.75019215728389099</v>
      </c>
      <c r="AM190">
        <v>-0.29783222998958081</v>
      </c>
      <c r="AN190">
        <v>-1.1512202036101371</v>
      </c>
      <c r="AO190">
        <v>-0.11303654900984839</v>
      </c>
      <c r="AP190">
        <v>-1.1054908100049943E-2</v>
      </c>
      <c r="AQ190">
        <v>0.48040419642347842</v>
      </c>
      <c r="AR190">
        <v>-6.4648020270396955E-2</v>
      </c>
      <c r="AS190">
        <v>0.4393325525597902</v>
      </c>
      <c r="AT190">
        <v>2.201359166065231</v>
      </c>
      <c r="AV190">
        <v>0.45553916278336265</v>
      </c>
      <c r="AW190">
        <v>5.6229022180790095E-2</v>
      </c>
      <c r="AX190">
        <v>0.46488064979771559</v>
      </c>
      <c r="AY190">
        <v>4.4157643747046692E-2</v>
      </c>
    </row>
    <row r="191" spans="5:51" x14ac:dyDescent="0.55000000000000004">
      <c r="E191">
        <f t="shared" si="116"/>
        <v>0</v>
      </c>
      <c r="F191">
        <v>180</v>
      </c>
      <c r="G191" s="5">
        <f t="shared" ca="1" si="124"/>
        <v>0.71599741976972608</v>
      </c>
      <c r="H191">
        <f t="shared" ca="1" si="97"/>
        <v>0</v>
      </c>
      <c r="I191">
        <f t="shared" ca="1" si="98"/>
        <v>0</v>
      </c>
      <c r="J191">
        <f t="shared" ca="1" si="99"/>
        <v>3.9264399788474035E-2</v>
      </c>
      <c r="K191">
        <f t="shared" ca="1" si="100"/>
        <v>0</v>
      </c>
      <c r="L191">
        <f t="shared" ca="1" si="101"/>
        <v>0</v>
      </c>
      <c r="M191">
        <f t="shared" ca="1" si="102"/>
        <v>1.1083460054613692E-2</v>
      </c>
      <c r="N191">
        <f t="shared" ca="1" si="103"/>
        <v>0</v>
      </c>
      <c r="O191">
        <f t="shared" ca="1" si="104"/>
        <v>0</v>
      </c>
      <c r="P191">
        <f t="shared" ca="1" si="105"/>
        <v>4.4136154579114953E-3</v>
      </c>
      <c r="Q191">
        <f t="shared" ca="1" si="106"/>
        <v>0</v>
      </c>
      <c r="R191">
        <f t="shared" ca="1" si="107"/>
        <v>0</v>
      </c>
      <c r="S191">
        <f t="shared" ca="1" si="108"/>
        <v>2.2492720520394349E-3</v>
      </c>
      <c r="T191">
        <f t="shared" ca="1" si="109"/>
        <v>0</v>
      </c>
      <c r="U191">
        <f t="shared" ca="1" si="110"/>
        <v>0</v>
      </c>
      <c r="V191">
        <f t="shared" ca="1" si="111"/>
        <v>6.6242770461181599E-4</v>
      </c>
      <c r="W191">
        <f t="shared" ca="1" si="112"/>
        <v>0</v>
      </c>
      <c r="X191">
        <f t="shared" ca="1" si="113"/>
        <v>0</v>
      </c>
      <c r="Y191">
        <f t="shared" ca="1" si="114"/>
        <v>3.6771526170019262E-4</v>
      </c>
      <c r="Z191">
        <f t="shared" ca="1" si="115"/>
        <v>1.6128093875468144E-4</v>
      </c>
      <c r="AA191">
        <f t="shared" ca="1" si="117"/>
        <v>193.77994258144903</v>
      </c>
      <c r="AB191">
        <f t="shared" ca="1" si="118"/>
        <v>0</v>
      </c>
      <c r="AC191">
        <f t="shared" ca="1" si="119"/>
        <v>6.3023481879157683E-2</v>
      </c>
      <c r="AD191">
        <f t="shared" ca="1" si="120"/>
        <v>9.7360847188396299E-2</v>
      </c>
      <c r="AE191">
        <f t="shared" si="96"/>
        <v>0</v>
      </c>
      <c r="AG191">
        <f t="shared" ca="1" si="121"/>
        <v>1.3083782931712671</v>
      </c>
      <c r="AH191">
        <f t="shared" ca="1" si="122"/>
        <v>0.6719710654579103</v>
      </c>
      <c r="AI191">
        <f t="shared" si="123"/>
        <v>0</v>
      </c>
      <c r="AJ191">
        <v>-2.8346676117507741E-2</v>
      </c>
      <c r="AK191">
        <v>-1.7935917639988475</v>
      </c>
      <c r="AL191">
        <v>-0.63746824707777705</v>
      </c>
      <c r="AM191">
        <v>0.96512394520686939</v>
      </c>
      <c r="AN191">
        <v>0.6719710654579103</v>
      </c>
      <c r="AO191">
        <v>3.1741365091875196E-3</v>
      </c>
      <c r="AP191">
        <v>-1.4308579920907505</v>
      </c>
      <c r="AQ191">
        <v>-0.381899099011207</v>
      </c>
      <c r="AR191">
        <v>0.1142689143307507</v>
      </c>
      <c r="AS191">
        <v>-0.39080077840480953</v>
      </c>
      <c r="AT191">
        <v>1.7105685401475057</v>
      </c>
      <c r="AV191">
        <v>0.49840051959768777</v>
      </c>
      <c r="AW191">
        <v>0.13885307220501256</v>
      </c>
      <c r="AX191">
        <v>0.50852813155831234</v>
      </c>
      <c r="AY191">
        <v>0.10460738822344089</v>
      </c>
    </row>
    <row r="192" spans="5:51" x14ac:dyDescent="0.55000000000000004">
      <c r="E192">
        <f t="shared" si="116"/>
        <v>0</v>
      </c>
      <c r="F192">
        <v>181</v>
      </c>
      <c r="G192" s="5">
        <f t="shared" ca="1" si="124"/>
        <v>0</v>
      </c>
      <c r="H192">
        <f t="shared" ca="1" si="97"/>
        <v>0.2223632280835364</v>
      </c>
      <c r="I192">
        <f t="shared" ca="1" si="98"/>
        <v>0</v>
      </c>
      <c r="J192">
        <f t="shared" ca="1" si="99"/>
        <v>0</v>
      </c>
      <c r="K192">
        <f t="shared" ca="1" si="100"/>
        <v>2.4563756072434269E-2</v>
      </c>
      <c r="L192">
        <f t="shared" ca="1" si="101"/>
        <v>0</v>
      </c>
      <c r="M192">
        <f t="shared" ca="1" si="102"/>
        <v>0</v>
      </c>
      <c r="N192">
        <f t="shared" ca="1" si="103"/>
        <v>7.6437496769547796E-3</v>
      </c>
      <c r="O192">
        <f t="shared" ca="1" si="104"/>
        <v>0</v>
      </c>
      <c r="P192">
        <f t="shared" ca="1" si="105"/>
        <v>0</v>
      </c>
      <c r="Q192">
        <f t="shared" ca="1" si="106"/>
        <v>3.144442571741042E-3</v>
      </c>
      <c r="R192">
        <f t="shared" ca="1" si="107"/>
        <v>0</v>
      </c>
      <c r="S192">
        <f t="shared" ca="1" si="108"/>
        <v>0</v>
      </c>
      <c r="T192">
        <f t="shared" ca="1" si="109"/>
        <v>1.6239798864816479E-3</v>
      </c>
      <c r="U192">
        <f t="shared" ca="1" si="110"/>
        <v>0</v>
      </c>
      <c r="V192">
        <f t="shared" ca="1" si="111"/>
        <v>0</v>
      </c>
      <c r="W192">
        <f t="shared" ca="1" si="112"/>
        <v>4.8111122454920578E-4</v>
      </c>
      <c r="X192">
        <f t="shared" ca="1" si="113"/>
        <v>0</v>
      </c>
      <c r="Y192">
        <f t="shared" ca="1" si="114"/>
        <v>0</v>
      </c>
      <c r="Z192">
        <f t="shared" ca="1" si="115"/>
        <v>3.8524610449342477E-4</v>
      </c>
      <c r="AA192">
        <f t="shared" ca="1" si="117"/>
        <v>195.49887358933142</v>
      </c>
      <c r="AB192">
        <f t="shared" ca="1" si="118"/>
        <v>0</v>
      </c>
      <c r="AC192">
        <f t="shared" ca="1" si="119"/>
        <v>0.14253129282497695</v>
      </c>
      <c r="AD192">
        <f t="shared" ca="1" si="120"/>
        <v>7.3840192803751578E-2</v>
      </c>
      <c r="AE192">
        <f t="shared" si="96"/>
        <v>0</v>
      </c>
      <c r="AG192">
        <f t="shared" ca="1" si="121"/>
        <v>0</v>
      </c>
      <c r="AH192">
        <f t="shared" ca="1" si="122"/>
        <v>-0.70278019848046824</v>
      </c>
      <c r="AI192">
        <f t="shared" si="123"/>
        <v>1</v>
      </c>
      <c r="AJ192">
        <v>1.5625118976458907</v>
      </c>
      <c r="AK192">
        <v>-1.4816578186582774</v>
      </c>
      <c r="AL192">
        <v>-0.10303438102710061</v>
      </c>
      <c r="AM192">
        <v>2.0047991711180657</v>
      </c>
      <c r="AN192">
        <v>-0.70278019848046824</v>
      </c>
      <c r="AO192">
        <v>1.0189296517637558</v>
      </c>
      <c r="AP192">
        <v>0.7914809430076275</v>
      </c>
      <c r="AQ192">
        <v>-0.30231376513256691</v>
      </c>
      <c r="AR192">
        <v>0.90737557911779732</v>
      </c>
      <c r="AS192">
        <v>1.499779500591103</v>
      </c>
      <c r="AT192">
        <v>6.487766768259462E-2</v>
      </c>
      <c r="AV192">
        <v>0.43078595751864379</v>
      </c>
      <c r="AW192">
        <v>0.10478414151045672</v>
      </c>
      <c r="AX192">
        <v>0.43942046534099433</v>
      </c>
      <c r="AY192">
        <v>7.894508941057099E-2</v>
      </c>
    </row>
    <row r="193" spans="5:51" x14ac:dyDescent="0.55000000000000004">
      <c r="E193">
        <f t="shared" si="116"/>
        <v>0</v>
      </c>
      <c r="F193">
        <v>182</v>
      </c>
      <c r="G193" s="5">
        <f t="shared" ca="1" si="124"/>
        <v>0</v>
      </c>
      <c r="H193">
        <f t="shared" ca="1" si="97"/>
        <v>0</v>
      </c>
      <c r="I193">
        <f t="shared" ca="1" si="98"/>
        <v>0.10948783576399657</v>
      </c>
      <c r="J193">
        <f t="shared" ca="1" si="99"/>
        <v>0</v>
      </c>
      <c r="K193">
        <f t="shared" ca="1" si="100"/>
        <v>0</v>
      </c>
      <c r="L193">
        <f t="shared" ca="1" si="101"/>
        <v>1.6104960286263063E-2</v>
      </c>
      <c r="M193">
        <f t="shared" ca="1" si="102"/>
        <v>0</v>
      </c>
      <c r="N193">
        <f t="shared" ca="1" si="103"/>
        <v>0</v>
      </c>
      <c r="O193">
        <f t="shared" ca="1" si="104"/>
        <v>5.3480686449325736E-3</v>
      </c>
      <c r="P193">
        <f t="shared" ca="1" si="105"/>
        <v>0</v>
      </c>
      <c r="Q193">
        <f t="shared" ca="1" si="106"/>
        <v>0</v>
      </c>
      <c r="R193">
        <f t="shared" ca="1" si="107"/>
        <v>2.2531024205786096E-3</v>
      </c>
      <c r="S193">
        <f t="shared" ca="1" si="108"/>
        <v>0</v>
      </c>
      <c r="T193">
        <f t="shared" ca="1" si="109"/>
        <v>0</v>
      </c>
      <c r="U193">
        <f t="shared" ca="1" si="110"/>
        <v>1.1754613724688783E-3</v>
      </c>
      <c r="V193">
        <f t="shared" ca="1" si="111"/>
        <v>0</v>
      </c>
      <c r="W193">
        <f t="shared" ca="1" si="112"/>
        <v>0</v>
      </c>
      <c r="X193">
        <f t="shared" ca="1" si="113"/>
        <v>3.4982373102417286E-4</v>
      </c>
      <c r="Y193">
        <f t="shared" ca="1" si="114"/>
        <v>0</v>
      </c>
      <c r="Z193">
        <f t="shared" ca="1" si="115"/>
        <v>2.8055884125394441E-4</v>
      </c>
      <c r="AA193">
        <f t="shared" ca="1" si="117"/>
        <v>205.03864371089585</v>
      </c>
      <c r="AB193">
        <f t="shared" ca="1" si="118"/>
        <v>0</v>
      </c>
      <c r="AC193">
        <f t="shared" ca="1" si="119"/>
        <v>0.23912389555043262</v>
      </c>
      <c r="AD193">
        <f t="shared" ca="1" si="120"/>
        <v>6.5604155238780451E-2</v>
      </c>
      <c r="AE193">
        <f t="shared" si="96"/>
        <v>0</v>
      </c>
      <c r="AG193">
        <f t="shared" ca="1" si="121"/>
        <v>0</v>
      </c>
      <c r="AH193">
        <f t="shared" ca="1" si="122"/>
        <v>0.71053818828659132</v>
      </c>
      <c r="AI193">
        <f t="shared" si="123"/>
        <v>2</v>
      </c>
      <c r="AJ193">
        <v>-1.0419535101391375</v>
      </c>
      <c r="AK193">
        <v>0.80367726695840247</v>
      </c>
      <c r="AL193">
        <v>0.85537067207042128</v>
      </c>
      <c r="AM193">
        <v>-1.5669320418965071</v>
      </c>
      <c r="AN193">
        <v>0.71053818828659132</v>
      </c>
      <c r="AO193">
        <v>0.42296278479625471</v>
      </c>
      <c r="AP193">
        <v>-0.88113210949813947</v>
      </c>
      <c r="AQ193">
        <v>0.30303453968372196</v>
      </c>
      <c r="AR193">
        <v>0.51906226872233674</v>
      </c>
      <c r="AS193">
        <v>0.5118977242091205</v>
      </c>
      <c r="AT193">
        <v>-6.2501612774212845E-2</v>
      </c>
      <c r="AV193">
        <v>0.4874648158880836</v>
      </c>
      <c r="AW193">
        <v>9.6435716581228362E-2</v>
      </c>
      <c r="AX193">
        <v>0.49665994423262677</v>
      </c>
      <c r="AY193">
        <v>7.2341521239059403E-2</v>
      </c>
    </row>
    <row r="194" spans="5:51" x14ac:dyDescent="0.55000000000000004">
      <c r="E194">
        <f t="shared" si="116"/>
        <v>0</v>
      </c>
      <c r="F194">
        <v>183</v>
      </c>
      <c r="G194" s="5">
        <f t="shared" ca="1" si="124"/>
        <v>0.83157047537505291</v>
      </c>
      <c r="H194">
        <f t="shared" ca="1" si="97"/>
        <v>0</v>
      </c>
      <c r="I194">
        <f t="shared" ca="1" si="98"/>
        <v>0</v>
      </c>
      <c r="J194">
        <f t="shared" ca="1" si="99"/>
        <v>6.3239371540853365E-2</v>
      </c>
      <c r="K194">
        <f t="shared" ca="1" si="100"/>
        <v>0</v>
      </c>
      <c r="L194">
        <f t="shared" ca="1" si="101"/>
        <v>0</v>
      </c>
      <c r="M194">
        <f t="shared" ca="1" si="102"/>
        <v>1.0881966751183612E-2</v>
      </c>
      <c r="N194">
        <f t="shared" ca="1" si="103"/>
        <v>0</v>
      </c>
      <c r="O194">
        <f t="shared" ca="1" si="104"/>
        <v>0</v>
      </c>
      <c r="P194">
        <f t="shared" ca="1" si="105"/>
        <v>3.7810560551067825E-3</v>
      </c>
      <c r="Q194">
        <f t="shared" ca="1" si="106"/>
        <v>0</v>
      </c>
      <c r="R194">
        <f t="shared" ca="1" si="107"/>
        <v>0</v>
      </c>
      <c r="S194">
        <f t="shared" ca="1" si="108"/>
        <v>1.6214153487023742E-3</v>
      </c>
      <c r="T194">
        <f t="shared" ca="1" si="109"/>
        <v>0</v>
      </c>
      <c r="U194">
        <f t="shared" ca="1" si="110"/>
        <v>0</v>
      </c>
      <c r="V194">
        <f t="shared" ca="1" si="111"/>
        <v>8.5245574172641858E-4</v>
      </c>
      <c r="W194">
        <f t="shared" ca="1" si="112"/>
        <v>0</v>
      </c>
      <c r="X194">
        <f t="shared" ca="1" si="113"/>
        <v>0</v>
      </c>
      <c r="Y194">
        <f t="shared" ca="1" si="114"/>
        <v>2.5458763020724833E-4</v>
      </c>
      <c r="Z194">
        <f t="shared" ca="1" si="115"/>
        <v>2.043194272120133E-4</v>
      </c>
      <c r="AA194">
        <f t="shared" ca="1" si="117"/>
        <v>221.97603603116306</v>
      </c>
      <c r="AB194">
        <f t="shared" ca="1" si="118"/>
        <v>0</v>
      </c>
      <c r="AC194">
        <f t="shared" ca="1" si="119"/>
        <v>6.3730011201059672E-2</v>
      </c>
      <c r="AD194">
        <f t="shared" ca="1" si="120"/>
        <v>0.1197163853209354</v>
      </c>
      <c r="AE194">
        <f t="shared" si="96"/>
        <v>0</v>
      </c>
      <c r="AG194">
        <f t="shared" ca="1" si="121"/>
        <v>1.4817578645167675</v>
      </c>
      <c r="AH194">
        <f t="shared" ca="1" si="122"/>
        <v>0.98307282314635813</v>
      </c>
      <c r="AI194">
        <f t="shared" si="123"/>
        <v>0</v>
      </c>
      <c r="AJ194">
        <v>-0.35138100429321639</v>
      </c>
      <c r="AK194">
        <v>1.2403370419633575</v>
      </c>
      <c r="AL194">
        <v>0.40545842239225749</v>
      </c>
      <c r="AM194">
        <v>1.718217390589416</v>
      </c>
      <c r="AN194">
        <v>0.98307282314635813</v>
      </c>
      <c r="AO194">
        <v>0.44904254536959343</v>
      </c>
      <c r="AP194">
        <v>0.82005726653733291</v>
      </c>
      <c r="AQ194">
        <v>1.1319934856146574</v>
      </c>
      <c r="AR194">
        <v>1.0155918062082492</v>
      </c>
      <c r="AS194">
        <v>-0.71467866291641258</v>
      </c>
      <c r="AT194">
        <v>0.93355083663482219</v>
      </c>
      <c r="AV194">
        <v>0.55880060987763025</v>
      </c>
      <c r="AW194">
        <v>0.2095742352471951</v>
      </c>
      <c r="AX194">
        <v>0.56842848948140279</v>
      </c>
      <c r="AY194">
        <v>0.15661672139131502</v>
      </c>
    </row>
    <row r="195" spans="5:51" x14ac:dyDescent="0.55000000000000004">
      <c r="E195">
        <f t="shared" si="116"/>
        <v>0</v>
      </c>
      <c r="F195">
        <v>184</v>
      </c>
      <c r="G195" s="5">
        <f t="shared" ca="1" si="124"/>
        <v>0</v>
      </c>
      <c r="H195">
        <f t="shared" ca="1" si="97"/>
        <v>0.25825609168092717</v>
      </c>
      <c r="I195">
        <f t="shared" ca="1" si="98"/>
        <v>0</v>
      </c>
      <c r="J195">
        <f t="shared" ca="1" si="99"/>
        <v>0</v>
      </c>
      <c r="K195">
        <f t="shared" ca="1" si="100"/>
        <v>3.9562466383595639E-2</v>
      </c>
      <c r="L195">
        <f t="shared" ca="1" si="101"/>
        <v>0</v>
      </c>
      <c r="M195">
        <f t="shared" ca="1" si="102"/>
        <v>0</v>
      </c>
      <c r="N195">
        <f t="shared" ca="1" si="103"/>
        <v>7.5047890666929051E-3</v>
      </c>
      <c r="O195">
        <f t="shared" ca="1" si="104"/>
        <v>0</v>
      </c>
      <c r="P195">
        <f t="shared" ca="1" si="105"/>
        <v>0</v>
      </c>
      <c r="Q195">
        <f t="shared" ca="1" si="106"/>
        <v>2.6937810371551905E-3</v>
      </c>
      <c r="R195">
        <f t="shared" ca="1" si="107"/>
        <v>0</v>
      </c>
      <c r="S195">
        <f t="shared" ca="1" si="108"/>
        <v>0</v>
      </c>
      <c r="T195">
        <f t="shared" ca="1" si="109"/>
        <v>1.1706658212099271E-3</v>
      </c>
      <c r="U195">
        <f t="shared" ca="1" si="110"/>
        <v>0</v>
      </c>
      <c r="V195">
        <f t="shared" ca="1" si="111"/>
        <v>0</v>
      </c>
      <c r="W195">
        <f t="shared" ca="1" si="112"/>
        <v>6.1912571427901462E-4</v>
      </c>
      <c r="X195">
        <f t="shared" ca="1" si="113"/>
        <v>0</v>
      </c>
      <c r="Y195">
        <f t="shared" ca="1" si="114"/>
        <v>0</v>
      </c>
      <c r="Z195">
        <f t="shared" ca="1" si="115"/>
        <v>3.3420307375230796E-4</v>
      </c>
      <c r="AA195">
        <f t="shared" ca="1" si="117"/>
        <v>236.13225189703286</v>
      </c>
      <c r="AB195">
        <f t="shared" ca="1" si="118"/>
        <v>0</v>
      </c>
      <c r="AC195">
        <f t="shared" ca="1" si="119"/>
        <v>0.14442551325912889</v>
      </c>
      <c r="AD195">
        <f t="shared" ca="1" si="120"/>
        <v>9.1696353386422694E-2</v>
      </c>
      <c r="AE195">
        <f t="shared" si="96"/>
        <v>0</v>
      </c>
      <c r="AG195">
        <f t="shared" ca="1" si="121"/>
        <v>0</v>
      </c>
      <c r="AH195">
        <f t="shared" ca="1" si="122"/>
        <v>0.12312852959439624</v>
      </c>
      <c r="AI195">
        <f t="shared" si="123"/>
        <v>1</v>
      </c>
      <c r="AJ195">
        <v>-1.1933457244595047</v>
      </c>
      <c r="AK195">
        <v>-1.0353937796026003</v>
      </c>
      <c r="AL195">
        <v>-0.61245145843713544</v>
      </c>
      <c r="AM195">
        <v>-1.7000911611830816</v>
      </c>
      <c r="AN195">
        <v>0.12312852959439624</v>
      </c>
      <c r="AO195">
        <v>-0.35227571970608551</v>
      </c>
      <c r="AP195">
        <v>-2.244796633021906</v>
      </c>
      <c r="AQ195">
        <v>-1.3887074601370841</v>
      </c>
      <c r="AR195">
        <v>-0.15154796528804582</v>
      </c>
      <c r="AS195">
        <v>-0.58245632317266427</v>
      </c>
      <c r="AT195">
        <v>0.46228137762227561</v>
      </c>
      <c r="AV195">
        <v>0.5389314313028255</v>
      </c>
      <c r="AW195">
        <v>0.16085131855817336</v>
      </c>
      <c r="AX195">
        <v>0.5477978185674528</v>
      </c>
      <c r="AY195">
        <v>0.12013550241725479</v>
      </c>
    </row>
    <row r="196" spans="5:51" x14ac:dyDescent="0.55000000000000004">
      <c r="E196">
        <f t="shared" si="116"/>
        <v>0</v>
      </c>
      <c r="F196">
        <v>185</v>
      </c>
      <c r="G196" s="5">
        <f t="shared" ca="1" si="124"/>
        <v>0</v>
      </c>
      <c r="H196">
        <f t="shared" ca="1" si="97"/>
        <v>0</v>
      </c>
      <c r="I196">
        <f t="shared" ca="1" si="98"/>
        <v>0.12716086555637893</v>
      </c>
      <c r="J196">
        <f t="shared" ca="1" si="99"/>
        <v>0</v>
      </c>
      <c r="K196">
        <f t="shared" ca="1" si="100"/>
        <v>0</v>
      </c>
      <c r="L196">
        <f t="shared" ca="1" si="101"/>
        <v>2.5938702047666254E-2</v>
      </c>
      <c r="M196">
        <f t="shared" ca="1" si="102"/>
        <v>0</v>
      </c>
      <c r="N196">
        <f t="shared" ca="1" si="103"/>
        <v>0</v>
      </c>
      <c r="O196">
        <f t="shared" ca="1" si="104"/>
        <v>5.250842687250728E-3</v>
      </c>
      <c r="P196">
        <f t="shared" ca="1" si="105"/>
        <v>0</v>
      </c>
      <c r="Q196">
        <f t="shared" ca="1" si="106"/>
        <v>0</v>
      </c>
      <c r="R196">
        <f t="shared" ca="1" si="107"/>
        <v>1.9301877636017943E-3</v>
      </c>
      <c r="S196">
        <f t="shared" ca="1" si="108"/>
        <v>0</v>
      </c>
      <c r="T196">
        <f t="shared" ca="1" si="109"/>
        <v>0</v>
      </c>
      <c r="U196">
        <f t="shared" ca="1" si="110"/>
        <v>8.4734574877222651E-4</v>
      </c>
      <c r="V196">
        <f t="shared" ca="1" si="111"/>
        <v>0</v>
      </c>
      <c r="W196">
        <f t="shared" ca="1" si="112"/>
        <v>0</v>
      </c>
      <c r="X196">
        <f t="shared" ca="1" si="113"/>
        <v>4.501762924883488E-4</v>
      </c>
      <c r="Y196">
        <f t="shared" ca="1" si="114"/>
        <v>0</v>
      </c>
      <c r="Z196">
        <f t="shared" ca="1" si="115"/>
        <v>2.4338630818538065E-4</v>
      </c>
      <c r="AA196">
        <f t="shared" ca="1" si="117"/>
        <v>251.53676432765718</v>
      </c>
      <c r="AB196">
        <f t="shared" ca="1" si="118"/>
        <v>0</v>
      </c>
      <c r="AC196">
        <f t="shared" ca="1" si="119"/>
        <v>0.24172230809636797</v>
      </c>
      <c r="AD196">
        <f t="shared" ca="1" si="120"/>
        <v>8.0679603213233766E-2</v>
      </c>
      <c r="AE196">
        <f t="shared" si="96"/>
        <v>0</v>
      </c>
      <c r="AG196">
        <f t="shared" ca="1" si="121"/>
        <v>0</v>
      </c>
      <c r="AH196">
        <f t="shared" ca="1" si="122"/>
        <v>0.98630380307440646</v>
      </c>
      <c r="AI196">
        <f t="shared" si="123"/>
        <v>2</v>
      </c>
      <c r="AJ196">
        <v>-0.13740191207034513</v>
      </c>
      <c r="AK196">
        <v>-0.64357209339505062</v>
      </c>
      <c r="AL196">
        <v>-1.3443400348478463</v>
      </c>
      <c r="AM196">
        <v>0.4397543307277374</v>
      </c>
      <c r="AN196">
        <v>0.98630380307440646</v>
      </c>
      <c r="AO196">
        <v>0.69068846642039716</v>
      </c>
      <c r="AP196">
        <v>0.80642848843126558</v>
      </c>
      <c r="AQ196">
        <v>0.4559069566312246</v>
      </c>
      <c r="AR196">
        <v>-2.6830093702301383E-4</v>
      </c>
      <c r="AS196">
        <v>0.59875901570194401</v>
      </c>
      <c r="AT196">
        <v>-1.893049557111226</v>
      </c>
      <c r="AV196">
        <v>0.62580028693211676</v>
      </c>
      <c r="AW196">
        <v>0.14455483760680476</v>
      </c>
      <c r="AX196">
        <v>0.63549406603012648</v>
      </c>
      <c r="AY196">
        <v>0.10795382424862561</v>
      </c>
    </row>
    <row r="197" spans="5:51" x14ac:dyDescent="0.55000000000000004">
      <c r="E197">
        <f t="shared" si="116"/>
        <v>0</v>
      </c>
      <c r="F197">
        <v>186</v>
      </c>
      <c r="G197" s="5">
        <f t="shared" ca="1" si="124"/>
        <v>0.43425208694929707</v>
      </c>
      <c r="H197">
        <f t="shared" ca="1" si="97"/>
        <v>0</v>
      </c>
      <c r="I197">
        <f t="shared" ca="1" si="98"/>
        <v>0</v>
      </c>
      <c r="J197">
        <f t="shared" ca="1" si="99"/>
        <v>7.3447184029741333E-2</v>
      </c>
      <c r="K197">
        <f t="shared" ca="1" si="100"/>
        <v>0</v>
      </c>
      <c r="L197">
        <f t="shared" ca="1" si="101"/>
        <v>0</v>
      </c>
      <c r="M197">
        <f t="shared" ca="1" si="102"/>
        <v>1.7526531468216242E-2</v>
      </c>
      <c r="N197">
        <f t="shared" ca="1" si="103"/>
        <v>0</v>
      </c>
      <c r="O197">
        <f t="shared" ca="1" si="104"/>
        <v>0</v>
      </c>
      <c r="P197">
        <f t="shared" ca="1" si="105"/>
        <v>3.7123178207247643E-3</v>
      </c>
      <c r="Q197">
        <f t="shared" ca="1" si="106"/>
        <v>0</v>
      </c>
      <c r="R197">
        <f t="shared" ca="1" si="107"/>
        <v>0</v>
      </c>
      <c r="S197">
        <f t="shared" ca="1" si="108"/>
        <v>1.3890340879300776E-3</v>
      </c>
      <c r="T197">
        <f t="shared" ca="1" si="109"/>
        <v>0</v>
      </c>
      <c r="U197">
        <f t="shared" ca="1" si="110"/>
        <v>0</v>
      </c>
      <c r="V197">
        <f t="shared" ca="1" si="111"/>
        <v>6.1450317780432234E-4</v>
      </c>
      <c r="W197">
        <f t="shared" ca="1" si="112"/>
        <v>0</v>
      </c>
      <c r="X197">
        <f t="shared" ca="1" si="113"/>
        <v>0</v>
      </c>
      <c r="Y197">
        <f t="shared" ca="1" si="114"/>
        <v>3.276201850130467E-4</v>
      </c>
      <c r="Z197">
        <f t="shared" ca="1" si="115"/>
        <v>1.7724820525143363E-4</v>
      </c>
      <c r="AA197">
        <f t="shared" ca="1" si="117"/>
        <v>266.74172524835325</v>
      </c>
      <c r="AB197">
        <f t="shared" ca="1" si="118"/>
        <v>0</v>
      </c>
      <c r="AC197">
        <f t="shared" ca="1" si="119"/>
        <v>0.11281142221943455</v>
      </c>
      <c r="AD197">
        <f t="shared" ca="1" si="120"/>
        <v>0.10188729205396393</v>
      </c>
      <c r="AE197">
        <f t="shared" si="96"/>
        <v>0</v>
      </c>
      <c r="AG197">
        <f t="shared" ca="1" si="121"/>
        <v>0.6976409111489934</v>
      </c>
      <c r="AH197">
        <f t="shared" ca="1" si="122"/>
        <v>-0.90012690634466708</v>
      </c>
      <c r="AI197">
        <f t="shared" si="123"/>
        <v>0</v>
      </c>
      <c r="AJ197">
        <v>1.0691951501939911</v>
      </c>
      <c r="AK197">
        <v>-0.11057409210479818</v>
      </c>
      <c r="AL197">
        <v>0.93083372121327557</v>
      </c>
      <c r="AM197">
        <v>-0.57107399697997607</v>
      </c>
      <c r="AN197">
        <v>-0.90012690634466708</v>
      </c>
      <c r="AO197">
        <v>-0.74644731284934096</v>
      </c>
      <c r="AP197">
        <v>0.29136117518646643</v>
      </c>
      <c r="AQ197">
        <v>-1.0293979357811622</v>
      </c>
      <c r="AR197">
        <v>-0.86767840912216343</v>
      </c>
      <c r="AS197">
        <v>-0.31651779863750562</v>
      </c>
      <c r="AT197">
        <v>0.29975126381032169</v>
      </c>
      <c r="AV197">
        <v>0.55110979675042226</v>
      </c>
      <c r="AW197">
        <v>0.15660450826210476</v>
      </c>
      <c r="AX197">
        <v>0.55956417275162307</v>
      </c>
      <c r="AY197">
        <v>0.1187984918491917</v>
      </c>
    </row>
    <row r="198" spans="5:51" x14ac:dyDescent="0.55000000000000004">
      <c r="E198">
        <f t="shared" si="116"/>
        <v>0</v>
      </c>
      <c r="F198">
        <v>187</v>
      </c>
      <c r="G198" s="5">
        <f t="shared" ca="1" si="124"/>
        <v>0</v>
      </c>
      <c r="H198">
        <f t="shared" ca="1" si="97"/>
        <v>0.13486318971249045</v>
      </c>
      <c r="I198">
        <f t="shared" ca="1" si="98"/>
        <v>0</v>
      </c>
      <c r="J198">
        <f t="shared" ca="1" si="99"/>
        <v>0</v>
      </c>
      <c r="K198">
        <f t="shared" ca="1" si="100"/>
        <v>4.5948460244726735E-2</v>
      </c>
      <c r="L198">
        <f t="shared" ca="1" si="101"/>
        <v>0</v>
      </c>
      <c r="M198">
        <f t="shared" ca="1" si="102"/>
        <v>0</v>
      </c>
      <c r="N198">
        <f t="shared" ca="1" si="103"/>
        <v>1.2087237973357326E-2</v>
      </c>
      <c r="O198">
        <f t="shared" ca="1" si="104"/>
        <v>0</v>
      </c>
      <c r="P198">
        <f t="shared" ca="1" si="105"/>
        <v>0</v>
      </c>
      <c r="Q198">
        <f t="shared" ca="1" si="106"/>
        <v>2.6448090701684224E-3</v>
      </c>
      <c r="R198">
        <f t="shared" ca="1" si="107"/>
        <v>0</v>
      </c>
      <c r="S198">
        <f t="shared" ca="1" si="108"/>
        <v>0</v>
      </c>
      <c r="T198">
        <f t="shared" ca="1" si="109"/>
        <v>1.0028859863307803E-3</v>
      </c>
      <c r="U198">
        <f t="shared" ca="1" si="110"/>
        <v>0</v>
      </c>
      <c r="V198">
        <f t="shared" ca="1" si="111"/>
        <v>0</v>
      </c>
      <c r="W198">
        <f t="shared" ca="1" si="112"/>
        <v>4.4630436544930446E-4</v>
      </c>
      <c r="X198">
        <f t="shared" ca="1" si="113"/>
        <v>0</v>
      </c>
      <c r="Y198">
        <f t="shared" ca="1" si="114"/>
        <v>0</v>
      </c>
      <c r="Z198">
        <f t="shared" ca="1" si="115"/>
        <v>3.6767481593253683E-4</v>
      </c>
      <c r="AA198">
        <f t="shared" ca="1" si="117"/>
        <v>267.42323112643516</v>
      </c>
      <c r="AB198">
        <f t="shared" ca="1" si="118"/>
        <v>0</v>
      </c>
      <c r="AC198">
        <f t="shared" ca="1" si="119"/>
        <v>0.21262549657302915</v>
      </c>
      <c r="AD198">
        <f t="shared" ca="1" si="120"/>
        <v>7.8583396516975088E-2</v>
      </c>
      <c r="AE198">
        <f t="shared" si="96"/>
        <v>0</v>
      </c>
      <c r="AG198">
        <f t="shared" ca="1" si="121"/>
        <v>0</v>
      </c>
      <c r="AH198">
        <f t="shared" ca="1" si="122"/>
        <v>-1.0043800102721434</v>
      </c>
      <c r="AI198">
        <f t="shared" si="123"/>
        <v>1</v>
      </c>
      <c r="AJ198">
        <v>-0.21284677131916396</v>
      </c>
      <c r="AK198">
        <v>1.2121086001570802</v>
      </c>
      <c r="AL198">
        <v>-3.3244305086554959E-2</v>
      </c>
      <c r="AM198">
        <v>0.78157881944207475</v>
      </c>
      <c r="AN198">
        <v>-1.0043800102721434</v>
      </c>
      <c r="AO198">
        <v>-1.251978574146051</v>
      </c>
      <c r="AP198">
        <v>1.7863749235402793</v>
      </c>
      <c r="AQ198">
        <v>-1.8110586097463965</v>
      </c>
      <c r="AR198">
        <v>-1.0772237146738917</v>
      </c>
      <c r="AS198">
        <v>0.21738742361776531</v>
      </c>
      <c r="AT198">
        <v>-0.58454361351323314</v>
      </c>
      <c r="AV198">
        <v>0.49857931480602102</v>
      </c>
      <c r="AW198">
        <v>0.12221353936429002</v>
      </c>
      <c r="AX198">
        <v>0.50625520518890776</v>
      </c>
      <c r="AY198">
        <v>9.2653655592734335E-2</v>
      </c>
    </row>
    <row r="199" spans="5:51" x14ac:dyDescent="0.55000000000000004">
      <c r="E199">
        <f t="shared" si="116"/>
        <v>0</v>
      </c>
      <c r="F199">
        <v>188</v>
      </c>
      <c r="G199" s="5">
        <f t="shared" ca="1" si="124"/>
        <v>0</v>
      </c>
      <c r="H199">
        <f t="shared" ca="1" si="97"/>
        <v>0</v>
      </c>
      <c r="I199">
        <f t="shared" ca="1" si="98"/>
        <v>6.6404319154346372E-2</v>
      </c>
      <c r="J199">
        <f t="shared" ca="1" si="99"/>
        <v>0</v>
      </c>
      <c r="K199">
        <f t="shared" ca="1" si="100"/>
        <v>0</v>
      </c>
      <c r="L199">
        <f t="shared" ca="1" si="101"/>
        <v>3.0125609669552762E-2</v>
      </c>
      <c r="M199">
        <f t="shared" ca="1" si="102"/>
        <v>0</v>
      </c>
      <c r="N199">
        <f t="shared" ca="1" si="103"/>
        <v>0</v>
      </c>
      <c r="O199">
        <f t="shared" ca="1" si="104"/>
        <v>8.4570245156045144E-3</v>
      </c>
      <c r="P199">
        <f t="shared" ca="1" si="105"/>
        <v>0</v>
      </c>
      <c r="Q199">
        <f t="shared" ca="1" si="106"/>
        <v>0</v>
      </c>
      <c r="R199">
        <f t="shared" ca="1" si="107"/>
        <v>1.8950976467238482E-3</v>
      </c>
      <c r="S199">
        <f t="shared" ca="1" si="108"/>
        <v>0</v>
      </c>
      <c r="T199">
        <f t="shared" ca="1" si="109"/>
        <v>0</v>
      </c>
      <c r="U199">
        <f t="shared" ca="1" si="110"/>
        <v>7.2590414926638656E-4</v>
      </c>
      <c r="V199">
        <f t="shared" ca="1" si="111"/>
        <v>0</v>
      </c>
      <c r="W199">
        <f t="shared" ca="1" si="112"/>
        <v>0</v>
      </c>
      <c r="X199">
        <f t="shared" ca="1" si="113"/>
        <v>3.2451510238644128E-4</v>
      </c>
      <c r="Y199">
        <f t="shared" ca="1" si="114"/>
        <v>0</v>
      </c>
      <c r="Z199">
        <f t="shared" ca="1" si="115"/>
        <v>2.677623968500126E-4</v>
      </c>
      <c r="AA199">
        <f t="shared" ca="1" si="117"/>
        <v>256.43777383228371</v>
      </c>
      <c r="AB199">
        <f t="shared" ca="1" si="118"/>
        <v>0</v>
      </c>
      <c r="AC199">
        <f t="shared" ca="1" si="119"/>
        <v>0.31527256979724155</v>
      </c>
      <c r="AD199">
        <f t="shared" ca="1" si="120"/>
        <v>6.4546156319658904E-2</v>
      </c>
      <c r="AE199">
        <f t="shared" si="96"/>
        <v>0</v>
      </c>
      <c r="AG199">
        <f t="shared" ca="1" si="121"/>
        <v>0</v>
      </c>
      <c r="AH199">
        <f t="shared" ca="1" si="122"/>
        <v>-0.66384359342919197</v>
      </c>
      <c r="AI199">
        <f t="shared" si="123"/>
        <v>2</v>
      </c>
      <c r="AJ199">
        <v>1.185121618618723</v>
      </c>
      <c r="AK199">
        <v>0.42187480175925884</v>
      </c>
      <c r="AL199">
        <v>1.7759157344698906</v>
      </c>
      <c r="AM199">
        <v>0.47920366341713816</v>
      </c>
      <c r="AN199">
        <v>-0.66384359342919197</v>
      </c>
      <c r="AO199">
        <v>-1.462890395487193</v>
      </c>
      <c r="AP199">
        <v>-0.40695340430829674</v>
      </c>
      <c r="AQ199">
        <v>1.5764044292154722</v>
      </c>
      <c r="AR199">
        <v>0.37171503208810464</v>
      </c>
      <c r="AS199">
        <v>-0.4889216143055819</v>
      </c>
      <c r="AT199">
        <v>0.32070261113403831</v>
      </c>
      <c r="AV199">
        <v>0.45124411131150749</v>
      </c>
      <c r="AW199">
        <v>9.6180228249639621E-2</v>
      </c>
      <c r="AX199">
        <v>0.45842399350295243</v>
      </c>
      <c r="AY199">
        <v>7.3238382883933292E-2</v>
      </c>
    </row>
    <row r="200" spans="5:51" x14ac:dyDescent="0.55000000000000004">
      <c r="E200">
        <f t="shared" si="116"/>
        <v>0</v>
      </c>
      <c r="F200">
        <v>189</v>
      </c>
      <c r="G200" s="5">
        <f t="shared" ca="1" si="124"/>
        <v>0.67963525465425567</v>
      </c>
      <c r="H200">
        <f t="shared" ca="1" si="97"/>
        <v>0</v>
      </c>
      <c r="I200">
        <f t="shared" ca="1" si="98"/>
        <v>0</v>
      </c>
      <c r="J200">
        <f t="shared" ca="1" si="99"/>
        <v>3.8354648090505185E-2</v>
      </c>
      <c r="K200">
        <f t="shared" ca="1" si="100"/>
        <v>0</v>
      </c>
      <c r="L200">
        <f t="shared" ca="1" si="101"/>
        <v>0</v>
      </c>
      <c r="M200">
        <f t="shared" ca="1" si="102"/>
        <v>2.0355584674296406E-2</v>
      </c>
      <c r="N200">
        <f t="shared" ca="1" si="103"/>
        <v>0</v>
      </c>
      <c r="O200">
        <f t="shared" ca="1" si="104"/>
        <v>0</v>
      </c>
      <c r="P200">
        <f t="shared" ca="1" si="105"/>
        <v>5.9790713014148495E-3</v>
      </c>
      <c r="Q200">
        <f t="shared" ca="1" si="106"/>
        <v>0</v>
      </c>
      <c r="R200">
        <f t="shared" ca="1" si="107"/>
        <v>0</v>
      </c>
      <c r="S200">
        <f t="shared" ca="1" si="108"/>
        <v>1.3637819495567803E-3</v>
      </c>
      <c r="T200">
        <f t="shared" ca="1" si="109"/>
        <v>0</v>
      </c>
      <c r="U200">
        <f t="shared" ca="1" si="110"/>
        <v>0</v>
      </c>
      <c r="V200">
        <f t="shared" ca="1" si="111"/>
        <v>5.2643257743592586E-4</v>
      </c>
      <c r="W200">
        <f t="shared" ca="1" si="112"/>
        <v>0</v>
      </c>
      <c r="X200">
        <f t="shared" ca="1" si="113"/>
        <v>0</v>
      </c>
      <c r="Y200">
        <f t="shared" ca="1" si="114"/>
        <v>2.3616902901683865E-4</v>
      </c>
      <c r="Z200">
        <f t="shared" ca="1" si="115"/>
        <v>1.9500030478024086E-4</v>
      </c>
      <c r="AA200">
        <f t="shared" ca="1" si="117"/>
        <v>244.80270857107632</v>
      </c>
      <c r="AB200">
        <f t="shared" ca="1" si="118"/>
        <v>0</v>
      </c>
      <c r="AC200">
        <f t="shared" ca="1" si="119"/>
        <v>7.6829610590320688E-2</v>
      </c>
      <c r="AD200">
        <f t="shared" ca="1" si="120"/>
        <v>0.10348039456805748</v>
      </c>
      <c r="AE200">
        <f t="shared" si="96"/>
        <v>0</v>
      </c>
      <c r="AG200">
        <f t="shared" ca="1" si="121"/>
        <v>1.0818142137917526</v>
      </c>
      <c r="AH200">
        <f t="shared" ca="1" si="122"/>
        <v>0.1965986484719906</v>
      </c>
      <c r="AI200">
        <f t="shared" si="123"/>
        <v>0</v>
      </c>
      <c r="AJ200">
        <v>2.1860796550754458</v>
      </c>
      <c r="AK200">
        <v>-0.47337607611552812</v>
      </c>
      <c r="AL200">
        <v>-1.2469695320760366</v>
      </c>
      <c r="AM200">
        <v>-0.34983486330020241</v>
      </c>
      <c r="AN200">
        <v>0.1965986484719906</v>
      </c>
      <c r="AO200">
        <v>1.4283114069257863</v>
      </c>
      <c r="AP200">
        <v>0.19675439943966921</v>
      </c>
      <c r="AQ200">
        <v>-1.5353452909039333</v>
      </c>
      <c r="AR200">
        <v>-0.83525037553044967</v>
      </c>
      <c r="AS200">
        <v>0.50954440666828305</v>
      </c>
      <c r="AT200">
        <v>1.3712633517570794</v>
      </c>
      <c r="AV200">
        <v>0.44361042185863148</v>
      </c>
      <c r="AW200">
        <v>0.1496239380429478</v>
      </c>
      <c r="AX200">
        <v>0.45118720087037617</v>
      </c>
      <c r="AY200">
        <v>0.11822633677700584</v>
      </c>
    </row>
    <row r="201" spans="5:51" x14ac:dyDescent="0.55000000000000004">
      <c r="E201">
        <f t="shared" si="116"/>
        <v>0</v>
      </c>
      <c r="F201">
        <v>190</v>
      </c>
      <c r="G201" s="5">
        <f t="shared" ca="1" si="124"/>
        <v>0</v>
      </c>
      <c r="H201">
        <f t="shared" ca="1" si="97"/>
        <v>0.21107043820479215</v>
      </c>
      <c r="I201">
        <f t="shared" ca="1" si="98"/>
        <v>0</v>
      </c>
      <c r="J201">
        <f t="shared" ca="1" si="99"/>
        <v>0</v>
      </c>
      <c r="K201">
        <f t="shared" ca="1" si="100"/>
        <v>2.3994616625103417E-2</v>
      </c>
      <c r="L201">
        <f t="shared" ca="1" si="101"/>
        <v>0</v>
      </c>
      <c r="M201">
        <f t="shared" ca="1" si="102"/>
        <v>0</v>
      </c>
      <c r="N201">
        <f t="shared" ca="1" si="103"/>
        <v>1.4038305097117249E-2</v>
      </c>
      <c r="O201">
        <f t="shared" ca="1" si="104"/>
        <v>0</v>
      </c>
      <c r="P201">
        <f t="shared" ca="1" si="105"/>
        <v>0</v>
      </c>
      <c r="Q201">
        <f t="shared" ca="1" si="106"/>
        <v>4.2597381939885742E-3</v>
      </c>
      <c r="R201">
        <f t="shared" ca="1" si="107"/>
        <v>0</v>
      </c>
      <c r="S201">
        <f t="shared" ca="1" si="108"/>
        <v>0</v>
      </c>
      <c r="T201">
        <f t="shared" ca="1" si="109"/>
        <v>9.8465388107179066E-4</v>
      </c>
      <c r="U201">
        <f t="shared" ca="1" si="110"/>
        <v>0</v>
      </c>
      <c r="V201">
        <f t="shared" ca="1" si="111"/>
        <v>0</v>
      </c>
      <c r="W201">
        <f t="shared" ca="1" si="112"/>
        <v>3.8234002021580776E-4</v>
      </c>
      <c r="X201">
        <f t="shared" ca="1" si="113"/>
        <v>0</v>
      </c>
      <c r="Y201">
        <f t="shared" ca="1" si="114"/>
        <v>0</v>
      </c>
      <c r="Z201">
        <f t="shared" ca="1" si="115"/>
        <v>3.1400283419714226E-4</v>
      </c>
      <c r="AA201">
        <f t="shared" ca="1" si="117"/>
        <v>235.10538972303388</v>
      </c>
      <c r="AB201">
        <f t="shared" ca="1" si="118"/>
        <v>0</v>
      </c>
      <c r="AC201">
        <f t="shared" ca="1" si="119"/>
        <v>0.16221197703429707</v>
      </c>
      <c r="AD201">
        <f t="shared" ca="1" si="120"/>
        <v>7.7944440991138328E-2</v>
      </c>
      <c r="AE201">
        <f t="shared" si="96"/>
        <v>0</v>
      </c>
      <c r="AG201">
        <f t="shared" ca="1" si="121"/>
        <v>0</v>
      </c>
      <c r="AH201">
        <f t="shared" ca="1" si="122"/>
        <v>-2.0533298084046692</v>
      </c>
      <c r="AI201">
        <f t="shared" si="123"/>
        <v>1</v>
      </c>
      <c r="AJ201">
        <v>1.2355667422525585</v>
      </c>
      <c r="AK201">
        <v>-0.3631225808931049</v>
      </c>
      <c r="AL201">
        <v>0.29343709684326313</v>
      </c>
      <c r="AM201">
        <v>1.215626070916187</v>
      </c>
      <c r="AN201">
        <v>-2.0533298084046692</v>
      </c>
      <c r="AO201">
        <v>-1.8821447156369686</v>
      </c>
      <c r="AP201">
        <v>3.8985490391496569E-2</v>
      </c>
      <c r="AQ201">
        <v>0.8824849828670267</v>
      </c>
      <c r="AR201">
        <v>-0.60839738580398262</v>
      </c>
      <c r="AS201">
        <v>8.5515239334199578E-2</v>
      </c>
      <c r="AT201">
        <v>-0.64028199631138705</v>
      </c>
      <c r="AV201">
        <v>0.35632564094150754</v>
      </c>
      <c r="AW201">
        <v>0.11131755866972723</v>
      </c>
      <c r="AX201">
        <v>0.36250705408167028</v>
      </c>
      <c r="AY201">
        <v>8.8077359275860884E-2</v>
      </c>
    </row>
    <row r="202" spans="5:51" x14ac:dyDescent="0.55000000000000004">
      <c r="E202">
        <f t="shared" si="116"/>
        <v>0</v>
      </c>
      <c r="F202">
        <v>191</v>
      </c>
      <c r="G202" s="5">
        <f t="shared" ca="1" si="124"/>
        <v>0</v>
      </c>
      <c r="H202">
        <f t="shared" ca="1" si="97"/>
        <v>0</v>
      </c>
      <c r="I202">
        <f t="shared" ca="1" si="98"/>
        <v>0.10392745991310823</v>
      </c>
      <c r="J202">
        <f t="shared" ca="1" si="99"/>
        <v>0</v>
      </c>
      <c r="K202">
        <f t="shared" ca="1" si="100"/>
        <v>0</v>
      </c>
      <c r="L202">
        <f t="shared" ca="1" si="101"/>
        <v>1.5731810179675933E-2</v>
      </c>
      <c r="M202">
        <f t="shared" ca="1" si="102"/>
        <v>0</v>
      </c>
      <c r="N202">
        <f t="shared" ca="1" si="103"/>
        <v>0</v>
      </c>
      <c r="O202">
        <f t="shared" ca="1" si="104"/>
        <v>9.8221190503193466E-3</v>
      </c>
      <c r="P202">
        <f t="shared" ca="1" si="105"/>
        <v>0</v>
      </c>
      <c r="Q202">
        <f t="shared" ca="1" si="106"/>
        <v>0</v>
      </c>
      <c r="R202">
        <f t="shared" ca="1" si="107"/>
        <v>3.0522505076607948E-3</v>
      </c>
      <c r="S202">
        <f t="shared" ca="1" si="108"/>
        <v>0</v>
      </c>
      <c r="T202">
        <f t="shared" ca="1" si="109"/>
        <v>0</v>
      </c>
      <c r="U202">
        <f t="shared" ca="1" si="110"/>
        <v>7.1270747383393425E-4</v>
      </c>
      <c r="V202">
        <f t="shared" ca="1" si="111"/>
        <v>0</v>
      </c>
      <c r="W202">
        <f t="shared" ca="1" si="112"/>
        <v>0</v>
      </c>
      <c r="X202">
        <f t="shared" ca="1" si="113"/>
        <v>2.7800559531130221E-4</v>
      </c>
      <c r="Y202">
        <f t="shared" ca="1" si="114"/>
        <v>0</v>
      </c>
      <c r="Z202">
        <f t="shared" ca="1" si="115"/>
        <v>2.2867530725234953E-4</v>
      </c>
      <c r="AA202">
        <f t="shared" ca="1" si="117"/>
        <v>233.58347549051254</v>
      </c>
      <c r="AB202">
        <f t="shared" ca="1" si="118"/>
        <v>0</v>
      </c>
      <c r="AC202">
        <f t="shared" ca="1" si="119"/>
        <v>0.26042453989613251</v>
      </c>
      <c r="AD202">
        <f t="shared" ca="1" si="120"/>
        <v>6.7828418684637182E-2</v>
      </c>
      <c r="AE202">
        <f t="shared" si="96"/>
        <v>0</v>
      </c>
      <c r="AG202">
        <f t="shared" ca="1" si="121"/>
        <v>0</v>
      </c>
      <c r="AH202">
        <f t="shared" ca="1" si="122"/>
        <v>-1.2486361811170354</v>
      </c>
      <c r="AI202">
        <f t="shared" si="123"/>
        <v>2</v>
      </c>
      <c r="AJ202">
        <v>1.0384064808022231</v>
      </c>
      <c r="AK202">
        <v>0.52862787924823351</v>
      </c>
      <c r="AL202">
        <v>4.9476511776447296E-2</v>
      </c>
      <c r="AM202">
        <v>-1.0994926924468018</v>
      </c>
      <c r="AN202">
        <v>-1.2486361811170354</v>
      </c>
      <c r="AO202">
        <v>-1.0437975106469821</v>
      </c>
      <c r="AP202">
        <v>-0.15139335118874442</v>
      </c>
      <c r="AQ202">
        <v>2.0216339180478826</v>
      </c>
      <c r="AR202">
        <v>0.29231841836008243</v>
      </c>
      <c r="AS202">
        <v>1.9365779735380784</v>
      </c>
      <c r="AT202">
        <v>4.4651642383541912E-2</v>
      </c>
      <c r="AV202">
        <v>0.3148752699939899</v>
      </c>
      <c r="AW202">
        <v>9.6986228783414077E-2</v>
      </c>
      <c r="AX202">
        <v>0.32036527099590145</v>
      </c>
      <c r="AY202">
        <v>7.7162475658121205E-2</v>
      </c>
    </row>
    <row r="203" spans="5:51" x14ac:dyDescent="0.55000000000000004">
      <c r="E203">
        <f t="shared" si="116"/>
        <v>0</v>
      </c>
      <c r="F203">
        <v>192</v>
      </c>
      <c r="G203" s="5">
        <f t="shared" ca="1" si="124"/>
        <v>0.5724818401612195</v>
      </c>
      <c r="H203">
        <f t="shared" ca="1" si="97"/>
        <v>0</v>
      </c>
      <c r="I203">
        <f t="shared" ca="1" si="98"/>
        <v>0</v>
      </c>
      <c r="J203">
        <f t="shared" ca="1" si="99"/>
        <v>6.002773919934766E-2</v>
      </c>
      <c r="K203">
        <f t="shared" ca="1" si="100"/>
        <v>0</v>
      </c>
      <c r="L203">
        <f t="shared" ca="1" si="101"/>
        <v>0</v>
      </c>
      <c r="M203">
        <f t="shared" ca="1" si="102"/>
        <v>1.0629832813508192E-2</v>
      </c>
      <c r="N203">
        <f t="shared" ca="1" si="103"/>
        <v>0</v>
      </c>
      <c r="O203">
        <f t="shared" ca="1" si="104"/>
        <v>0</v>
      </c>
      <c r="P203">
        <f t="shared" ca="1" si="105"/>
        <v>6.9441858687395112E-3</v>
      </c>
      <c r="Q203">
        <f t="shared" ca="1" si="106"/>
        <v>0</v>
      </c>
      <c r="R203">
        <f t="shared" ca="1" si="107"/>
        <v>0</v>
      </c>
      <c r="S203">
        <f t="shared" ca="1" si="108"/>
        <v>2.1965116969404805E-3</v>
      </c>
      <c r="T203">
        <f t="shared" ca="1" si="109"/>
        <v>0</v>
      </c>
      <c r="U203">
        <f t="shared" ca="1" si="110"/>
        <v>0</v>
      </c>
      <c r="V203">
        <f t="shared" ca="1" si="111"/>
        <v>5.1686222318390483E-4</v>
      </c>
      <c r="W203">
        <f t="shared" ca="1" si="112"/>
        <v>0</v>
      </c>
      <c r="X203">
        <f t="shared" ca="1" si="113"/>
        <v>0</v>
      </c>
      <c r="Y203">
        <f t="shared" ca="1" si="114"/>
        <v>2.0232128188515903E-4</v>
      </c>
      <c r="Z203">
        <f t="shared" ca="1" si="115"/>
        <v>1.6653479030105E-4</v>
      </c>
      <c r="AA203">
        <f t="shared" ca="1" si="117"/>
        <v>238.89906315692897</v>
      </c>
      <c r="AB203">
        <f t="shared" ca="1" si="118"/>
        <v>0</v>
      </c>
      <c r="AC203">
        <f t="shared" ca="1" si="119"/>
        <v>8.7052370318993363E-2</v>
      </c>
      <c r="AD203">
        <f t="shared" ca="1" si="120"/>
        <v>0.10112633058341586</v>
      </c>
      <c r="AE203">
        <f t="shared" si="96"/>
        <v>0</v>
      </c>
      <c r="AG203">
        <f t="shared" ca="1" si="121"/>
        <v>0.9537334667360059</v>
      </c>
      <c r="AH203">
        <f t="shared" ca="1" si="122"/>
        <v>-0.11842757885460742</v>
      </c>
      <c r="AI203">
        <f t="shared" si="123"/>
        <v>0</v>
      </c>
      <c r="AJ203">
        <v>-0.10057419785880484</v>
      </c>
      <c r="AK203">
        <v>-0.67763721744995564</v>
      </c>
      <c r="AL203">
        <v>0.81194684753427282</v>
      </c>
      <c r="AM203">
        <v>1.9179606169927865</v>
      </c>
      <c r="AN203">
        <v>-0.11842757885460742</v>
      </c>
      <c r="AO203">
        <v>-1.3026510714553297</v>
      </c>
      <c r="AP203">
        <v>1.6443664208054543</v>
      </c>
      <c r="AQ203">
        <v>-0.19831418285320979</v>
      </c>
      <c r="AR203">
        <v>-0.65121412262669764</v>
      </c>
      <c r="AS203">
        <v>-0.10941903383354656</v>
      </c>
      <c r="AT203">
        <v>1.0925168680842035</v>
      </c>
      <c r="AV203">
        <v>0.31863608318472636</v>
      </c>
      <c r="AW203">
        <v>0.13850728068421192</v>
      </c>
      <c r="AX203">
        <v>0.32362578958078464</v>
      </c>
      <c r="AY203">
        <v>0.11030059270746068</v>
      </c>
    </row>
    <row r="204" spans="5:51" x14ac:dyDescent="0.55000000000000004">
      <c r="E204">
        <f t="shared" ref="E204:E211" si="125">Cullrate</f>
        <v>0</v>
      </c>
      <c r="F204">
        <v>193</v>
      </c>
      <c r="G204" s="5">
        <f t="shared" ca="1" si="124"/>
        <v>0</v>
      </c>
      <c r="H204">
        <f t="shared" ca="1" si="97"/>
        <v>0.17779241444528227</v>
      </c>
      <c r="I204">
        <f t="shared" ca="1" si="98"/>
        <v>0</v>
      </c>
      <c r="J204">
        <f t="shared" ca="1" si="99"/>
        <v>0</v>
      </c>
      <c r="K204">
        <f t="shared" ca="1" si="100"/>
        <v>3.7553273479690737E-2</v>
      </c>
      <c r="L204">
        <f t="shared" ca="1" si="101"/>
        <v>0</v>
      </c>
      <c r="M204">
        <f t="shared" ca="1" si="102"/>
        <v>0</v>
      </c>
      <c r="N204">
        <f t="shared" ca="1" si="103"/>
        <v>7.330903953636214E-3</v>
      </c>
      <c r="O204">
        <f t="shared" ca="1" si="104"/>
        <v>0</v>
      </c>
      <c r="P204">
        <f t="shared" ca="1" si="105"/>
        <v>0</v>
      </c>
      <c r="Q204">
        <f t="shared" ca="1" si="106"/>
        <v>4.947325810318687E-3</v>
      </c>
      <c r="R204">
        <f t="shared" ca="1" si="107"/>
        <v>0</v>
      </c>
      <c r="S204">
        <f t="shared" ca="1" si="108"/>
        <v>0</v>
      </c>
      <c r="T204">
        <f t="shared" ca="1" si="109"/>
        <v>1.585886781911819E-3</v>
      </c>
      <c r="U204">
        <f t="shared" ca="1" si="110"/>
        <v>0</v>
      </c>
      <c r="V204">
        <f t="shared" ca="1" si="111"/>
        <v>0</v>
      </c>
      <c r="W204">
        <f t="shared" ca="1" si="112"/>
        <v>3.7538921664659759E-4</v>
      </c>
      <c r="X204">
        <f t="shared" ca="1" si="113"/>
        <v>0</v>
      </c>
      <c r="Y204">
        <f t="shared" ca="1" si="114"/>
        <v>0</v>
      </c>
      <c r="Z204">
        <f t="shared" ca="1" si="115"/>
        <v>2.6862265703665364E-4</v>
      </c>
      <c r="AA204">
        <f t="shared" ref="AA204:AA211" ca="1" si="126">SUMPRODUCT(G204:Z204,mwt)*fec</f>
        <v>239.39602583861745</v>
      </c>
      <c r="AB204">
        <f t="shared" ref="AB204:AB211" ca="1" si="127">E204*SUMPRODUCT(G204:Z204,wt,vul)</f>
        <v>0</v>
      </c>
      <c r="AC204">
        <f t="shared" ref="AC204:AC211" ca="1" si="128">SUMPRODUCT(G204:Z204,vul,wt)/SUMPRODUCT(G204:Z204,vul)</f>
        <v>0.17741028680166829</v>
      </c>
      <c r="AD204">
        <f t="shared" ref="AD204:AD211" ca="1" si="129">SUMPRODUCT(G204:Z204,mat)</f>
        <v>7.7561277449389107E-2</v>
      </c>
      <c r="AE204">
        <f t="shared" si="96"/>
        <v>0</v>
      </c>
      <c r="AG204">
        <f t="shared" ref="AG204:AG211" ca="1" si="130">EXP(AH204*sdr)*IF(AI204=0,1,0)</f>
        <v>0</v>
      </c>
      <c r="AH204">
        <f t="shared" ref="AH204:AH211" ca="1" si="131">OFFSET(AI204,0,normseq)</f>
        <v>-0.78918219514889643</v>
      </c>
      <c r="AI204">
        <f t="shared" ref="AI204:AI211" si="132">MOD(F204,yrbetween)</f>
        <v>1</v>
      </c>
      <c r="AJ204">
        <v>-1.1616725714702625</v>
      </c>
      <c r="AK204">
        <v>0.70965143095236272</v>
      </c>
      <c r="AL204">
        <v>0.9752898222359363</v>
      </c>
      <c r="AM204">
        <v>-0.14396846381714568</v>
      </c>
      <c r="AN204">
        <v>-0.78918219514889643</v>
      </c>
      <c r="AO204">
        <v>-0.36418441595742479</v>
      </c>
      <c r="AP204">
        <v>-0.46935838327044621</v>
      </c>
      <c r="AQ204">
        <v>-0.10695657692849636</v>
      </c>
      <c r="AR204">
        <v>1.264643287868239</v>
      </c>
      <c r="AS204">
        <v>0.68516328610712662</v>
      </c>
      <c r="AT204">
        <v>1.6575177141930908</v>
      </c>
      <c r="AV204">
        <v>0.28671555495848966</v>
      </c>
      <c r="AW204">
        <v>0.10654360540445482</v>
      </c>
      <c r="AX204">
        <v>0.29068410938551426</v>
      </c>
      <c r="AY204">
        <v>8.494631705085938E-2</v>
      </c>
    </row>
    <row r="205" spans="5:51" x14ac:dyDescent="0.55000000000000004">
      <c r="E205">
        <f t="shared" si="125"/>
        <v>0</v>
      </c>
      <c r="F205">
        <v>194</v>
      </c>
      <c r="G205" s="5">
        <f t="shared" ref="G205:G211" ca="1" si="133">reca*AA204/(1+recb*AA204)*Rmult+glenadd</f>
        <v>0</v>
      </c>
      <c r="H205">
        <f t="shared" ca="1" si="97"/>
        <v>0</v>
      </c>
      <c r="I205">
        <f t="shared" ca="1" si="98"/>
        <v>8.7541932362829963E-2</v>
      </c>
      <c r="J205">
        <f t="shared" ca="1" si="99"/>
        <v>0</v>
      </c>
      <c r="K205">
        <f t="shared" ca="1" si="100"/>
        <v>0</v>
      </c>
      <c r="L205">
        <f t="shared" ca="1" si="101"/>
        <v>2.4621396508993264E-2</v>
      </c>
      <c r="M205">
        <f t="shared" ca="1" si="102"/>
        <v>0</v>
      </c>
      <c r="N205">
        <f t="shared" ca="1" si="103"/>
        <v>0</v>
      </c>
      <c r="O205">
        <f t="shared" ca="1" si="104"/>
        <v>5.129181256636018E-3</v>
      </c>
      <c r="P205">
        <f t="shared" ca="1" si="105"/>
        <v>0</v>
      </c>
      <c r="Q205">
        <f t="shared" ca="1" si="106"/>
        <v>0</v>
      </c>
      <c r="R205">
        <f t="shared" ca="1" si="107"/>
        <v>3.5449309390465956E-3</v>
      </c>
      <c r="S205">
        <f t="shared" ca="1" si="108"/>
        <v>0</v>
      </c>
      <c r="T205">
        <f t="shared" ca="1" si="109"/>
        <v>0</v>
      </c>
      <c r="U205">
        <f t="shared" ca="1" si="110"/>
        <v>1.1478890032837765E-3</v>
      </c>
      <c r="V205">
        <f t="shared" ca="1" si="111"/>
        <v>0</v>
      </c>
      <c r="W205">
        <f t="shared" ca="1" si="112"/>
        <v>0</v>
      </c>
      <c r="X205">
        <f t="shared" ca="1" si="113"/>
        <v>2.7295155392934202E-4</v>
      </c>
      <c r="Y205">
        <f t="shared" ca="1" si="114"/>
        <v>0</v>
      </c>
      <c r="Z205">
        <f t="shared" ca="1" si="115"/>
        <v>1.9562679677672263E-4</v>
      </c>
      <c r="AA205">
        <f t="shared" ca="1" si="126"/>
        <v>237.45712208508024</v>
      </c>
      <c r="AB205">
        <f t="shared" ca="1" si="127"/>
        <v>0</v>
      </c>
      <c r="AC205">
        <f t="shared" ca="1" si="128"/>
        <v>0.27741917779909431</v>
      </c>
      <c r="AD205">
        <f t="shared" ca="1" si="129"/>
        <v>6.6073272034263913E-2</v>
      </c>
      <c r="AE205">
        <f t="shared" ref="AE205:AE211" si="134">E205</f>
        <v>0</v>
      </c>
      <c r="AG205">
        <f t="shared" ca="1" si="130"/>
        <v>0</v>
      </c>
      <c r="AH205">
        <f t="shared" ca="1" si="131"/>
        <v>0.7789867595420219</v>
      </c>
      <c r="AI205">
        <f t="shared" si="132"/>
        <v>2</v>
      </c>
      <c r="AJ205">
        <v>-0.48306787903129589</v>
      </c>
      <c r="AK205">
        <v>0.46458126234938391</v>
      </c>
      <c r="AL205">
        <v>-0.97590600489638746</v>
      </c>
      <c r="AM205">
        <v>-0.50998096412513405</v>
      </c>
      <c r="AN205">
        <v>0.7789867595420219</v>
      </c>
      <c r="AO205">
        <v>-1.3837097867508419</v>
      </c>
      <c r="AP205">
        <v>-0.83666009231819771</v>
      </c>
      <c r="AQ205">
        <v>0.32231355362455361</v>
      </c>
      <c r="AR205">
        <v>1.9985600374639034</v>
      </c>
      <c r="AS205">
        <v>0.39791302697267383</v>
      </c>
      <c r="AT205">
        <v>-1.2153032002970576</v>
      </c>
      <c r="AV205">
        <v>0.36930615352462454</v>
      </c>
      <c r="AW205">
        <v>8.9970543175708614E-2</v>
      </c>
      <c r="AX205">
        <v>0.37175254478410918</v>
      </c>
      <c r="AY205">
        <v>7.1692146087004804E-2</v>
      </c>
    </row>
    <row r="206" spans="5:51" x14ac:dyDescent="0.55000000000000004">
      <c r="E206">
        <f t="shared" si="125"/>
        <v>0</v>
      </c>
      <c r="F206">
        <v>195</v>
      </c>
      <c r="G206" s="5">
        <f t="shared" ca="1" si="133"/>
        <v>0.96529875677525556</v>
      </c>
      <c r="H206">
        <f t="shared" ref="H206:H211" ca="1" si="135">G205*G$10*(1-G$2*$E205)</f>
        <v>0</v>
      </c>
      <c r="I206">
        <f t="shared" ref="I206:I211" ca="1" si="136">H205*H$10*(1-H$2*$E205)</f>
        <v>0</v>
      </c>
      <c r="J206">
        <f t="shared" ref="J206:J211" ca="1" si="137">I205*I$10*(1-I$2*$E205)</f>
        <v>5.0563578569864487E-2</v>
      </c>
      <c r="K206">
        <f t="shared" ref="K206:K211" ca="1" si="138">J205*J$10*(1-J$2*$E205)</f>
        <v>0</v>
      </c>
      <c r="L206">
        <f t="shared" ref="L206:L211" ca="1" si="139">K205*K$10*(1-K$2*$E205)</f>
        <v>0</v>
      </c>
      <c r="M206">
        <f t="shared" ref="M206:M211" ca="1" si="140">L205*L$10*(1-L$2*$E205)</f>
        <v>1.6636440786948523E-2</v>
      </c>
      <c r="N206">
        <f t="shared" ref="N206:N211" ca="1" si="141">M205*M$10*(1-M$2*$E205)</f>
        <v>0</v>
      </c>
      <c r="O206">
        <f t="shared" ref="O206:O211" ca="1" si="142">N205*N$10*(1-N$2*$E205)</f>
        <v>0</v>
      </c>
      <c r="P206">
        <f t="shared" ref="P206:P211" ca="1" si="143">O205*O$10*(1-O$2*$E205)</f>
        <v>3.6263038370907708E-3</v>
      </c>
      <c r="Q206">
        <f t="shared" ref="Q206:Q211" ca="1" si="144">P205*P$10*(1-P$2*$E205)</f>
        <v>0</v>
      </c>
      <c r="R206">
        <f t="shared" ref="R206:R211" ca="1" si="145">Q205*Q$10*(1-Q$2*$E205)</f>
        <v>0</v>
      </c>
      <c r="S206">
        <f t="shared" ref="S206:S211" ca="1" si="146">R205*R$10*(1-R$2*$E205)</f>
        <v>2.5510626512859551E-3</v>
      </c>
      <c r="T206">
        <f t="shared" ref="T206:T211" ca="1" si="147">S205*S$10*(1-S$2*$E205)</f>
        <v>0</v>
      </c>
      <c r="U206">
        <f t="shared" ref="U206:U211" ca="1" si="148">T205*T$10*(1-T$2*$E205)</f>
        <v>0</v>
      </c>
      <c r="V206">
        <f t="shared" ref="V206:V211" ca="1" si="149">U205*U$10*(1-U$2*$E205)</f>
        <v>8.3245999794840438E-4</v>
      </c>
      <c r="W206">
        <f t="shared" ref="W206:W211" ca="1" si="150">V205*V$10*(1-V$2*$E205)</f>
        <v>0</v>
      </c>
      <c r="X206">
        <f t="shared" ref="X206:X211" ca="1" si="151">W205*W$10*(1-W$2*$E205)</f>
        <v>0</v>
      </c>
      <c r="Y206">
        <f t="shared" ref="Y206:Y211" ca="1" si="152">X205*X$10*(1-X$2*$E205)</f>
        <v>1.9864315400448161E-4</v>
      </c>
      <c r="Z206">
        <f t="shared" ref="Z206:Z211" ca="1" si="153">(Y205+Z205)*Y$10*(1-Y$2*$E205)</f>
        <v>1.4246692382280772E-4</v>
      </c>
      <c r="AA206">
        <f t="shared" ca="1" si="126"/>
        <v>240.37058774189941</v>
      </c>
      <c r="AB206">
        <f t="shared" ca="1" si="127"/>
        <v>0</v>
      </c>
      <c r="AC206">
        <f t="shared" ca="1" si="128"/>
        <v>5.9377254340434775E-2</v>
      </c>
      <c r="AD206">
        <f t="shared" ca="1" si="129"/>
        <v>0.12819366649613104</v>
      </c>
      <c r="AE206">
        <f t="shared" si="134"/>
        <v>0</v>
      </c>
      <c r="AG206">
        <f t="shared" ca="1" si="130"/>
        <v>1.5950404710227115</v>
      </c>
      <c r="AH206">
        <f t="shared" ca="1" si="131"/>
        <v>1.1672477739921305</v>
      </c>
      <c r="AI206">
        <f t="shared" si="132"/>
        <v>0</v>
      </c>
      <c r="AJ206">
        <v>0.63550032791681588</v>
      </c>
      <c r="AK206">
        <v>0.61985133470443543</v>
      </c>
      <c r="AL206">
        <v>-2.4887776817195117</v>
      </c>
      <c r="AM206">
        <v>1.5690284271840937</v>
      </c>
      <c r="AN206">
        <v>1.1672477739921305</v>
      </c>
      <c r="AO206">
        <v>-0.53779785957885906</v>
      </c>
      <c r="AP206">
        <v>-2.2566837287740782E-3</v>
      </c>
      <c r="AQ206">
        <v>0.29383613764366601</v>
      </c>
      <c r="AR206">
        <v>-0.49747541197575629</v>
      </c>
      <c r="AS206">
        <v>1.4043234841665253</v>
      </c>
      <c r="AT206">
        <v>-1.6753028830862604</v>
      </c>
      <c r="AV206">
        <v>0.4813597609496898</v>
      </c>
      <c r="AW206">
        <v>0.22897040458997539</v>
      </c>
      <c r="AX206">
        <v>0.48127435443473188</v>
      </c>
      <c r="AY206">
        <v>0.18257978088929364</v>
      </c>
    </row>
    <row r="207" spans="5:51" x14ac:dyDescent="0.55000000000000004">
      <c r="E207">
        <f t="shared" si="125"/>
        <v>0</v>
      </c>
      <c r="F207">
        <v>196</v>
      </c>
      <c r="G207" s="5">
        <f t="shared" ca="1" si="133"/>
        <v>0</v>
      </c>
      <c r="H207">
        <f t="shared" ca="1" si="135"/>
        <v>0.29978732003057146</v>
      </c>
      <c r="I207">
        <f t="shared" ca="1" si="136"/>
        <v>0</v>
      </c>
      <c r="J207">
        <f t="shared" ca="1" si="137"/>
        <v>0</v>
      </c>
      <c r="K207">
        <f t="shared" ca="1" si="138"/>
        <v>3.1632507228701132E-2</v>
      </c>
      <c r="L207">
        <f t="shared" ca="1" si="139"/>
        <v>0</v>
      </c>
      <c r="M207">
        <f t="shared" ca="1" si="140"/>
        <v>0</v>
      </c>
      <c r="N207">
        <f t="shared" ca="1" si="141"/>
        <v>1.1473383606230477E-2</v>
      </c>
      <c r="O207">
        <f t="shared" ca="1" si="142"/>
        <v>0</v>
      </c>
      <c r="P207">
        <f t="shared" ca="1" si="143"/>
        <v>0</v>
      </c>
      <c r="Q207">
        <f t="shared" ca="1" si="144"/>
        <v>2.5835291434319527E-3</v>
      </c>
      <c r="R207">
        <f t="shared" ca="1" si="145"/>
        <v>0</v>
      </c>
      <c r="S207">
        <f t="shared" ca="1" si="146"/>
        <v>0</v>
      </c>
      <c r="T207">
        <f t="shared" ca="1" si="147"/>
        <v>1.8418734323785136E-3</v>
      </c>
      <c r="U207">
        <f t="shared" ca="1" si="148"/>
        <v>0</v>
      </c>
      <c r="V207">
        <f t="shared" ca="1" si="149"/>
        <v>0</v>
      </c>
      <c r="W207">
        <f t="shared" ca="1" si="150"/>
        <v>6.0460310795105315E-4</v>
      </c>
      <c r="X207">
        <f t="shared" ca="1" si="151"/>
        <v>0</v>
      </c>
      <c r="Y207">
        <f t="shared" ca="1" si="152"/>
        <v>0</v>
      </c>
      <c r="Z207">
        <f t="shared" ca="1" si="153"/>
        <v>2.4841639424520251E-4</v>
      </c>
      <c r="AA207">
        <f t="shared" ca="1" si="126"/>
        <v>246.81060521929757</v>
      </c>
      <c r="AB207">
        <f t="shared" ca="1" si="127"/>
        <v>0</v>
      </c>
      <c r="AC207">
        <f t="shared" ca="1" si="128"/>
        <v>0.13734042419922118</v>
      </c>
      <c r="AD207">
        <f t="shared" ca="1" si="129"/>
        <v>9.7175058009237342E-2</v>
      </c>
      <c r="AE207">
        <f t="shared" si="134"/>
        <v>0</v>
      </c>
      <c r="AG207">
        <f t="shared" ca="1" si="130"/>
        <v>0</v>
      </c>
      <c r="AH207">
        <f t="shared" ca="1" si="131"/>
        <v>0.62998765315569472</v>
      </c>
      <c r="AI207">
        <f t="shared" si="132"/>
        <v>1</v>
      </c>
      <c r="AJ207">
        <v>-0.36418441595742479</v>
      </c>
      <c r="AK207">
        <v>-0.89075911091640592</v>
      </c>
      <c r="AL207">
        <v>4.3655745685100555E-2</v>
      </c>
      <c r="AM207">
        <v>0.99367071015876718</v>
      </c>
      <c r="AN207">
        <v>0.62998765315569472</v>
      </c>
      <c r="AO207">
        <v>8.7356966105289757E-2</v>
      </c>
      <c r="AP207">
        <v>1.6464400687254965</v>
      </c>
      <c r="AQ207">
        <v>1.6140802472364157</v>
      </c>
      <c r="AR207">
        <v>0.48418542064609937</v>
      </c>
      <c r="AS207">
        <v>-0.22201220417628065</v>
      </c>
      <c r="AT207">
        <v>2.7810074243461713E-2</v>
      </c>
      <c r="AV207">
        <v>0.51750577836014244</v>
      </c>
      <c r="AW207">
        <v>0.17270467371570203</v>
      </c>
      <c r="AX207">
        <v>0.51582631236944487</v>
      </c>
      <c r="AY207">
        <v>0.13768841276580465</v>
      </c>
    </row>
    <row r="208" spans="5:51" x14ac:dyDescent="0.55000000000000004">
      <c r="E208">
        <f t="shared" si="125"/>
        <v>0</v>
      </c>
      <c r="F208">
        <v>197</v>
      </c>
      <c r="G208" s="5">
        <f t="shared" ca="1" si="133"/>
        <v>0</v>
      </c>
      <c r="H208">
        <f t="shared" ca="1" si="135"/>
        <v>0</v>
      </c>
      <c r="I208">
        <f t="shared" ca="1" si="136"/>
        <v>0.14761012934793818</v>
      </c>
      <c r="J208">
        <f t="shared" ca="1" si="137"/>
        <v>0</v>
      </c>
      <c r="K208">
        <f t="shared" ca="1" si="138"/>
        <v>0</v>
      </c>
      <c r="L208">
        <f t="shared" ca="1" si="139"/>
        <v>2.0739510324516725E-2</v>
      </c>
      <c r="M208">
        <f t="shared" ca="1" si="140"/>
        <v>0</v>
      </c>
      <c r="N208">
        <f t="shared" ca="1" si="141"/>
        <v>0</v>
      </c>
      <c r="O208">
        <f t="shared" ca="1" si="142"/>
        <v>8.0275317362577779E-3</v>
      </c>
      <c r="P208">
        <f t="shared" ca="1" si="143"/>
        <v>0</v>
      </c>
      <c r="Q208">
        <f t="shared" ca="1" si="144"/>
        <v>0</v>
      </c>
      <c r="R208">
        <f t="shared" ca="1" si="145"/>
        <v>1.8511884487936179E-3</v>
      </c>
      <c r="S208">
        <f t="shared" ca="1" si="146"/>
        <v>0</v>
      </c>
      <c r="T208">
        <f t="shared" ca="1" si="147"/>
        <v>0</v>
      </c>
      <c r="U208">
        <f t="shared" ca="1" si="148"/>
        <v>1.3331760391615403E-3</v>
      </c>
      <c r="V208">
        <f t="shared" ca="1" si="149"/>
        <v>0</v>
      </c>
      <c r="W208">
        <f t="shared" ca="1" si="150"/>
        <v>0</v>
      </c>
      <c r="X208">
        <f t="shared" ca="1" si="151"/>
        <v>4.3961667119786041E-4</v>
      </c>
      <c r="Y208">
        <f t="shared" ca="1" si="152"/>
        <v>0</v>
      </c>
      <c r="Z208">
        <f t="shared" ca="1" si="153"/>
        <v>1.8091140936924536E-4</v>
      </c>
      <c r="AA208">
        <f t="shared" ca="1" si="126"/>
        <v>263.28015388536784</v>
      </c>
      <c r="AB208">
        <f t="shared" ca="1" si="127"/>
        <v>0</v>
      </c>
      <c r="AC208">
        <f t="shared" ca="1" si="128"/>
        <v>0.23352093012113601</v>
      </c>
      <c r="AD208">
        <f t="shared" ca="1" si="129"/>
        <v>8.6694436596462157E-2</v>
      </c>
      <c r="AE208">
        <f t="shared" si="134"/>
        <v>0</v>
      </c>
      <c r="AG208">
        <f t="shared" ca="1" si="130"/>
        <v>0</v>
      </c>
      <c r="AH208">
        <f t="shared" ca="1" si="131"/>
        <v>0.83763779912260361</v>
      </c>
      <c r="AI208">
        <f t="shared" si="132"/>
        <v>2</v>
      </c>
      <c r="AJ208">
        <v>0.4572643774736207</v>
      </c>
      <c r="AK208">
        <v>0.13608882909466047</v>
      </c>
      <c r="AL208">
        <v>-0.29120087674527895</v>
      </c>
      <c r="AM208">
        <v>0.17721390577207785</v>
      </c>
      <c r="AN208">
        <v>0.83763779912260361</v>
      </c>
      <c r="AO208">
        <v>0.85669398686150089</v>
      </c>
      <c r="AP208">
        <v>-1.3174485502531752</v>
      </c>
      <c r="AQ208">
        <v>0.44811145016865339</v>
      </c>
      <c r="AR208">
        <v>2.7454370865598321</v>
      </c>
      <c r="AS208">
        <v>-1.157625320047373</v>
      </c>
      <c r="AT208">
        <v>-1.2816735761589371</v>
      </c>
      <c r="AV208">
        <v>0.59238903068279225</v>
      </c>
      <c r="AW208">
        <v>0.15936114138206617</v>
      </c>
      <c r="AX208">
        <v>0.58952866243302326</v>
      </c>
      <c r="AY208">
        <v>0.12706638152911701</v>
      </c>
    </row>
    <row r="209" spans="5:51" x14ac:dyDescent="0.55000000000000004">
      <c r="E209">
        <f t="shared" si="125"/>
        <v>0</v>
      </c>
      <c r="F209">
        <v>198</v>
      </c>
      <c r="G209" s="5">
        <f t="shared" ca="1" si="133"/>
        <v>0.39355477221441165</v>
      </c>
      <c r="H209">
        <f t="shared" ca="1" si="135"/>
        <v>0</v>
      </c>
      <c r="I209">
        <f t="shared" ca="1" si="136"/>
        <v>0</v>
      </c>
      <c r="J209">
        <f t="shared" ca="1" si="137"/>
        <v>8.5258528930547056E-2</v>
      </c>
      <c r="K209">
        <f t="shared" ca="1" si="138"/>
        <v>0</v>
      </c>
      <c r="L209">
        <f t="shared" ca="1" si="139"/>
        <v>0</v>
      </c>
      <c r="M209">
        <f t="shared" ca="1" si="140"/>
        <v>1.401348763211311E-2</v>
      </c>
      <c r="N209">
        <f t="shared" ca="1" si="141"/>
        <v>0</v>
      </c>
      <c r="O209">
        <f t="shared" ca="1" si="142"/>
        <v>0</v>
      </c>
      <c r="P209">
        <f t="shared" ca="1" si="143"/>
        <v>5.6754221933368633E-3</v>
      </c>
      <c r="Q209">
        <f t="shared" ca="1" si="144"/>
        <v>0</v>
      </c>
      <c r="R209">
        <f t="shared" ca="1" si="145"/>
        <v>0</v>
      </c>
      <c r="S209">
        <f t="shared" ca="1" si="146"/>
        <v>1.332183276179561E-3</v>
      </c>
      <c r="T209">
        <f t="shared" ca="1" si="147"/>
        <v>0</v>
      </c>
      <c r="U209">
        <f t="shared" ca="1" si="148"/>
        <v>0</v>
      </c>
      <c r="V209">
        <f t="shared" ca="1" si="149"/>
        <v>9.6683191462799782E-4</v>
      </c>
      <c r="W209">
        <f t="shared" ca="1" si="150"/>
        <v>0</v>
      </c>
      <c r="X209">
        <f t="shared" ca="1" si="151"/>
        <v>0</v>
      </c>
      <c r="Y209">
        <f t="shared" ca="1" si="152"/>
        <v>3.1993531768754877E-4</v>
      </c>
      <c r="Z209">
        <f t="shared" ca="1" si="153"/>
        <v>1.3175031438408677E-4</v>
      </c>
      <c r="AA209">
        <f t="shared" ca="1" si="126"/>
        <v>283.21153910796852</v>
      </c>
      <c r="AB209">
        <f t="shared" ca="1" si="127"/>
        <v>0</v>
      </c>
      <c r="AC209">
        <f t="shared" ca="1" si="128"/>
        <v>0.12468494874215189</v>
      </c>
      <c r="AD209">
        <f t="shared" ca="1" si="129"/>
        <v>0.10494453649807227</v>
      </c>
      <c r="AE209">
        <f t="shared" si="134"/>
        <v>0</v>
      </c>
      <c r="AG209">
        <f t="shared" ca="1" si="130"/>
        <v>0.61868636559884993</v>
      </c>
      <c r="AH209">
        <f t="shared" ca="1" si="131"/>
        <v>-1.2003920346614905</v>
      </c>
      <c r="AI209">
        <f t="shared" si="132"/>
        <v>0</v>
      </c>
      <c r="AJ209">
        <v>-1.0776329872896895</v>
      </c>
      <c r="AK209">
        <v>0.37639210859197192</v>
      </c>
      <c r="AL209">
        <v>-0.13801923159917351</v>
      </c>
      <c r="AM209">
        <v>0.3425247996347025</v>
      </c>
      <c r="AN209">
        <v>-1.2003920346614905</v>
      </c>
      <c r="AO209">
        <v>0.3266677595092915</v>
      </c>
      <c r="AP209">
        <v>-0.19246613192080986</v>
      </c>
      <c r="AQ209">
        <v>1.4381384971784428</v>
      </c>
      <c r="AR209">
        <v>0.20463858163566329</v>
      </c>
      <c r="AS209">
        <v>-0.98518285085447133</v>
      </c>
      <c r="AT209">
        <v>-0.90772346084122546</v>
      </c>
      <c r="AV209">
        <v>0.53055713354769463</v>
      </c>
      <c r="AW209">
        <v>0.16639292702829761</v>
      </c>
      <c r="AX209">
        <v>0.52779685974303225</v>
      </c>
      <c r="AY209">
        <v>0.13355785951126192</v>
      </c>
    </row>
    <row r="210" spans="5:51" x14ac:dyDescent="0.55000000000000004">
      <c r="E210">
        <f t="shared" si="125"/>
        <v>0</v>
      </c>
      <c r="F210">
        <v>199</v>
      </c>
      <c r="G210" s="5">
        <f t="shared" ca="1" si="133"/>
        <v>0</v>
      </c>
      <c r="H210">
        <f t="shared" ca="1" si="135"/>
        <v>0.12222405718364522</v>
      </c>
      <c r="I210">
        <f t="shared" ca="1" si="136"/>
        <v>0</v>
      </c>
      <c r="J210">
        <f t="shared" ca="1" si="137"/>
        <v>0</v>
      </c>
      <c r="K210">
        <f t="shared" ca="1" si="138"/>
        <v>5.3337621841332859E-2</v>
      </c>
      <c r="L210">
        <f t="shared" ca="1" si="139"/>
        <v>0</v>
      </c>
      <c r="M210">
        <f t="shared" ca="1" si="140"/>
        <v>0</v>
      </c>
      <c r="N210">
        <f t="shared" ca="1" si="141"/>
        <v>9.6644541535912849E-3</v>
      </c>
      <c r="O210">
        <f t="shared" ca="1" si="142"/>
        <v>0</v>
      </c>
      <c r="P210">
        <f t="shared" ca="1" si="143"/>
        <v>0</v>
      </c>
      <c r="Q210">
        <f t="shared" ca="1" si="144"/>
        <v>4.0434059848469496E-3</v>
      </c>
      <c r="R210">
        <f t="shared" ca="1" si="145"/>
        <v>0</v>
      </c>
      <c r="S210">
        <f t="shared" ca="1" si="146"/>
        <v>0</v>
      </c>
      <c r="T210">
        <f t="shared" ca="1" si="147"/>
        <v>9.6183956212020859E-4</v>
      </c>
      <c r="U210">
        <f t="shared" ca="1" si="148"/>
        <v>0</v>
      </c>
      <c r="V210">
        <f t="shared" ca="1" si="149"/>
        <v>0</v>
      </c>
      <c r="W210">
        <f t="shared" ca="1" si="150"/>
        <v>7.0219539904737259E-4</v>
      </c>
      <c r="X210">
        <f t="shared" ca="1" si="151"/>
        <v>0</v>
      </c>
      <c r="Y210">
        <f t="shared" ca="1" si="152"/>
        <v>0</v>
      </c>
      <c r="Z210">
        <f t="shared" ca="1" si="153"/>
        <v>3.2894400765377867E-4</v>
      </c>
      <c r="AA210">
        <f t="shared" ca="1" si="126"/>
        <v>285.63358010730468</v>
      </c>
      <c r="AB210">
        <f t="shared" ca="1" si="127"/>
        <v>0</v>
      </c>
      <c r="AC210">
        <f t="shared" ca="1" si="128"/>
        <v>0.22803884485950002</v>
      </c>
      <c r="AD210">
        <f t="shared" ca="1" si="129"/>
        <v>8.149665961722681E-2</v>
      </c>
      <c r="AE210">
        <f t="shared" si="134"/>
        <v>0</v>
      </c>
      <c r="AG210">
        <f t="shared" ca="1" si="130"/>
        <v>0</v>
      </c>
      <c r="AH210">
        <f t="shared" ca="1" si="131"/>
        <v>0.65083554545708466</v>
      </c>
      <c r="AI210">
        <f t="shared" si="132"/>
        <v>1</v>
      </c>
      <c r="AJ210">
        <v>-1.2084501577191986</v>
      </c>
      <c r="AK210">
        <v>-1.3293856682139449</v>
      </c>
      <c r="AL210">
        <v>-0.92647724159178324</v>
      </c>
      <c r="AM210">
        <v>0.87989292296697386</v>
      </c>
      <c r="AN210">
        <v>0.65083554545708466</v>
      </c>
      <c r="AO210">
        <v>-0.12089344636478927</v>
      </c>
      <c r="AP210">
        <v>-0.51399183575995266</v>
      </c>
      <c r="AQ210">
        <v>0.92003347162972204</v>
      </c>
      <c r="AR210">
        <v>2.6203679226455279E-2</v>
      </c>
      <c r="AS210">
        <v>0.97578094937489368</v>
      </c>
      <c r="AT210">
        <v>0.94114739113138057</v>
      </c>
      <c r="AV210">
        <v>0.5818438058585812</v>
      </c>
      <c r="AW210">
        <v>0.13153080965577643</v>
      </c>
      <c r="AX210">
        <v>0.58056900202255046</v>
      </c>
      <c r="AY210">
        <v>0.10554289220824589</v>
      </c>
    </row>
    <row r="211" spans="5:51" x14ac:dyDescent="0.55000000000000004">
      <c r="E211">
        <f t="shared" si="125"/>
        <v>0</v>
      </c>
      <c r="F211">
        <v>200</v>
      </c>
      <c r="G211" s="5">
        <f t="shared" ca="1" si="133"/>
        <v>0</v>
      </c>
      <c r="H211">
        <f t="shared" ca="1" si="135"/>
        <v>0</v>
      </c>
      <c r="I211">
        <f t="shared" ca="1" si="136"/>
        <v>6.0181027297845156E-2</v>
      </c>
      <c r="J211">
        <f t="shared" ca="1" si="137"/>
        <v>0</v>
      </c>
      <c r="K211">
        <f t="shared" ca="1" si="138"/>
        <v>0</v>
      </c>
      <c r="L211">
        <f t="shared" ca="1" si="139"/>
        <v>3.4970233338311119E-2</v>
      </c>
      <c r="M211">
        <f t="shared" ca="1" si="140"/>
        <v>0</v>
      </c>
      <c r="N211">
        <f t="shared" ca="1" si="141"/>
        <v>0</v>
      </c>
      <c r="O211">
        <f t="shared" ca="1" si="142"/>
        <v>6.7618860393923001E-3</v>
      </c>
      <c r="P211">
        <f t="shared" ca="1" si="143"/>
        <v>0</v>
      </c>
      <c r="Q211">
        <f t="shared" ca="1" si="144"/>
        <v>0</v>
      </c>
      <c r="R211">
        <f t="shared" ca="1" si="145"/>
        <v>2.8972409589266184E-3</v>
      </c>
      <c r="S211">
        <f t="shared" ca="1" si="146"/>
        <v>0</v>
      </c>
      <c r="T211">
        <f t="shared" ca="1" si="147"/>
        <v>0</v>
      </c>
      <c r="U211">
        <f t="shared" ca="1" si="148"/>
        <v>6.9619412235094938E-4</v>
      </c>
      <c r="V211">
        <f t="shared" ca="1" si="149"/>
        <v>0</v>
      </c>
      <c r="W211">
        <f t="shared" ca="1" si="150"/>
        <v>0</v>
      </c>
      <c r="X211">
        <f t="shared" ca="1" si="151"/>
        <v>5.1057760008182149E-4</v>
      </c>
      <c r="Y211">
        <f t="shared" ca="1" si="152"/>
        <v>0</v>
      </c>
      <c r="Z211">
        <f t="shared" ca="1" si="153"/>
        <v>2.3955634735392346E-4</v>
      </c>
      <c r="AA211">
        <f t="shared" ca="1" si="126"/>
        <v>271.73333267877024</v>
      </c>
      <c r="AB211">
        <f t="shared" ca="1" si="127"/>
        <v>0</v>
      </c>
      <c r="AC211">
        <f t="shared" ca="1" si="128"/>
        <v>0.33157201121274793</v>
      </c>
      <c r="AD211">
        <f t="shared" ca="1" si="129"/>
        <v>6.6115576934769812E-2</v>
      </c>
      <c r="AE211">
        <f t="shared" si="134"/>
        <v>0</v>
      </c>
      <c r="AG211">
        <f t="shared" ca="1" si="130"/>
        <v>0</v>
      </c>
      <c r="AH211">
        <f t="shared" ca="1" si="131"/>
        <v>1.0952999218716286</v>
      </c>
      <c r="AI211">
        <f t="shared" si="132"/>
        <v>2</v>
      </c>
      <c r="AJ211">
        <v>0.59391595641500317</v>
      </c>
      <c r="AK211">
        <v>-2.0082370610907674</v>
      </c>
      <c r="AL211">
        <v>-0.7608787200297229</v>
      </c>
      <c r="AM211">
        <v>1.1123233889520634</v>
      </c>
      <c r="AN211">
        <v>1.0952999218716286</v>
      </c>
      <c r="AO211">
        <v>0.22883796191308647</v>
      </c>
      <c r="AP211">
        <v>-0.6196660251589492</v>
      </c>
      <c r="AQ211">
        <v>-1.0911298886639997</v>
      </c>
      <c r="AR211">
        <v>1.2218947631481569</v>
      </c>
      <c r="AS211">
        <v>1.051612343871966</v>
      </c>
      <c r="AT211">
        <v>1.2653231351578142</v>
      </c>
      <c r="AV211">
        <v>0.65164690442842632</v>
      </c>
      <c r="AW211">
        <v>0.10196291481665046</v>
      </c>
      <c r="AX211">
        <v>0.65341384156478854</v>
      </c>
      <c r="AY211">
        <v>8.1975556287581922E-2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50DA-8FF0-4E6F-87DC-F80B1B4A763B}">
  <dimension ref="A1:AT211"/>
  <sheetViews>
    <sheetView workbookViewId="0">
      <selection activeCell="G13" sqref="G13:G211"/>
    </sheetView>
  </sheetViews>
  <sheetFormatPr defaultRowHeight="14.4" x14ac:dyDescent="0.55000000000000004"/>
  <cols>
    <col min="1" max="1" width="9.578125" customWidth="1"/>
    <col min="4" max="4" width="17.83984375" customWidth="1"/>
    <col min="7" max="26" width="4.578125" customWidth="1"/>
    <col min="33" max="33" width="11.578125" bestFit="1" customWidth="1"/>
  </cols>
  <sheetData>
    <row r="1" spans="1:46" x14ac:dyDescent="0.55000000000000004">
      <c r="A1" s="4" t="s">
        <v>110</v>
      </c>
      <c r="B1" s="4" t="s">
        <v>111</v>
      </c>
      <c r="C1" s="4" t="s">
        <v>112</v>
      </c>
      <c r="F1" t="s">
        <v>3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46" x14ac:dyDescent="0.55000000000000004">
      <c r="A2" t="s">
        <v>44</v>
      </c>
      <c r="B2">
        <f>-LN(Su)</f>
        <v>0.31471074483970024</v>
      </c>
      <c r="C2" t="s">
        <v>49</v>
      </c>
      <c r="F2" t="s">
        <v>4</v>
      </c>
      <c r="G2">
        <f t="shared" ref="G2:Z2" si="0">1/(1+EXP(-asl*(age-ahv)))</f>
        <v>0.5</v>
      </c>
      <c r="H2">
        <f t="shared" si="0"/>
        <v>0.7310585786300049</v>
      </c>
      <c r="I2">
        <f t="shared" si="0"/>
        <v>0.88079707797788231</v>
      </c>
      <c r="J2">
        <f t="shared" si="0"/>
        <v>0.95257412682243336</v>
      </c>
      <c r="K2">
        <f t="shared" si="0"/>
        <v>0.98201379003790845</v>
      </c>
      <c r="L2">
        <f t="shared" si="0"/>
        <v>0.99330714907571527</v>
      </c>
      <c r="M2">
        <f t="shared" si="0"/>
        <v>0.99752737684336534</v>
      </c>
      <c r="N2">
        <f t="shared" si="0"/>
        <v>0.9990889488055994</v>
      </c>
      <c r="O2">
        <f t="shared" si="0"/>
        <v>0.99966464986953363</v>
      </c>
      <c r="P2">
        <f t="shared" si="0"/>
        <v>0.99987660542401369</v>
      </c>
      <c r="Q2">
        <f t="shared" si="0"/>
        <v>0.99995460213129761</v>
      </c>
      <c r="R2">
        <f t="shared" si="0"/>
        <v>0.99998329857815205</v>
      </c>
      <c r="S2">
        <f t="shared" si="0"/>
        <v>0.99999385582539779</v>
      </c>
      <c r="T2">
        <f t="shared" si="0"/>
        <v>0.99999773967570205</v>
      </c>
      <c r="U2">
        <f t="shared" si="0"/>
        <v>0.99999916847197223</v>
      </c>
      <c r="V2">
        <f t="shared" si="0"/>
        <v>0.99999969409777301</v>
      </c>
      <c r="W2">
        <f t="shared" si="0"/>
        <v>0.99999988746483792</v>
      </c>
      <c r="X2">
        <f t="shared" si="0"/>
        <v>0.99999995860062441</v>
      </c>
      <c r="Y2">
        <f t="shared" si="0"/>
        <v>0.9999999847700205</v>
      </c>
      <c r="Z2">
        <f t="shared" si="0"/>
        <v>0.99999999439720355</v>
      </c>
    </row>
    <row r="3" spans="1:46" x14ac:dyDescent="0.55000000000000004">
      <c r="A3" t="s">
        <v>45</v>
      </c>
      <c r="B3">
        <v>0.28999999999999998</v>
      </c>
      <c r="C3" t="s">
        <v>108</v>
      </c>
      <c r="F3" t="s">
        <v>5</v>
      </c>
      <c r="G3">
        <f t="shared" ref="G3:Z3" si="1">(1-EXP(-vbk*age))^3</f>
        <v>1.0823077182670957E-2</v>
      </c>
      <c r="H3">
        <f t="shared" si="1"/>
        <v>6.091618422799687E-2</v>
      </c>
      <c r="I3">
        <f t="shared" si="1"/>
        <v>0.14689159766038104</v>
      </c>
      <c r="J3">
        <f t="shared" si="1"/>
        <v>0.25258045782764715</v>
      </c>
      <c r="K3">
        <f t="shared" si="1"/>
        <v>0.3632228594351169</v>
      </c>
      <c r="L3">
        <f t="shared" si="1"/>
        <v>0.46886172812006011</v>
      </c>
      <c r="M3">
        <f t="shared" si="1"/>
        <v>0.56402280151643858</v>
      </c>
      <c r="N3">
        <f t="shared" si="1"/>
        <v>0.64646231477969807</v>
      </c>
      <c r="O3">
        <f t="shared" si="1"/>
        <v>0.71595843630834266</v>
      </c>
      <c r="P3">
        <f t="shared" si="1"/>
        <v>0.77340576075541212</v>
      </c>
      <c r="Q3">
        <f t="shared" si="1"/>
        <v>0.82021547213796775</v>
      </c>
      <c r="R3">
        <f t="shared" si="1"/>
        <v>0.85795164162232052</v>
      </c>
      <c r="S3">
        <f t="shared" si="1"/>
        <v>0.88812939942003577</v>
      </c>
      <c r="T3">
        <f t="shared" si="1"/>
        <v>0.91211595918035837</v>
      </c>
      <c r="U3">
        <f t="shared" si="1"/>
        <v>0.93109300824476215</v>
      </c>
      <c r="V3">
        <f t="shared" si="1"/>
        <v>0.94605332700515155</v>
      </c>
      <c r="W3">
        <f t="shared" si="1"/>
        <v>0.95781480105962558</v>
      </c>
      <c r="X3">
        <f t="shared" si="1"/>
        <v>0.96704186883844678</v>
      </c>
      <c r="Y3">
        <f t="shared" si="1"/>
        <v>0.97426882228508371</v>
      </c>
      <c r="Z3">
        <f t="shared" si="1"/>
        <v>0.97992205288971057</v>
      </c>
    </row>
    <row r="4" spans="1:46" x14ac:dyDescent="0.55000000000000004">
      <c r="A4" t="s">
        <v>50</v>
      </c>
      <c r="B4">
        <v>10000</v>
      </c>
      <c r="C4" t="s">
        <v>64</v>
      </c>
      <c r="F4" t="s">
        <v>6</v>
      </c>
      <c r="G4">
        <f t="shared" ref="G4:Z4" si="2">1/(1+EXP(-asl*(age-ahm)))</f>
        <v>7.5858180021243546E-2</v>
      </c>
      <c r="H4">
        <f t="shared" si="2"/>
        <v>0.18242552380635635</v>
      </c>
      <c r="I4">
        <f t="shared" si="2"/>
        <v>0.37754066879814541</v>
      </c>
      <c r="J4">
        <f t="shared" si="2"/>
        <v>0.62245933120185459</v>
      </c>
      <c r="K4">
        <f t="shared" si="2"/>
        <v>0.81757447619364365</v>
      </c>
      <c r="L4">
        <f t="shared" si="2"/>
        <v>0.92414181997875655</v>
      </c>
      <c r="M4">
        <f t="shared" si="2"/>
        <v>0.97068776924864364</v>
      </c>
      <c r="N4">
        <f t="shared" si="2"/>
        <v>0.98901305736940681</v>
      </c>
      <c r="O4">
        <f t="shared" si="2"/>
        <v>0.99592986228410396</v>
      </c>
      <c r="P4">
        <f t="shared" si="2"/>
        <v>0.99849881774326299</v>
      </c>
      <c r="Q4">
        <f t="shared" si="2"/>
        <v>0.9994472213630764</v>
      </c>
      <c r="R4">
        <f t="shared" si="2"/>
        <v>0.9997965730219448</v>
      </c>
      <c r="S4">
        <f t="shared" si="2"/>
        <v>0.99992515377248947</v>
      </c>
      <c r="T4">
        <f t="shared" si="2"/>
        <v>0.99997246430888531</v>
      </c>
      <c r="U4">
        <f t="shared" si="2"/>
        <v>0.99998987000901918</v>
      </c>
      <c r="V4">
        <f t="shared" si="2"/>
        <v>0.99999627336071584</v>
      </c>
      <c r="W4">
        <f t="shared" si="2"/>
        <v>0.99999862904279302</v>
      </c>
      <c r="X4">
        <f t="shared" si="2"/>
        <v>0.99999949565259183</v>
      </c>
      <c r="Y4">
        <f t="shared" si="2"/>
        <v>0.99999981446089814</v>
      </c>
      <c r="Z4">
        <f t="shared" si="2"/>
        <v>0.99999993174397095</v>
      </c>
    </row>
    <row r="5" spans="1:46" x14ac:dyDescent="0.55000000000000004">
      <c r="A5" t="s">
        <v>56</v>
      </c>
      <c r="B5">
        <f>SUMPRODUCT(Lo,mwt)*fec</f>
        <v>1166.9309501982243</v>
      </c>
      <c r="C5" t="s">
        <v>57</v>
      </c>
      <c r="F5" t="s">
        <v>7</v>
      </c>
      <c r="G5">
        <v>1</v>
      </c>
      <c r="H5">
        <f>G5*G10</f>
        <v>0.31056428688674781</v>
      </c>
      <c r="I5">
        <f t="shared" ref="I5:Y5" si="3">H5*H10</f>
        <v>0.15291652279865653</v>
      </c>
      <c r="J5">
        <f t="shared" si="3"/>
        <v>8.8323462899058985E-2</v>
      </c>
      <c r="K5">
        <f t="shared" si="3"/>
        <v>5.5255040438999675E-2</v>
      </c>
      <c r="L5">
        <f t="shared" si="3"/>
        <v>3.6227368048349216E-2</v>
      </c>
      <c r="M5">
        <f t="shared" si="3"/>
        <v>2.4478484117796125E-2</v>
      </c>
      <c r="N5">
        <f t="shared" si="3"/>
        <v>1.6881678117282514E-2</v>
      </c>
      <c r="O5">
        <f t="shared" si="3"/>
        <v>1.1811529318533583E-2</v>
      </c>
      <c r="P5">
        <f t="shared" si="3"/>
        <v>8.3506883353543313E-3</v>
      </c>
      <c r="Q5">
        <f t="shared" si="3"/>
        <v>5.9493764591478015E-3</v>
      </c>
      <c r="R5">
        <f t="shared" si="3"/>
        <v>4.2629350656632784E-3</v>
      </c>
      <c r="S5">
        <f t="shared" si="3"/>
        <v>3.0677648218996475E-3</v>
      </c>
      <c r="T5">
        <f t="shared" si="3"/>
        <v>2.2149336549590649E-3</v>
      </c>
      <c r="U5">
        <f t="shared" si="3"/>
        <v>1.6032027093798081E-3</v>
      </c>
      <c r="V5">
        <f t="shared" si="3"/>
        <v>1.1626578182588065E-3</v>
      </c>
      <c r="W5">
        <f t="shared" si="3"/>
        <v>8.4442079155187658E-4</v>
      </c>
      <c r="X5">
        <f t="shared" si="3"/>
        <v>6.1399197686947933E-4</v>
      </c>
      <c r="Y5">
        <f t="shared" si="3"/>
        <v>4.4683864613708266E-4</v>
      </c>
      <c r="Z5">
        <f>Y5*Y10/(1-Y10)</f>
        <v>1.1975146632778044E-3</v>
      </c>
    </row>
    <row r="6" spans="1:46" x14ac:dyDescent="0.55000000000000004">
      <c r="A6" t="s">
        <v>51</v>
      </c>
      <c r="B6">
        <f>-LN(1/sbro)</f>
        <v>7.0621324618969696</v>
      </c>
      <c r="C6" t="s">
        <v>58</v>
      </c>
      <c r="F6" t="s">
        <v>13</v>
      </c>
      <c r="G6">
        <f t="shared" ref="G6:Z6" si="4">mat*wt</f>
        <v>8.2101893730686685E-4</v>
      </c>
      <c r="H6">
        <f t="shared" si="4"/>
        <v>1.1112666816076831E-2</v>
      </c>
      <c r="I6">
        <f t="shared" si="4"/>
        <v>5.5457552021528349E-2</v>
      </c>
      <c r="J6">
        <f t="shared" si="4"/>
        <v>0.15722106285405549</v>
      </c>
      <c r="K6">
        <f t="shared" si="4"/>
        <v>0.29696173904422313</v>
      </c>
      <c r="L6">
        <f t="shared" si="4"/>
        <v>0.43329473074325731</v>
      </c>
      <c r="M6">
        <f t="shared" si="4"/>
        <v>0.54749003500936222</v>
      </c>
      <c r="N6">
        <f t="shared" si="4"/>
        <v>0.63935967041437303</v>
      </c>
      <c r="O6">
        <f t="shared" si="4"/>
        <v>0.71304438687371008</v>
      </c>
      <c r="P6">
        <f t="shared" si="4"/>
        <v>0.77224473775010793</v>
      </c>
      <c r="Q6">
        <f t="shared" si="4"/>
        <v>0.81976207454729566</v>
      </c>
      <c r="R6">
        <f t="shared" si="4"/>
        <v>0.85777711111254784</v>
      </c>
      <c r="S6">
        <f t="shared" si="4"/>
        <v>0.88806292628494798</v>
      </c>
      <c r="T6">
        <f t="shared" si="4"/>
        <v>0.91209084343704561</v>
      </c>
      <c r="U6">
        <f t="shared" si="4"/>
        <v>0.93108357628098637</v>
      </c>
      <c r="V6">
        <f t="shared" si="4"/>
        <v>0.9460498014056582</v>
      </c>
      <c r="W6">
        <f t="shared" si="4"/>
        <v>0.9578134879365211</v>
      </c>
      <c r="X6">
        <f t="shared" si="4"/>
        <v>0.96704138111338667</v>
      </c>
      <c r="Y6">
        <f t="shared" si="4"/>
        <v>0.97426864152012149</v>
      </c>
      <c r="Z6">
        <f t="shared" si="4"/>
        <v>0.9799219860041225</v>
      </c>
    </row>
    <row r="7" spans="1:46" x14ac:dyDescent="0.55000000000000004">
      <c r="A7" t="s">
        <v>54</v>
      </c>
      <c r="B7">
        <f>0.2*B6</f>
        <v>1.4124264923793941</v>
      </c>
      <c r="C7" t="s">
        <v>59</v>
      </c>
      <c r="F7" t="s">
        <v>20</v>
      </c>
      <c r="G7">
        <v>1</v>
      </c>
      <c r="H7">
        <f t="shared" ref="H7:Y7" si="5">G7*G10*(1-G2*uo)</f>
        <v>0.31056428688674781</v>
      </c>
      <c r="I7">
        <f t="shared" si="5"/>
        <v>0.15291652279865653</v>
      </c>
      <c r="J7">
        <f t="shared" si="5"/>
        <v>8.8323462899058985E-2</v>
      </c>
      <c r="K7">
        <f t="shared" si="5"/>
        <v>5.5255040438999675E-2</v>
      </c>
      <c r="L7">
        <f t="shared" si="5"/>
        <v>3.6227368048349216E-2</v>
      </c>
      <c r="M7">
        <f t="shared" si="5"/>
        <v>2.4478484117796125E-2</v>
      </c>
      <c r="N7">
        <f t="shared" si="5"/>
        <v>1.6881678117282514E-2</v>
      </c>
      <c r="O7">
        <f t="shared" si="5"/>
        <v>1.1811529318533583E-2</v>
      </c>
      <c r="P7">
        <f t="shared" si="5"/>
        <v>8.3506883353543313E-3</v>
      </c>
      <c r="Q7">
        <f t="shared" si="5"/>
        <v>5.9493764591478015E-3</v>
      </c>
      <c r="R7">
        <f t="shared" si="5"/>
        <v>4.2629350656632784E-3</v>
      </c>
      <c r="S7">
        <f t="shared" si="5"/>
        <v>3.0677648218996475E-3</v>
      </c>
      <c r="T7">
        <f t="shared" si="5"/>
        <v>2.2149336549590649E-3</v>
      </c>
      <c r="U7">
        <f t="shared" si="5"/>
        <v>1.6032027093798081E-3</v>
      </c>
      <c r="V7">
        <f t="shared" si="5"/>
        <v>1.1626578182588065E-3</v>
      </c>
      <c r="W7">
        <f t="shared" si="5"/>
        <v>8.4442079155187658E-4</v>
      </c>
      <c r="X7">
        <f t="shared" si="5"/>
        <v>6.1399197686947933E-4</v>
      </c>
      <c r="Y7">
        <f t="shared" si="5"/>
        <v>4.4683864613708266E-4</v>
      </c>
      <c r="Z7">
        <f>Y7*Y10*(1-Y2*uo)/(1-Y10)</f>
        <v>1.1975146632778044E-3</v>
      </c>
    </row>
    <row r="8" spans="1:46" x14ac:dyDescent="0.55000000000000004">
      <c r="A8" t="s">
        <v>55</v>
      </c>
      <c r="B8">
        <f>EXP(B7)</f>
        <v>4.1059062766212495</v>
      </c>
      <c r="C8" t="s">
        <v>60</v>
      </c>
      <c r="F8" t="s">
        <v>42</v>
      </c>
      <c r="G8">
        <v>1</v>
      </c>
      <c r="H8">
        <f t="shared" ref="H8:Z8" si="6">IF(MOD(H1,yrbetween)=0,1,0)</f>
        <v>0</v>
      </c>
      <c r="I8">
        <f t="shared" si="6"/>
        <v>1</v>
      </c>
      <c r="J8">
        <f t="shared" si="6"/>
        <v>0</v>
      </c>
      <c r="K8">
        <f t="shared" si="6"/>
        <v>0</v>
      </c>
      <c r="L8">
        <f t="shared" si="6"/>
        <v>1</v>
      </c>
      <c r="M8">
        <f t="shared" si="6"/>
        <v>0</v>
      </c>
      <c r="N8">
        <f t="shared" si="6"/>
        <v>0</v>
      </c>
      <c r="O8">
        <f t="shared" si="6"/>
        <v>1</v>
      </c>
      <c r="P8">
        <f t="shared" si="6"/>
        <v>0</v>
      </c>
      <c r="Q8">
        <f t="shared" si="6"/>
        <v>0</v>
      </c>
      <c r="R8">
        <f t="shared" si="6"/>
        <v>1</v>
      </c>
      <c r="S8">
        <f t="shared" si="6"/>
        <v>0</v>
      </c>
      <c r="T8">
        <f t="shared" si="6"/>
        <v>0</v>
      </c>
      <c r="U8">
        <f t="shared" si="6"/>
        <v>1</v>
      </c>
      <c r="V8">
        <f t="shared" si="6"/>
        <v>0</v>
      </c>
      <c r="W8">
        <f t="shared" si="6"/>
        <v>0</v>
      </c>
      <c r="X8">
        <f t="shared" si="6"/>
        <v>1</v>
      </c>
      <c r="Y8">
        <f t="shared" si="6"/>
        <v>0</v>
      </c>
      <c r="Z8">
        <f t="shared" si="6"/>
        <v>0</v>
      </c>
    </row>
    <row r="9" spans="1:46" x14ac:dyDescent="0.55000000000000004">
      <c r="A9" s="1" t="s">
        <v>1</v>
      </c>
      <c r="B9" s="2">
        <v>5.52</v>
      </c>
      <c r="C9" t="s">
        <v>62</v>
      </c>
      <c r="F9" t="s">
        <v>25</v>
      </c>
      <c r="G9">
        <f t="shared" ref="G9:Z9" si="7">Lo*wt</f>
        <v>1.0823077182670957E-2</v>
      </c>
      <c r="H9">
        <f t="shared" si="7"/>
        <v>1.8918391314629603E-2</v>
      </c>
      <c r="I9">
        <f t="shared" si="7"/>
        <v>2.246215234256474E-2</v>
      </c>
      <c r="J9">
        <f t="shared" si="7"/>
        <v>2.2308780695967527E-2</v>
      </c>
      <c r="K9">
        <f t="shared" si="7"/>
        <v>2.0069893786456478E-2</v>
      </c>
      <c r="L9">
        <f t="shared" si="7"/>
        <v>1.6985626388390462E-2</v>
      </c>
      <c r="M9">
        <f t="shared" si="7"/>
        <v>1.3806423188995018E-2</v>
      </c>
      <c r="N9">
        <f t="shared" si="7"/>
        <v>1.0913368713064229E-2</v>
      </c>
      <c r="O9">
        <f t="shared" si="7"/>
        <v>8.4565640613074484E-3</v>
      </c>
      <c r="P9">
        <f t="shared" si="7"/>
        <v>6.4584704648360629E-3</v>
      </c>
      <c r="Q9">
        <f t="shared" si="7"/>
        <v>4.8797706213664247E-3</v>
      </c>
      <c r="R9">
        <f t="shared" si="7"/>
        <v>3.6573921377151646E-3</v>
      </c>
      <c r="S9">
        <f t="shared" si="7"/>
        <v>2.7245721288356468E-3</v>
      </c>
      <c r="T9">
        <f t="shared" si="7"/>
        <v>2.0202763352138446E-3</v>
      </c>
      <c r="U9">
        <f t="shared" si="7"/>
        <v>1.4927308335025988E-3</v>
      </c>
      <c r="V9">
        <f t="shared" si="7"/>
        <v>1.0999362971322948E-3</v>
      </c>
      <c r="W9">
        <f t="shared" si="7"/>
        <v>8.0879873247087226E-4</v>
      </c>
      <c r="X9">
        <f t="shared" si="7"/>
        <v>5.937559487636737E-4</v>
      </c>
      <c r="Y9">
        <f t="shared" si="7"/>
        <v>4.3534096152343681E-4</v>
      </c>
      <c r="Z9">
        <f t="shared" si="7"/>
        <v>1.1734710272047167E-3</v>
      </c>
    </row>
    <row r="10" spans="1:46" x14ac:dyDescent="0.55000000000000004">
      <c r="A10" s="1" t="s">
        <v>36</v>
      </c>
      <c r="B10" s="2">
        <v>3</v>
      </c>
      <c r="C10" t="s">
        <v>109</v>
      </c>
      <c r="F10" t="s">
        <v>43</v>
      </c>
      <c r="G10">
        <f t="shared" ref="G10:Z10" si="8">EXP(-Madult/G3^Lpow)</f>
        <v>0.31056428688674781</v>
      </c>
      <c r="H10">
        <f t="shared" si="8"/>
        <v>0.49238283104463965</v>
      </c>
      <c r="I10">
        <f t="shared" si="8"/>
        <v>0.5775926713645817</v>
      </c>
      <c r="J10">
        <f t="shared" si="8"/>
        <v>0.62559866456038116</v>
      </c>
      <c r="K10">
        <f t="shared" si="8"/>
        <v>0.65563915546027729</v>
      </c>
      <c r="L10">
        <f t="shared" si="8"/>
        <v>0.67569038096079803</v>
      </c>
      <c r="M10">
        <f t="shared" si="8"/>
        <v>0.68965373983307043</v>
      </c>
      <c r="N10">
        <f t="shared" si="8"/>
        <v>0.69966559227554526</v>
      </c>
      <c r="O10">
        <f t="shared" si="8"/>
        <v>0.70699467530010596</v>
      </c>
      <c r="P10">
        <f t="shared" si="8"/>
        <v>0.71244144437290402</v>
      </c>
      <c r="Q10">
        <f t="shared" si="8"/>
        <v>0.71653476543891603</v>
      </c>
      <c r="R10">
        <f t="shared" si="8"/>
        <v>0.71963677012338634</v>
      </c>
      <c r="S10">
        <f t="shared" si="8"/>
        <v>0.72200242963458816</v>
      </c>
      <c r="T10">
        <f t="shared" si="8"/>
        <v>0.72381522841118129</v>
      </c>
      <c r="U10">
        <f t="shared" si="8"/>
        <v>0.725209489390506</v>
      </c>
      <c r="V10">
        <f t="shared" si="8"/>
        <v>0.72628487788133489</v>
      </c>
      <c r="W10">
        <f t="shared" si="8"/>
        <v>0.72711612860820829</v>
      </c>
      <c r="X10">
        <f t="shared" si="8"/>
        <v>0.72775974763603524</v>
      </c>
      <c r="Y10">
        <f t="shared" si="8"/>
        <v>0.7282587363806371</v>
      </c>
      <c r="Z10">
        <f t="shared" si="8"/>
        <v>0.72864598554867521</v>
      </c>
      <c r="AJ10" t="s">
        <v>66</v>
      </c>
    </row>
    <row r="11" spans="1:46" x14ac:dyDescent="0.55000000000000004">
      <c r="A11" s="1" t="s">
        <v>78</v>
      </c>
      <c r="B11" s="1">
        <v>5</v>
      </c>
      <c r="C11" t="s">
        <v>79</v>
      </c>
      <c r="E11" t="s">
        <v>27</v>
      </c>
      <c r="F11" t="s">
        <v>134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T11" t="s">
        <v>65</v>
      </c>
      <c r="AA11" t="s">
        <v>63</v>
      </c>
      <c r="AB11" t="s">
        <v>17</v>
      </c>
      <c r="AC11" t="s">
        <v>30</v>
      </c>
      <c r="AD11" t="s">
        <v>101</v>
      </c>
      <c r="AE11" t="s">
        <v>14</v>
      </c>
      <c r="AG11" t="s">
        <v>22</v>
      </c>
      <c r="AH11" t="s">
        <v>21</v>
      </c>
      <c r="AI11" t="s">
        <v>37</v>
      </c>
      <c r="AJ11" t="s">
        <v>67</v>
      </c>
      <c r="AK11" t="s">
        <v>68</v>
      </c>
      <c r="AL11" t="s">
        <v>69</v>
      </c>
      <c r="AM11" t="s">
        <v>70</v>
      </c>
      <c r="AN11" t="s">
        <v>71</v>
      </c>
      <c r="AO11" t="s">
        <v>72</v>
      </c>
      <c r="AP11" t="s">
        <v>73</v>
      </c>
      <c r="AQ11" t="s">
        <v>74</v>
      </c>
      <c r="AR11" t="s">
        <v>75</v>
      </c>
      <c r="AS11" t="s">
        <v>76</v>
      </c>
      <c r="AT11" t="s">
        <v>77</v>
      </c>
    </row>
    <row r="12" spans="1:46" x14ac:dyDescent="0.55000000000000004">
      <c r="A12" s="1" t="s">
        <v>23</v>
      </c>
      <c r="B12" s="1">
        <v>0.4</v>
      </c>
      <c r="C12" t="s">
        <v>35</v>
      </c>
      <c r="E12">
        <f t="shared" ref="E12:E43" si="9">Cullrate</f>
        <v>0</v>
      </c>
      <c r="F12">
        <v>1</v>
      </c>
      <c r="G12">
        <f t="shared" ref="G12:Z12" si="10">Rinit*initR*Lf</f>
        <v>0.01</v>
      </c>
      <c r="H12">
        <f t="shared" si="10"/>
        <v>0</v>
      </c>
      <c r="I12">
        <f t="shared" si="10"/>
        <v>1.5291652279865653E-3</v>
      </c>
      <c r="J12">
        <f t="shared" si="10"/>
        <v>0</v>
      </c>
      <c r="K12">
        <f t="shared" si="10"/>
        <v>0</v>
      </c>
      <c r="L12">
        <f t="shared" si="10"/>
        <v>3.6227368048349218E-4</v>
      </c>
      <c r="M12">
        <f t="shared" si="10"/>
        <v>0</v>
      </c>
      <c r="N12">
        <f t="shared" si="10"/>
        <v>0</v>
      </c>
      <c r="O12">
        <f t="shared" si="10"/>
        <v>1.1811529318533583E-4</v>
      </c>
      <c r="P12">
        <f t="shared" si="10"/>
        <v>0</v>
      </c>
      <c r="Q12">
        <f t="shared" si="10"/>
        <v>0</v>
      </c>
      <c r="R12">
        <f t="shared" si="10"/>
        <v>4.2629350656632787E-5</v>
      </c>
      <c r="S12">
        <f t="shared" si="10"/>
        <v>0</v>
      </c>
      <c r="T12">
        <f t="shared" si="10"/>
        <v>0</v>
      </c>
      <c r="U12">
        <f t="shared" si="10"/>
        <v>1.6032027093798083E-5</v>
      </c>
      <c r="V12">
        <f t="shared" si="10"/>
        <v>0</v>
      </c>
      <c r="W12">
        <f t="shared" si="10"/>
        <v>0</v>
      </c>
      <c r="X12">
        <f t="shared" si="10"/>
        <v>6.1399197686947932E-6</v>
      </c>
      <c r="Y12">
        <f t="shared" si="10"/>
        <v>0</v>
      </c>
      <c r="Z12">
        <f t="shared" si="10"/>
        <v>0</v>
      </c>
      <c r="AA12">
        <f t="shared" ref="AA12:AA43" si="11">SUMPRODUCT(G12:Z12,mwt)*fec</f>
        <v>3.9163786807327723</v>
      </c>
      <c r="AB12">
        <f t="shared" ref="AB12:AB43" si="12">E12*SUMPRODUCT(G12:Z12,wt,vul)</f>
        <v>0</v>
      </c>
      <c r="AC12">
        <f>SUMPRODUCT(G12:Z12,vul,wt)/SUMPRODUCT(G12:Z12,vul)</f>
        <v>8.1667364636035078E-2</v>
      </c>
      <c r="AD12">
        <f t="shared" ref="AD12:AD43" si="13">SUMPRODUCT(G12:Z12,mat)</f>
        <v>1.8531231292356896E-3</v>
      </c>
      <c r="AE12">
        <f>E12</f>
        <v>0</v>
      </c>
      <c r="AG12">
        <f t="shared" ref="AG12:AG43" ca="1" si="14">EXP(AH12*sdr)*IF(AI12=0,1,0)</f>
        <v>0</v>
      </c>
      <c r="AH12">
        <f t="shared" ref="AH12:AH43" ca="1" si="15">OFFSET(AI12,0,normseq)</f>
        <v>-1.1003317013091873</v>
      </c>
      <c r="AI12">
        <f t="shared" ref="AI12:AI43" si="16">MOD(F12,yrbetween)</f>
        <v>1</v>
      </c>
      <c r="AJ12">
        <v>-0.2362264694966143</v>
      </c>
      <c r="AK12">
        <v>0.88746446635923348</v>
      </c>
      <c r="AL12">
        <v>-1.0440612641104963</v>
      </c>
      <c r="AM12">
        <v>1.3636645235237665</v>
      </c>
      <c r="AN12">
        <v>-1.1003317013091873</v>
      </c>
      <c r="AO12">
        <v>1.3325370673555881</v>
      </c>
      <c r="AP12">
        <v>0.81311782196280546</v>
      </c>
      <c r="AQ12">
        <v>-5.5298414736171253E-2</v>
      </c>
      <c r="AR12">
        <v>-1.3807266441290267</v>
      </c>
      <c r="AS12">
        <v>0.70866917667444795</v>
      </c>
      <c r="AT12">
        <v>-0.55511691243737005</v>
      </c>
    </row>
    <row r="13" spans="1:46" x14ac:dyDescent="0.55000000000000004">
      <c r="A13" s="1" t="s">
        <v>24</v>
      </c>
      <c r="B13" s="1">
        <v>0.01</v>
      </c>
      <c r="C13" t="s">
        <v>80</v>
      </c>
      <c r="E13">
        <f t="shared" si="9"/>
        <v>0</v>
      </c>
      <c r="F13">
        <v>2</v>
      </c>
      <c r="G13" s="5">
        <f t="shared" ref="G13:G44" ca="1" si="17">reca*AA12*EXP(-recb*AA12)*Rmult+glenadd</f>
        <v>0</v>
      </c>
      <c r="H13">
        <f>G12*G$10*(1-G$2*$E12)</f>
        <v>3.105642868867478E-3</v>
      </c>
      <c r="I13">
        <f t="shared" ref="I13:Y27" si="18">H12*H$10*(1-H$2*$E12)</f>
        <v>0</v>
      </c>
      <c r="J13">
        <f t="shared" si="18"/>
        <v>8.8323462899058986E-4</v>
      </c>
      <c r="K13">
        <f t="shared" si="18"/>
        <v>0</v>
      </c>
      <c r="L13">
        <f t="shared" si="18"/>
        <v>0</v>
      </c>
      <c r="M13">
        <f t="shared" si="18"/>
        <v>2.4478484117796128E-4</v>
      </c>
      <c r="N13">
        <f t="shared" si="18"/>
        <v>0</v>
      </c>
      <c r="O13">
        <f t="shared" si="18"/>
        <v>0</v>
      </c>
      <c r="P13">
        <f t="shared" si="18"/>
        <v>8.3506883353543331E-5</v>
      </c>
      <c r="Q13">
        <f t="shared" si="18"/>
        <v>0</v>
      </c>
      <c r="R13">
        <f t="shared" si="18"/>
        <v>0</v>
      </c>
      <c r="S13">
        <f t="shared" si="18"/>
        <v>3.0677648218996476E-5</v>
      </c>
      <c r="T13">
        <f t="shared" si="18"/>
        <v>0</v>
      </c>
      <c r="U13">
        <f t="shared" si="18"/>
        <v>0</v>
      </c>
      <c r="V13">
        <f t="shared" si="18"/>
        <v>1.1626578182588065E-5</v>
      </c>
      <c r="W13">
        <f t="shared" si="18"/>
        <v>0</v>
      </c>
      <c r="X13">
        <f t="shared" si="18"/>
        <v>0</v>
      </c>
      <c r="Y13">
        <f t="shared" si="18"/>
        <v>4.4683864613708261E-6</v>
      </c>
      <c r="Z13">
        <f>(Y12+Z12)*Y$10*(1-Y$2*$E12)</f>
        <v>0</v>
      </c>
      <c r="AA13">
        <f t="shared" ca="1" si="11"/>
        <v>4.1447648690990002</v>
      </c>
      <c r="AB13">
        <f t="shared" ca="1" si="12"/>
        <v>0</v>
      </c>
      <c r="AC13">
        <f t="shared" ref="AC13:AC43" ca="1" si="19">SUMPRODUCT(G13:Z13,vul,wt)/SUMPRODUCT(G13:Z13,vul)</f>
        <v>0.17087653626529087</v>
      </c>
      <c r="AD13">
        <f t="shared" ca="1" si="13"/>
        <v>1.484087611894876E-3</v>
      </c>
      <c r="AE13">
        <f t="shared" ref="AE13:AE76" si="20">E13</f>
        <v>0</v>
      </c>
      <c r="AG13">
        <f t="shared" ca="1" si="14"/>
        <v>0</v>
      </c>
      <c r="AH13">
        <f t="shared" ca="1" si="15"/>
        <v>-2.5285089577664621E-2</v>
      </c>
      <c r="AI13">
        <f t="shared" si="16"/>
        <v>2</v>
      </c>
      <c r="AJ13">
        <v>1.1600218385865446</v>
      </c>
      <c r="AK13">
        <v>-0.26242560124956071</v>
      </c>
      <c r="AL13">
        <v>-0.31008994483272545</v>
      </c>
      <c r="AM13">
        <v>1.1598717719607521</v>
      </c>
      <c r="AN13">
        <v>-2.5285089577664621E-2</v>
      </c>
      <c r="AO13">
        <v>2.5625013222452253E-3</v>
      </c>
      <c r="AP13">
        <v>1.2046484698657878</v>
      </c>
      <c r="AQ13">
        <v>-1.4591068975278176</v>
      </c>
      <c r="AR13">
        <v>-0.82467067841207609</v>
      </c>
      <c r="AS13">
        <v>-1.3502176443580538</v>
      </c>
      <c r="AT13">
        <v>-1.9996878108941019</v>
      </c>
    </row>
    <row r="14" spans="1:46" x14ac:dyDescent="0.55000000000000004">
      <c r="A14" s="1" t="s">
        <v>28</v>
      </c>
      <c r="B14" s="1">
        <v>0</v>
      </c>
      <c r="C14" t="s">
        <v>29</v>
      </c>
      <c r="E14">
        <f t="shared" si="9"/>
        <v>0</v>
      </c>
      <c r="F14">
        <v>3</v>
      </c>
      <c r="G14" s="5">
        <f t="shared" ca="1" si="17"/>
        <v>8.8332739331539196E-3</v>
      </c>
      <c r="H14">
        <f t="shared" ref="H14:W29" ca="1" si="21">G13*G$10*(1-G$2*$E13)</f>
        <v>0</v>
      </c>
      <c r="I14">
        <f t="shared" si="18"/>
        <v>1.5291652279865655E-3</v>
      </c>
      <c r="J14">
        <f t="shared" si="18"/>
        <v>0</v>
      </c>
      <c r="K14">
        <f t="shared" si="18"/>
        <v>5.5255040438999671E-4</v>
      </c>
      <c r="L14">
        <f t="shared" si="18"/>
        <v>0</v>
      </c>
      <c r="M14">
        <f t="shared" si="18"/>
        <v>0</v>
      </c>
      <c r="N14">
        <f t="shared" si="18"/>
        <v>1.6881678117282517E-4</v>
      </c>
      <c r="O14">
        <f t="shared" si="18"/>
        <v>0</v>
      </c>
      <c r="P14">
        <f t="shared" si="18"/>
        <v>0</v>
      </c>
      <c r="Q14">
        <f t="shared" si="18"/>
        <v>5.9493764591478023E-5</v>
      </c>
      <c r="R14">
        <f t="shared" si="18"/>
        <v>0</v>
      </c>
      <c r="S14">
        <f t="shared" si="18"/>
        <v>0</v>
      </c>
      <c r="T14">
        <f t="shared" si="18"/>
        <v>2.2149336549590653E-5</v>
      </c>
      <c r="U14">
        <f t="shared" si="18"/>
        <v>0</v>
      </c>
      <c r="V14">
        <f t="shared" si="18"/>
        <v>0</v>
      </c>
      <c r="W14">
        <f t="shared" si="18"/>
        <v>8.4442079155187649E-6</v>
      </c>
      <c r="X14">
        <f t="shared" si="18"/>
        <v>0</v>
      </c>
      <c r="Y14">
        <f t="shared" si="18"/>
        <v>0</v>
      </c>
      <c r="Z14">
        <f t="shared" ref="Z14:Z77" si="22">(Y13+Z13)*Y$10*(1-Y$2*$E13)</f>
        <v>3.2541414780182644E-6</v>
      </c>
      <c r="AA14">
        <f t="shared" ca="1" si="11"/>
        <v>4.4432673588195861</v>
      </c>
      <c r="AB14">
        <f t="shared" ca="1" si="12"/>
        <v>0</v>
      </c>
      <c r="AC14">
        <f t="shared" ca="1" si="19"/>
        <v>9.6229137651885344E-2</v>
      </c>
      <c r="AD14">
        <f t="shared" ca="1" si="13"/>
        <v>1.9594191973542575E-3</v>
      </c>
      <c r="AE14">
        <f t="shared" si="20"/>
        <v>0</v>
      </c>
      <c r="AG14">
        <f t="shared" ca="1" si="14"/>
        <v>0.45327643193671063</v>
      </c>
      <c r="AH14">
        <f t="shared" ca="1" si="15"/>
        <v>-1.9781327864620835</v>
      </c>
      <c r="AI14">
        <f t="shared" si="16"/>
        <v>0</v>
      </c>
      <c r="AJ14">
        <v>-9.1197307483525947E-2</v>
      </c>
      <c r="AK14">
        <v>0.4572643774736207</v>
      </c>
      <c r="AL14">
        <v>-0.80780637290445156</v>
      </c>
      <c r="AM14">
        <v>-1.7537695384817198</v>
      </c>
      <c r="AN14">
        <v>-1.9781327864620835</v>
      </c>
      <c r="AO14">
        <v>1.0448547982377931</v>
      </c>
      <c r="AP14">
        <v>1.3544172361434903</v>
      </c>
      <c r="AQ14">
        <v>1.5573459677398205</v>
      </c>
      <c r="AR14">
        <v>-0.82166479842271656</v>
      </c>
      <c r="AS14">
        <v>1.4941497283871286</v>
      </c>
      <c r="AT14">
        <v>1.8532591639086604</v>
      </c>
    </row>
    <row r="15" spans="1:46" x14ac:dyDescent="0.55000000000000004">
      <c r="E15">
        <f t="shared" si="9"/>
        <v>0</v>
      </c>
      <c r="F15">
        <v>4</v>
      </c>
      <c r="G15" s="5">
        <f t="shared" ca="1" si="17"/>
        <v>0</v>
      </c>
      <c r="H15">
        <f t="shared" ca="1" si="21"/>
        <v>2.743299419925245E-3</v>
      </c>
      <c r="I15">
        <f t="shared" ca="1" si="18"/>
        <v>0</v>
      </c>
      <c r="J15">
        <f t="shared" si="18"/>
        <v>8.8323462899058997E-4</v>
      </c>
      <c r="K15">
        <f t="shared" si="18"/>
        <v>0</v>
      </c>
      <c r="L15">
        <f t="shared" si="18"/>
        <v>3.6227368048349212E-4</v>
      </c>
      <c r="M15">
        <f t="shared" si="18"/>
        <v>0</v>
      </c>
      <c r="N15">
        <f t="shared" si="18"/>
        <v>0</v>
      </c>
      <c r="O15">
        <f t="shared" si="18"/>
        <v>1.1811529318533585E-4</v>
      </c>
      <c r="P15">
        <f t="shared" si="18"/>
        <v>0</v>
      </c>
      <c r="Q15">
        <f t="shared" si="18"/>
        <v>0</v>
      </c>
      <c r="R15">
        <f t="shared" si="18"/>
        <v>4.2629350656632794E-5</v>
      </c>
      <c r="S15">
        <f t="shared" si="18"/>
        <v>0</v>
      </c>
      <c r="T15">
        <f t="shared" si="18"/>
        <v>0</v>
      </c>
      <c r="U15">
        <f t="shared" si="18"/>
        <v>1.6032027093798086E-5</v>
      </c>
      <c r="V15">
        <f t="shared" si="18"/>
        <v>0</v>
      </c>
      <c r="W15">
        <f t="shared" si="18"/>
        <v>0</v>
      </c>
      <c r="X15">
        <f t="shared" si="18"/>
        <v>6.1399197686947923E-6</v>
      </c>
      <c r="Y15">
        <f t="shared" si="18"/>
        <v>0</v>
      </c>
      <c r="Z15">
        <f t="shared" si="22"/>
        <v>2.3698569607854E-6</v>
      </c>
      <c r="AA15">
        <f t="shared" ca="1" si="11"/>
        <v>4.7029465300896387</v>
      </c>
      <c r="AB15">
        <f t="shared" ca="1" si="12"/>
        <v>0</v>
      </c>
      <c r="AC15">
        <f t="shared" ca="1" si="19"/>
        <v>0.19094981115267684</v>
      </c>
      <c r="AD15">
        <f t="shared" ca="1" si="13"/>
        <v>1.5698145930387031E-3</v>
      </c>
      <c r="AE15">
        <f t="shared" si="20"/>
        <v>0</v>
      </c>
      <c r="AG15">
        <f t="shared" ca="1" si="14"/>
        <v>0</v>
      </c>
      <c r="AH15">
        <f t="shared" ca="1" si="15"/>
        <v>0.31683953238825779</v>
      </c>
      <c r="AI15">
        <f t="shared" si="16"/>
        <v>1</v>
      </c>
      <c r="AJ15">
        <v>1.8749960872810334</v>
      </c>
      <c r="AK15">
        <v>-0.36059077501704451</v>
      </c>
      <c r="AL15">
        <v>0.6857453627162613</v>
      </c>
      <c r="AM15">
        <v>-0.91084530140506104</v>
      </c>
      <c r="AN15">
        <v>0.31683953238825779</v>
      </c>
      <c r="AO15">
        <v>1.5772002370795235</v>
      </c>
      <c r="AP15">
        <v>-1.492053343099542</v>
      </c>
      <c r="AQ15">
        <v>1.188682290376164</v>
      </c>
      <c r="AR15">
        <v>-1.4533634384861216</v>
      </c>
      <c r="AS15">
        <v>-5.6064664022414945E-2</v>
      </c>
      <c r="AT15">
        <v>-0.85669398686150089</v>
      </c>
    </row>
    <row r="16" spans="1:46" x14ac:dyDescent="0.55000000000000004">
      <c r="A16" t="s">
        <v>116</v>
      </c>
      <c r="E16">
        <f t="shared" si="9"/>
        <v>0</v>
      </c>
      <c r="F16">
        <v>5</v>
      </c>
      <c r="G16" s="5">
        <f t="shared" ca="1" si="17"/>
        <v>0</v>
      </c>
      <c r="H16">
        <f t="shared" ca="1" si="21"/>
        <v>0</v>
      </c>
      <c r="I16">
        <f t="shared" ca="1" si="18"/>
        <v>1.3507535347859099E-3</v>
      </c>
      <c r="J16">
        <f t="shared" ca="1" si="18"/>
        <v>0</v>
      </c>
      <c r="K16">
        <f t="shared" si="18"/>
        <v>5.5255040438999682E-4</v>
      </c>
      <c r="L16">
        <f t="shared" si="18"/>
        <v>0</v>
      </c>
      <c r="M16">
        <f t="shared" si="18"/>
        <v>2.4478484117796122E-4</v>
      </c>
      <c r="N16">
        <f t="shared" si="18"/>
        <v>0</v>
      </c>
      <c r="O16">
        <f t="shared" si="18"/>
        <v>0</v>
      </c>
      <c r="P16">
        <f t="shared" si="18"/>
        <v>8.3506883353543331E-5</v>
      </c>
      <c r="Q16">
        <f t="shared" si="18"/>
        <v>0</v>
      </c>
      <c r="R16">
        <f t="shared" si="18"/>
        <v>0</v>
      </c>
      <c r="S16">
        <f t="shared" si="18"/>
        <v>3.0677648218996483E-5</v>
      </c>
      <c r="T16">
        <f t="shared" si="18"/>
        <v>0</v>
      </c>
      <c r="U16">
        <f t="shared" si="18"/>
        <v>0</v>
      </c>
      <c r="V16">
        <f t="shared" si="18"/>
        <v>1.1626578182588068E-5</v>
      </c>
      <c r="W16">
        <f t="shared" si="18"/>
        <v>0</v>
      </c>
      <c r="X16">
        <f t="shared" si="18"/>
        <v>0</v>
      </c>
      <c r="Y16">
        <f t="shared" si="18"/>
        <v>4.4683864613708261E-6</v>
      </c>
      <c r="Z16">
        <f t="shared" si="22"/>
        <v>1.7258690356644324E-6</v>
      </c>
      <c r="AA16">
        <f t="shared" ca="1" si="11"/>
        <v>4.8178845577294922</v>
      </c>
      <c r="AB16">
        <f t="shared" ca="1" si="12"/>
        <v>0</v>
      </c>
      <c r="AC16">
        <f t="shared" ca="1" si="19"/>
        <v>0.29330486256372684</v>
      </c>
      <c r="AD16">
        <f t="shared" ca="1" si="13"/>
        <v>1.3312028175925827E-3</v>
      </c>
      <c r="AE16">
        <f t="shared" si="20"/>
        <v>0</v>
      </c>
      <c r="AG16">
        <f t="shared" ca="1" si="14"/>
        <v>0</v>
      </c>
      <c r="AH16">
        <f t="shared" ca="1" si="15"/>
        <v>-0.29559373615484219</v>
      </c>
      <c r="AI16">
        <f t="shared" si="16"/>
        <v>2</v>
      </c>
      <c r="AJ16">
        <v>-0.31587433113600127</v>
      </c>
      <c r="AK16">
        <v>-0.95832092483760789</v>
      </c>
      <c r="AL16">
        <v>0.24409928300883621</v>
      </c>
      <c r="AM16">
        <v>0.21081291379232425</v>
      </c>
      <c r="AN16">
        <v>-0.29559373615484219</v>
      </c>
      <c r="AO16">
        <v>-2.7428086468717083E-2</v>
      </c>
      <c r="AP16">
        <v>0.78282710092025809</v>
      </c>
      <c r="AQ16">
        <v>-0.89372065303905401</v>
      </c>
      <c r="AR16">
        <v>-0.58508703659754246</v>
      </c>
      <c r="AS16">
        <v>-1.1391375664970838</v>
      </c>
      <c r="AT16">
        <v>0.25112058210652322</v>
      </c>
    </row>
    <row r="17" spans="1:46" x14ac:dyDescent="0.55000000000000004">
      <c r="A17" t="s">
        <v>15</v>
      </c>
      <c r="B17">
        <f>CR/epro</f>
        <v>4.7303570096091183E-3</v>
      </c>
      <c r="C17" t="s">
        <v>117</v>
      </c>
      <c r="E17">
        <f t="shared" si="9"/>
        <v>0</v>
      </c>
      <c r="F17">
        <v>6</v>
      </c>
      <c r="G17" s="5">
        <f t="shared" ca="1" si="17"/>
        <v>2.4857101652491685E-2</v>
      </c>
      <c r="H17">
        <f t="shared" ca="1" si="21"/>
        <v>0</v>
      </c>
      <c r="I17">
        <f t="shared" ca="1" si="18"/>
        <v>0</v>
      </c>
      <c r="J17">
        <f t="shared" ca="1" si="18"/>
        <v>7.8018534251214514E-4</v>
      </c>
      <c r="K17">
        <f t="shared" ca="1" si="18"/>
        <v>0</v>
      </c>
      <c r="L17">
        <f t="shared" si="18"/>
        <v>3.6227368048349223E-4</v>
      </c>
      <c r="M17">
        <f t="shared" si="18"/>
        <v>0</v>
      </c>
      <c r="N17">
        <f t="shared" si="18"/>
        <v>1.6881678117282515E-4</v>
      </c>
      <c r="O17">
        <f t="shared" si="18"/>
        <v>0</v>
      </c>
      <c r="P17">
        <f t="shared" si="18"/>
        <v>0</v>
      </c>
      <c r="Q17">
        <f t="shared" si="18"/>
        <v>5.9493764591478023E-5</v>
      </c>
      <c r="R17">
        <f t="shared" si="18"/>
        <v>0</v>
      </c>
      <c r="S17">
        <f t="shared" si="18"/>
        <v>0</v>
      </c>
      <c r="T17">
        <f t="shared" si="18"/>
        <v>2.2149336549590657E-5</v>
      </c>
      <c r="U17">
        <f t="shared" si="18"/>
        <v>0</v>
      </c>
      <c r="V17">
        <f t="shared" si="18"/>
        <v>0</v>
      </c>
      <c r="W17">
        <f t="shared" si="18"/>
        <v>8.4442079155187683E-6</v>
      </c>
      <c r="X17">
        <f t="shared" si="18"/>
        <v>0</v>
      </c>
      <c r="Y17">
        <f t="shared" si="18"/>
        <v>0</v>
      </c>
      <c r="Z17">
        <f t="shared" si="22"/>
        <v>4.5110206810897123E-6</v>
      </c>
      <c r="AA17">
        <f t="shared" ca="1" si="11"/>
        <v>4.8945700188807759</v>
      </c>
      <c r="AB17">
        <f t="shared" ca="1" si="12"/>
        <v>0</v>
      </c>
      <c r="AC17">
        <f t="shared" ca="1" si="19"/>
        <v>4.9401748863355001E-2</v>
      </c>
      <c r="AD17">
        <f t="shared" ca="1" si="13"/>
        <v>2.967567218843818E-3</v>
      </c>
      <c r="AE17">
        <f t="shared" si="20"/>
        <v>0</v>
      </c>
      <c r="AG17">
        <f t="shared" ca="1" si="14"/>
        <v>1.0984072955897732</v>
      </c>
      <c r="AH17">
        <f t="shared" ca="1" si="15"/>
        <v>0.23465304366254713</v>
      </c>
      <c r="AI17">
        <f t="shared" si="16"/>
        <v>0</v>
      </c>
      <c r="AJ17">
        <v>0.57594320423959289</v>
      </c>
      <c r="AK17">
        <v>-0.1762816737027606</v>
      </c>
      <c r="AL17">
        <v>0.89680497694644146</v>
      </c>
      <c r="AM17">
        <v>0.45802948989148717</v>
      </c>
      <c r="AN17">
        <v>0.23465304366254713</v>
      </c>
      <c r="AO17">
        <v>-0.87259195424849167</v>
      </c>
      <c r="AP17">
        <v>-0.50719449973257724</v>
      </c>
      <c r="AQ17">
        <v>1.1385509424144402</v>
      </c>
      <c r="AR17">
        <v>-2.1469168132171035</v>
      </c>
      <c r="AS17">
        <v>0.97726115200202912</v>
      </c>
      <c r="AT17">
        <v>0.80568725024932064</v>
      </c>
    </row>
    <row r="18" spans="1:46" x14ac:dyDescent="0.55000000000000004">
      <c r="A18" t="s">
        <v>16</v>
      </c>
      <c r="B18">
        <f>LN(reca*epro)/(Ro*epro)</f>
        <v>1.4639922439273762E-3</v>
      </c>
      <c r="C18" t="s">
        <v>118</v>
      </c>
      <c r="E18">
        <f t="shared" si="9"/>
        <v>0</v>
      </c>
      <c r="F18">
        <v>7</v>
      </c>
      <c r="G18" s="5">
        <f t="shared" ca="1" si="17"/>
        <v>0</v>
      </c>
      <c r="H18">
        <f t="shared" ca="1" si="21"/>
        <v>7.7197280487774807E-3</v>
      </c>
      <c r="I18">
        <f t="shared" ca="1" si="18"/>
        <v>0</v>
      </c>
      <c r="J18">
        <f t="shared" ca="1" si="18"/>
        <v>0</v>
      </c>
      <c r="K18">
        <f t="shared" ca="1" si="18"/>
        <v>4.8808290838518156E-4</v>
      </c>
      <c r="L18">
        <f t="shared" ca="1" si="18"/>
        <v>0</v>
      </c>
      <c r="M18">
        <f t="shared" si="18"/>
        <v>2.4478484117796128E-4</v>
      </c>
      <c r="N18">
        <f t="shared" si="18"/>
        <v>0</v>
      </c>
      <c r="O18">
        <f t="shared" si="18"/>
        <v>1.1811529318533582E-4</v>
      </c>
      <c r="P18">
        <f t="shared" si="18"/>
        <v>0</v>
      </c>
      <c r="Q18">
        <f t="shared" si="18"/>
        <v>0</v>
      </c>
      <c r="R18">
        <f t="shared" si="18"/>
        <v>4.2629350656632794E-5</v>
      </c>
      <c r="S18">
        <f t="shared" si="18"/>
        <v>0</v>
      </c>
      <c r="T18">
        <f t="shared" si="18"/>
        <v>0</v>
      </c>
      <c r="U18">
        <f t="shared" si="18"/>
        <v>1.6032027093798086E-5</v>
      </c>
      <c r="V18">
        <f t="shared" si="18"/>
        <v>0</v>
      </c>
      <c r="W18">
        <f t="shared" si="18"/>
        <v>0</v>
      </c>
      <c r="X18">
        <f t="shared" si="18"/>
        <v>6.1399197686947949E-6</v>
      </c>
      <c r="Y18">
        <f t="shared" si="18"/>
        <v>0</v>
      </c>
      <c r="Z18">
        <f t="shared" si="22"/>
        <v>3.2851902209973148E-6</v>
      </c>
      <c r="AA18">
        <f t="shared" ca="1" si="11"/>
        <v>5.0961784805982484</v>
      </c>
      <c r="AB18">
        <f t="shared" ca="1" si="12"/>
        <v>0</v>
      </c>
      <c r="AC18">
        <f t="shared" ca="1" si="19"/>
        <v>0.12219899252443875</v>
      </c>
      <c r="AD18">
        <f t="shared" ca="1" si="13"/>
        <v>2.2306414102625407E-3</v>
      </c>
      <c r="AE18">
        <f t="shared" si="20"/>
        <v>0</v>
      </c>
      <c r="AG18">
        <f t="shared" ca="1" si="14"/>
        <v>0</v>
      </c>
      <c r="AH18">
        <f t="shared" ca="1" si="15"/>
        <v>-1.0654093784978613</v>
      </c>
      <c r="AI18">
        <f t="shared" si="16"/>
        <v>1</v>
      </c>
      <c r="AJ18">
        <v>2.3142092686612159E-2</v>
      </c>
      <c r="AK18">
        <v>0.51416691349004395</v>
      </c>
      <c r="AL18">
        <v>-1.0686540008464362</v>
      </c>
      <c r="AM18">
        <v>-0.28131807994213887</v>
      </c>
      <c r="AN18">
        <v>-1.0654093784978613</v>
      </c>
      <c r="AO18">
        <v>-1.0340863809688017</v>
      </c>
      <c r="AP18">
        <v>0.16588046491960995</v>
      </c>
      <c r="AQ18">
        <v>0.74664967542048544</v>
      </c>
      <c r="AR18">
        <v>-2.5168264983221889</v>
      </c>
      <c r="AS18">
        <v>0.29128159440006129</v>
      </c>
      <c r="AT18">
        <v>0.68894223659299314</v>
      </c>
    </row>
    <row r="19" spans="1:46" x14ac:dyDescent="0.55000000000000004">
      <c r="E19">
        <f t="shared" si="9"/>
        <v>0</v>
      </c>
      <c r="F19">
        <v>8</v>
      </c>
      <c r="G19" s="5">
        <f t="shared" ca="1" si="17"/>
        <v>0</v>
      </c>
      <c r="H19">
        <f t="shared" ca="1" si="21"/>
        <v>0</v>
      </c>
      <c r="I19">
        <f t="shared" ca="1" si="18"/>
        <v>3.8010615515517679E-3</v>
      </c>
      <c r="J19">
        <f t="shared" ca="1" si="18"/>
        <v>0</v>
      </c>
      <c r="K19">
        <f t="shared" ca="1" si="18"/>
        <v>0</v>
      </c>
      <c r="L19">
        <f t="shared" ca="1" si="18"/>
        <v>3.2000626584825634E-4</v>
      </c>
      <c r="M19">
        <f t="shared" ca="1" si="18"/>
        <v>0</v>
      </c>
      <c r="N19">
        <f t="shared" si="18"/>
        <v>1.6881678117282517E-4</v>
      </c>
      <c r="O19">
        <f t="shared" si="18"/>
        <v>0</v>
      </c>
      <c r="P19">
        <f t="shared" si="18"/>
        <v>8.3506883353543318E-5</v>
      </c>
      <c r="Q19">
        <f t="shared" si="18"/>
        <v>0</v>
      </c>
      <c r="R19">
        <f t="shared" si="18"/>
        <v>0</v>
      </c>
      <c r="S19">
        <f t="shared" si="18"/>
        <v>3.0677648218996483E-5</v>
      </c>
      <c r="T19">
        <f t="shared" si="18"/>
        <v>0</v>
      </c>
      <c r="U19">
        <f t="shared" si="18"/>
        <v>0</v>
      </c>
      <c r="V19">
        <f t="shared" si="18"/>
        <v>1.1626578182588068E-5</v>
      </c>
      <c r="W19">
        <f t="shared" si="18"/>
        <v>0</v>
      </c>
      <c r="X19">
        <f t="shared" si="18"/>
        <v>0</v>
      </c>
      <c r="Y19">
        <f t="shared" si="18"/>
        <v>4.4683864613708278E-6</v>
      </c>
      <c r="Z19">
        <f t="shared" si="22"/>
        <v>2.3924684791135304E-6</v>
      </c>
      <c r="AA19">
        <f t="shared" ca="1" si="11"/>
        <v>5.6681783563642654</v>
      </c>
      <c r="AB19">
        <f t="shared" ca="1" si="12"/>
        <v>0</v>
      </c>
      <c r="AC19">
        <f t="shared" ca="1" si="19"/>
        <v>0.21662286575973241</v>
      </c>
      <c r="AD19">
        <f t="shared" ca="1" si="13"/>
        <v>2.0302927593417266E-3</v>
      </c>
      <c r="AE19">
        <f t="shared" si="20"/>
        <v>0</v>
      </c>
      <c r="AG19">
        <f t="shared" ca="1" si="14"/>
        <v>0</v>
      </c>
      <c r="AH19">
        <f t="shared" ca="1" si="15"/>
        <v>0.38865550777700264</v>
      </c>
      <c r="AI19">
        <f t="shared" si="16"/>
        <v>2</v>
      </c>
      <c r="AJ19">
        <v>0.48616584535920992</v>
      </c>
      <c r="AK19">
        <v>-0.6594632395717781</v>
      </c>
      <c r="AL19">
        <v>-1.7516322259325534</v>
      </c>
      <c r="AM19">
        <v>-0.88553861132822931</v>
      </c>
      <c r="AN19">
        <v>0.38865550777700264</v>
      </c>
      <c r="AO19">
        <v>0.7956737135828007</v>
      </c>
      <c r="AP19">
        <v>0.15278601495083421</v>
      </c>
      <c r="AQ19">
        <v>1.4379202184500173</v>
      </c>
      <c r="AR19">
        <v>0.23260895432031248</v>
      </c>
      <c r="AS19">
        <v>-0.34625827538548037</v>
      </c>
      <c r="AT19">
        <v>-1.4962552086217329</v>
      </c>
    </row>
    <row r="20" spans="1:46" x14ac:dyDescent="0.55000000000000004">
      <c r="E20">
        <f t="shared" si="9"/>
        <v>0</v>
      </c>
      <c r="F20">
        <v>9</v>
      </c>
      <c r="G20" s="5">
        <f t="shared" ca="1" si="17"/>
        <v>3.2955534228633857E-2</v>
      </c>
      <c r="H20">
        <f t="shared" ca="1" si="21"/>
        <v>0</v>
      </c>
      <c r="I20">
        <f t="shared" ca="1" si="18"/>
        <v>0</v>
      </c>
      <c r="J20">
        <f t="shared" ca="1" si="18"/>
        <v>2.1954652955819874E-3</v>
      </c>
      <c r="K20">
        <f t="shared" ca="1" si="18"/>
        <v>0</v>
      </c>
      <c r="L20">
        <f t="shared" ca="1" si="18"/>
        <v>0</v>
      </c>
      <c r="M20">
        <f t="shared" ca="1" si="18"/>
        <v>2.1622515568085074E-4</v>
      </c>
      <c r="N20">
        <f t="shared" ca="1" si="18"/>
        <v>0</v>
      </c>
      <c r="O20">
        <f t="shared" si="18"/>
        <v>1.1811529318533585E-4</v>
      </c>
      <c r="P20">
        <f t="shared" si="18"/>
        <v>0</v>
      </c>
      <c r="Q20">
        <f t="shared" si="18"/>
        <v>5.9493764591478016E-5</v>
      </c>
      <c r="R20">
        <f t="shared" si="18"/>
        <v>0</v>
      </c>
      <c r="S20">
        <f t="shared" si="18"/>
        <v>0</v>
      </c>
      <c r="T20">
        <f t="shared" si="18"/>
        <v>2.2149336549590657E-5</v>
      </c>
      <c r="U20">
        <f t="shared" si="18"/>
        <v>0</v>
      </c>
      <c r="V20">
        <f t="shared" si="18"/>
        <v>0</v>
      </c>
      <c r="W20">
        <f t="shared" si="18"/>
        <v>8.4442079155187683E-6</v>
      </c>
      <c r="X20">
        <f t="shared" si="18"/>
        <v>0</v>
      </c>
      <c r="Y20">
        <f t="shared" si="18"/>
        <v>0</v>
      </c>
      <c r="Z20">
        <f t="shared" si="22"/>
        <v>4.9964775494479899E-6</v>
      </c>
      <c r="AA20">
        <f t="shared" ca="1" si="11"/>
        <v>6.5679014316365629</v>
      </c>
      <c r="AB20">
        <f t="shared" ca="1" si="12"/>
        <v>0</v>
      </c>
      <c r="AC20">
        <f t="shared" ca="1" si="19"/>
        <v>5.2360713796446835E-2</v>
      </c>
      <c r="AD20">
        <f t="shared" ca="1" si="13"/>
        <v>4.2891066473847725E-3</v>
      </c>
      <c r="AE20">
        <f t="shared" si="20"/>
        <v>0</v>
      </c>
      <c r="AG20">
        <f t="shared" ca="1" si="14"/>
        <v>1.2393523049320383</v>
      </c>
      <c r="AH20">
        <f t="shared" ca="1" si="15"/>
        <v>0.53647227105102502</v>
      </c>
      <c r="AI20">
        <f t="shared" si="16"/>
        <v>0</v>
      </c>
      <c r="AJ20">
        <v>2.5168264983221889</v>
      </c>
      <c r="AK20">
        <v>-0.33798642107285559</v>
      </c>
      <c r="AL20">
        <v>-0.4394166808197042</v>
      </c>
      <c r="AM20">
        <v>-1.3805265552946366</v>
      </c>
      <c r="AN20">
        <v>0.53647227105102502</v>
      </c>
      <c r="AO20">
        <v>-0.56271915127581451</v>
      </c>
      <c r="AP20">
        <v>-0.13894577932660468</v>
      </c>
      <c r="AQ20">
        <v>-1.7488036974100396</v>
      </c>
      <c r="AR20">
        <v>-0.89144123194273561</v>
      </c>
      <c r="AS20">
        <v>-1.8825903680408373</v>
      </c>
      <c r="AT20">
        <v>1.368721314065624</v>
      </c>
    </row>
    <row r="21" spans="1:46" x14ac:dyDescent="0.55000000000000004">
      <c r="E21">
        <f t="shared" si="9"/>
        <v>0</v>
      </c>
      <c r="F21">
        <v>10</v>
      </c>
      <c r="G21" s="5">
        <f t="shared" ca="1" si="17"/>
        <v>0</v>
      </c>
      <c r="H21">
        <f t="shared" ca="1" si="21"/>
        <v>1.0234811986687482E-2</v>
      </c>
      <c r="I21">
        <f t="shared" ca="1" si="18"/>
        <v>0</v>
      </c>
      <c r="J21">
        <f t="shared" ca="1" si="18"/>
        <v>0</v>
      </c>
      <c r="K21">
        <f t="shared" ca="1" si="18"/>
        <v>1.3734801570047539E-3</v>
      </c>
      <c r="L21">
        <f t="shared" ca="1" si="18"/>
        <v>0</v>
      </c>
      <c r="M21">
        <f t="shared" ca="1" si="18"/>
        <v>0</v>
      </c>
      <c r="N21">
        <f t="shared" ca="1" si="18"/>
        <v>1.4912048726128659E-4</v>
      </c>
      <c r="O21">
        <f t="shared" ca="1" si="18"/>
        <v>0</v>
      </c>
      <c r="P21">
        <f t="shared" si="18"/>
        <v>8.3506883353543331E-5</v>
      </c>
      <c r="Q21">
        <f t="shared" si="18"/>
        <v>0</v>
      </c>
      <c r="R21">
        <f t="shared" si="18"/>
        <v>4.2629350656632787E-5</v>
      </c>
      <c r="S21">
        <f t="shared" si="18"/>
        <v>0</v>
      </c>
      <c r="T21">
        <f t="shared" si="18"/>
        <v>0</v>
      </c>
      <c r="U21">
        <f t="shared" si="18"/>
        <v>1.6032027093798086E-5</v>
      </c>
      <c r="V21">
        <f t="shared" si="18"/>
        <v>0</v>
      </c>
      <c r="W21">
        <f t="shared" si="18"/>
        <v>0</v>
      </c>
      <c r="X21">
        <f t="shared" si="18"/>
        <v>6.1399197686947949E-6</v>
      </c>
      <c r="Y21">
        <f t="shared" si="18"/>
        <v>0</v>
      </c>
      <c r="Z21">
        <f t="shared" si="22"/>
        <v>3.6387284265152154E-6</v>
      </c>
      <c r="AA21">
        <f t="shared" ca="1" si="11"/>
        <v>7.4243335317886636</v>
      </c>
      <c r="AB21">
        <f t="shared" ca="1" si="12"/>
        <v>0</v>
      </c>
      <c r="AC21">
        <f t="shared" ca="1" si="19"/>
        <v>0.12785775901662813</v>
      </c>
      <c r="AD21">
        <f t="shared" ca="1" si="13"/>
        <v>3.2893080792175539E-3</v>
      </c>
      <c r="AE21">
        <f t="shared" si="20"/>
        <v>0</v>
      </c>
      <c r="AG21">
        <f t="shared" ca="1" si="14"/>
        <v>0</v>
      </c>
      <c r="AH21">
        <f t="shared" ca="1" si="15"/>
        <v>-1.0824305718415417</v>
      </c>
      <c r="AI21">
        <f t="shared" si="16"/>
        <v>1</v>
      </c>
      <c r="AJ21">
        <v>0.16704348126950208</v>
      </c>
      <c r="AK21">
        <v>0.61790615291101858</v>
      </c>
      <c r="AL21">
        <v>-0.77784761742805131</v>
      </c>
      <c r="AM21">
        <v>-0.27917053557757754</v>
      </c>
      <c r="AN21">
        <v>-1.0824305718415417</v>
      </c>
      <c r="AO21">
        <v>-1.1848123904201202</v>
      </c>
      <c r="AP21">
        <v>1.543353391753044</v>
      </c>
      <c r="AQ21">
        <v>-0.25965618988266215</v>
      </c>
      <c r="AR21">
        <v>-0.87091393652372062</v>
      </c>
      <c r="AS21">
        <v>2.6445923140272498</v>
      </c>
      <c r="AT21">
        <v>-0.19971821529907174</v>
      </c>
    </row>
    <row r="22" spans="1:46" x14ac:dyDescent="0.55000000000000004">
      <c r="E22">
        <f t="shared" si="9"/>
        <v>0</v>
      </c>
      <c r="F22">
        <v>11</v>
      </c>
      <c r="G22" s="5">
        <f t="shared" ca="1" si="17"/>
        <v>0</v>
      </c>
      <c r="H22">
        <f t="shared" ca="1" si="21"/>
        <v>0</v>
      </c>
      <c r="I22">
        <f t="shared" ca="1" si="18"/>
        <v>5.0394457012147946E-3</v>
      </c>
      <c r="J22">
        <f t="shared" ca="1" si="18"/>
        <v>0</v>
      </c>
      <c r="K22">
        <f t="shared" ca="1" si="18"/>
        <v>0</v>
      </c>
      <c r="L22">
        <f t="shared" ca="1" si="18"/>
        <v>9.0050737018004584E-4</v>
      </c>
      <c r="M22">
        <f t="shared" ca="1" si="18"/>
        <v>0</v>
      </c>
      <c r="N22">
        <f t="shared" ca="1" si="18"/>
        <v>0</v>
      </c>
      <c r="O22">
        <f t="shared" ca="1" si="18"/>
        <v>1.0433447404008597E-4</v>
      </c>
      <c r="P22">
        <f t="shared" ca="1" si="18"/>
        <v>0</v>
      </c>
      <c r="Q22">
        <f t="shared" si="18"/>
        <v>5.9493764591478023E-5</v>
      </c>
      <c r="R22">
        <f t="shared" si="18"/>
        <v>0</v>
      </c>
      <c r="S22">
        <f t="shared" si="18"/>
        <v>3.0677648218996476E-5</v>
      </c>
      <c r="T22">
        <f t="shared" si="18"/>
        <v>0</v>
      </c>
      <c r="U22">
        <f t="shared" si="18"/>
        <v>0</v>
      </c>
      <c r="V22">
        <f t="shared" si="18"/>
        <v>1.1626578182588068E-5</v>
      </c>
      <c r="W22">
        <f t="shared" si="18"/>
        <v>0</v>
      </c>
      <c r="X22">
        <f t="shared" si="18"/>
        <v>0</v>
      </c>
      <c r="Y22">
        <f t="shared" si="18"/>
        <v>4.4683864613708278E-6</v>
      </c>
      <c r="Z22">
        <f t="shared" si="22"/>
        <v>2.6499357659262749E-6</v>
      </c>
      <c r="AA22">
        <f t="shared" ca="1" si="11"/>
        <v>8.380194067407146</v>
      </c>
      <c r="AB22">
        <f t="shared" ca="1" si="12"/>
        <v>0</v>
      </c>
      <c r="AC22">
        <f t="shared" ca="1" si="19"/>
        <v>0.22357912750152462</v>
      </c>
      <c r="AD22">
        <f t="shared" ca="1" si="13"/>
        <v>2.9475831246472983E-3</v>
      </c>
      <c r="AE22">
        <f t="shared" si="20"/>
        <v>0</v>
      </c>
      <c r="AG22">
        <f t="shared" ca="1" si="14"/>
        <v>0</v>
      </c>
      <c r="AH22">
        <f t="shared" ca="1" si="15"/>
        <v>0.7150742931116838</v>
      </c>
      <c r="AI22">
        <f t="shared" si="16"/>
        <v>2</v>
      </c>
      <c r="AJ22">
        <v>0.9381733434565831</v>
      </c>
      <c r="AK22">
        <v>1.5671957953600213</v>
      </c>
      <c r="AL22">
        <v>0.18896116671385244</v>
      </c>
      <c r="AM22">
        <v>1.0106077752425335</v>
      </c>
      <c r="AN22">
        <v>0.7150742931116838</v>
      </c>
      <c r="AO22">
        <v>0.32529669624636881</v>
      </c>
      <c r="AP22">
        <v>-0.59967533161398023</v>
      </c>
      <c r="AQ22">
        <v>0.82413407653803006</v>
      </c>
      <c r="AR22">
        <v>0.82080759966629557</v>
      </c>
      <c r="AS22">
        <v>0.76876858656760305</v>
      </c>
      <c r="AT22">
        <v>-0.30143269214022439</v>
      </c>
    </row>
    <row r="23" spans="1:46" x14ac:dyDescent="0.55000000000000004">
      <c r="E23">
        <f t="shared" si="9"/>
        <v>0</v>
      </c>
      <c r="F23">
        <v>12</v>
      </c>
      <c r="G23" s="5">
        <f t="shared" ca="1" si="17"/>
        <v>2.1702047980015442E-2</v>
      </c>
      <c r="H23">
        <f t="shared" ca="1" si="21"/>
        <v>0</v>
      </c>
      <c r="I23">
        <f t="shared" ca="1" si="18"/>
        <v>0</v>
      </c>
      <c r="J23">
        <f t="shared" ca="1" si="18"/>
        <v>2.9107469047614108E-3</v>
      </c>
      <c r="K23">
        <f t="shared" ca="1" si="18"/>
        <v>0</v>
      </c>
      <c r="L23">
        <f t="shared" ca="1" si="18"/>
        <v>0</v>
      </c>
      <c r="M23">
        <f t="shared" ca="1" si="18"/>
        <v>6.084641680149615E-4</v>
      </c>
      <c r="N23">
        <f t="shared" ca="1" si="18"/>
        <v>0</v>
      </c>
      <c r="O23">
        <f t="shared" ca="1" si="18"/>
        <v>0</v>
      </c>
      <c r="P23">
        <f t="shared" ca="1" si="18"/>
        <v>7.3763917596577922E-5</v>
      </c>
      <c r="Q23">
        <f t="shared" ca="1" si="18"/>
        <v>0</v>
      </c>
      <c r="R23">
        <f t="shared" si="18"/>
        <v>4.2629350656632794E-5</v>
      </c>
      <c r="S23">
        <f t="shared" si="18"/>
        <v>0</v>
      </c>
      <c r="T23">
        <f t="shared" si="18"/>
        <v>2.2149336549590653E-5</v>
      </c>
      <c r="U23">
        <f t="shared" si="18"/>
        <v>0</v>
      </c>
      <c r="V23">
        <f t="shared" si="18"/>
        <v>0</v>
      </c>
      <c r="W23">
        <f t="shared" si="18"/>
        <v>8.4442079155187683E-6</v>
      </c>
      <c r="X23">
        <f t="shared" si="18"/>
        <v>0</v>
      </c>
      <c r="Y23">
        <f t="shared" si="18"/>
        <v>0</v>
      </c>
      <c r="Z23">
        <f t="shared" si="22"/>
        <v>5.1839803504015901E-6</v>
      </c>
      <c r="AA23">
        <f t="shared" ca="1" si="11"/>
        <v>9.3547694115065312</v>
      </c>
      <c r="AB23">
        <f t="shared" ca="1" si="12"/>
        <v>0</v>
      </c>
      <c r="AC23">
        <f t="shared" ca="1" si="19"/>
        <v>8.9488352381977249E-2</v>
      </c>
      <c r="AD23">
        <f t="shared" ca="1" si="13"/>
        <v>4.2007789262481898E-3</v>
      </c>
      <c r="AE23">
        <f t="shared" si="20"/>
        <v>0</v>
      </c>
      <c r="AG23">
        <f t="shared" ca="1" si="14"/>
        <v>0.5542183269882881</v>
      </c>
      <c r="AH23">
        <f t="shared" ca="1" si="15"/>
        <v>-1.4754914445802569</v>
      </c>
      <c r="AI23">
        <f t="shared" si="16"/>
        <v>0</v>
      </c>
      <c r="AJ23">
        <v>-0.71705244408803992</v>
      </c>
      <c r="AK23">
        <v>1.2386908565531485</v>
      </c>
      <c r="AL23">
        <v>1.5203568182187155</v>
      </c>
      <c r="AM23">
        <v>2.1962114260531962</v>
      </c>
      <c r="AN23">
        <v>-1.4754914445802569</v>
      </c>
      <c r="AO23">
        <v>-0.5733272701036185</v>
      </c>
      <c r="AP23">
        <v>-0.70896248871576972</v>
      </c>
      <c r="AQ23">
        <v>-1.2272380445210729</v>
      </c>
      <c r="AR23">
        <v>-0.81621010394883342</v>
      </c>
      <c r="AS23">
        <v>2.7657733880914748E-2</v>
      </c>
      <c r="AT23">
        <v>-1.0810572348418646</v>
      </c>
    </row>
    <row r="24" spans="1:46" x14ac:dyDescent="0.55000000000000004">
      <c r="E24">
        <f t="shared" si="9"/>
        <v>0</v>
      </c>
      <c r="F24">
        <v>13</v>
      </c>
      <c r="G24" s="5">
        <f t="shared" ca="1" si="17"/>
        <v>0</v>
      </c>
      <c r="H24">
        <f t="shared" ca="1" si="21"/>
        <v>6.7398810548954819E-3</v>
      </c>
      <c r="I24">
        <f t="shared" ca="1" si="18"/>
        <v>0</v>
      </c>
      <c r="J24">
        <f t="shared" ca="1" si="18"/>
        <v>0</v>
      </c>
      <c r="K24">
        <f t="shared" ca="1" si="18"/>
        <v>1.8209593764920017E-3</v>
      </c>
      <c r="L24">
        <f t="shared" ca="1" si="18"/>
        <v>0</v>
      </c>
      <c r="M24">
        <f t="shared" ca="1" si="18"/>
        <v>0</v>
      </c>
      <c r="N24">
        <f t="shared" ca="1" si="18"/>
        <v>4.1962958902593591E-4</v>
      </c>
      <c r="O24">
        <f t="shared" ca="1" si="18"/>
        <v>0</v>
      </c>
      <c r="P24">
        <f t="shared" ca="1" si="18"/>
        <v>0</v>
      </c>
      <c r="Q24">
        <f t="shared" ca="1" si="18"/>
        <v>5.2552471995109847E-5</v>
      </c>
      <c r="R24">
        <f t="shared" ca="1" si="18"/>
        <v>0</v>
      </c>
      <c r="S24">
        <f t="shared" si="18"/>
        <v>3.0677648218996483E-5</v>
      </c>
      <c r="T24">
        <f t="shared" si="18"/>
        <v>0</v>
      </c>
      <c r="U24">
        <f t="shared" si="18"/>
        <v>1.6032027093798086E-5</v>
      </c>
      <c r="V24">
        <f t="shared" si="18"/>
        <v>0</v>
      </c>
      <c r="W24">
        <f t="shared" si="18"/>
        <v>0</v>
      </c>
      <c r="X24">
        <f t="shared" si="18"/>
        <v>6.1399197686947949E-6</v>
      </c>
      <c r="Y24">
        <f t="shared" si="18"/>
        <v>0</v>
      </c>
      <c r="Z24">
        <f t="shared" si="22"/>
        <v>3.7752789794055142E-6</v>
      </c>
      <c r="AA24">
        <f t="shared" ca="1" si="11"/>
        <v>9.7883594945472421</v>
      </c>
      <c r="AB24">
        <f t="shared" ca="1" si="12"/>
        <v>0</v>
      </c>
      <c r="AC24">
        <f t="shared" ca="1" si="19"/>
        <v>0.18161637853076312</v>
      </c>
      <c r="AD24">
        <f t="shared" ca="1" si="13"/>
        <v>3.2424612173497088E-3</v>
      </c>
      <c r="AE24">
        <f t="shared" si="20"/>
        <v>0</v>
      </c>
      <c r="AG24">
        <f t="shared" ca="1" si="14"/>
        <v>0</v>
      </c>
      <c r="AH24">
        <f t="shared" ca="1" si="15"/>
        <v>1.6894773580133915</v>
      </c>
      <c r="AI24">
        <f t="shared" si="16"/>
        <v>1</v>
      </c>
      <c r="AJ24">
        <v>0.20167021830275189</v>
      </c>
      <c r="AK24">
        <v>-1.0389294402557425</v>
      </c>
      <c r="AL24">
        <v>-0.30175215215422213</v>
      </c>
      <c r="AM24">
        <v>0.14335000741994008</v>
      </c>
      <c r="AN24">
        <v>1.6894773580133915</v>
      </c>
      <c r="AO24">
        <v>1.1451584214228205</v>
      </c>
      <c r="AP24">
        <v>0.32416778594779316</v>
      </c>
      <c r="AQ24">
        <v>0.81014036368287634</v>
      </c>
      <c r="AR24">
        <v>0.39418864616891369</v>
      </c>
      <c r="AS24">
        <v>0.33329115467495285</v>
      </c>
      <c r="AT24">
        <v>0.32578100217506289</v>
      </c>
    </row>
    <row r="25" spans="1:46" x14ac:dyDescent="0.55000000000000004">
      <c r="E25">
        <f t="shared" si="9"/>
        <v>0</v>
      </c>
      <c r="F25">
        <v>14</v>
      </c>
      <c r="G25" s="5">
        <f t="shared" ca="1" si="17"/>
        <v>0</v>
      </c>
      <c r="H25">
        <f t="shared" ca="1" si="21"/>
        <v>0</v>
      </c>
      <c r="I25">
        <f t="shared" ca="1" si="18"/>
        <v>3.3186017147135696E-3</v>
      </c>
      <c r="J25">
        <f t="shared" ca="1" si="18"/>
        <v>0</v>
      </c>
      <c r="K25">
        <f t="shared" ca="1" si="18"/>
        <v>0</v>
      </c>
      <c r="L25">
        <f t="shared" ca="1" si="18"/>
        <v>1.1938922677306892E-3</v>
      </c>
      <c r="M25">
        <f t="shared" ca="1" si="18"/>
        <v>0</v>
      </c>
      <c r="N25">
        <f t="shared" ca="1" si="18"/>
        <v>0</v>
      </c>
      <c r="O25">
        <f t="shared" ca="1" si="18"/>
        <v>2.9360038494217512E-4</v>
      </c>
      <c r="P25">
        <f t="shared" ca="1" si="18"/>
        <v>0</v>
      </c>
      <c r="Q25">
        <f t="shared" ca="1" si="18"/>
        <v>0</v>
      </c>
      <c r="R25">
        <f t="shared" ca="1" si="18"/>
        <v>3.7655673194251237E-5</v>
      </c>
      <c r="S25">
        <f t="shared" ca="1" si="18"/>
        <v>0</v>
      </c>
      <c r="T25">
        <f t="shared" si="18"/>
        <v>2.2149336549590657E-5</v>
      </c>
      <c r="U25">
        <f t="shared" si="18"/>
        <v>0</v>
      </c>
      <c r="V25">
        <f t="shared" si="18"/>
        <v>1.1626578182588068E-5</v>
      </c>
      <c r="W25">
        <f t="shared" si="18"/>
        <v>0</v>
      </c>
      <c r="X25">
        <f t="shared" si="18"/>
        <v>0</v>
      </c>
      <c r="Y25">
        <f t="shared" si="18"/>
        <v>4.4683864613708278E-6</v>
      </c>
      <c r="Z25">
        <f t="shared" si="22"/>
        <v>2.749379899026241E-6</v>
      </c>
      <c r="AA25">
        <f t="shared" ca="1" si="11"/>
        <v>9.8124815260602052</v>
      </c>
      <c r="AB25">
        <f t="shared" ca="1" si="12"/>
        <v>0</v>
      </c>
      <c r="AC25">
        <f t="shared" ca="1" si="19"/>
        <v>0.28254013559185687</v>
      </c>
      <c r="AD25">
        <f t="shared" ca="1" si="13"/>
        <v>2.7272793148138052E-3</v>
      </c>
      <c r="AE25">
        <f t="shared" si="20"/>
        <v>0</v>
      </c>
      <c r="AG25">
        <f t="shared" ca="1" si="14"/>
        <v>0</v>
      </c>
      <c r="AH25">
        <f t="shared" ca="1" si="15"/>
        <v>0.46475179260596633</v>
      </c>
      <c r="AI25">
        <f t="shared" si="16"/>
        <v>2</v>
      </c>
      <c r="AJ25">
        <v>1.234743649547454</v>
      </c>
      <c r="AK25">
        <v>-3.1254785426426679E-2</v>
      </c>
      <c r="AL25">
        <v>1.5527348296018317</v>
      </c>
      <c r="AM25">
        <v>-0.73317096394021064</v>
      </c>
      <c r="AN25">
        <v>0.46475179260596633</v>
      </c>
      <c r="AO25">
        <v>-1.5499290384468623</v>
      </c>
      <c r="AP25">
        <v>-0.965490016824333</v>
      </c>
      <c r="AQ25">
        <v>-0.44346506911097094</v>
      </c>
      <c r="AR25">
        <v>-0.86823547462699935</v>
      </c>
      <c r="AS25">
        <v>0.46083414417807944</v>
      </c>
      <c r="AT25">
        <v>-1.1491465556900948</v>
      </c>
    </row>
    <row r="26" spans="1:46" x14ac:dyDescent="0.55000000000000004">
      <c r="A26" t="s">
        <v>52</v>
      </c>
      <c r="B26">
        <v>500</v>
      </c>
      <c r="C26" t="s">
        <v>53</v>
      </c>
      <c r="E26">
        <f t="shared" si="9"/>
        <v>0</v>
      </c>
      <c r="F26">
        <v>15</v>
      </c>
      <c r="G26" s="5">
        <f t="shared" ca="1" si="17"/>
        <v>3.3897304241172141E-2</v>
      </c>
      <c r="H26">
        <f t="shared" ca="1" si="21"/>
        <v>0</v>
      </c>
      <c r="I26">
        <f t="shared" ca="1" si="18"/>
        <v>0</v>
      </c>
      <c r="J26">
        <f t="shared" ca="1" si="18"/>
        <v>1.9168000295964921E-3</v>
      </c>
      <c r="K26">
        <f t="shared" ca="1" si="18"/>
        <v>0</v>
      </c>
      <c r="L26">
        <f t="shared" ca="1" si="18"/>
        <v>0</v>
      </c>
      <c r="M26">
        <f t="shared" ca="1" si="18"/>
        <v>8.0670152120910046E-4</v>
      </c>
      <c r="N26">
        <f t="shared" ca="1" si="18"/>
        <v>0</v>
      </c>
      <c r="O26">
        <f t="shared" ca="1" si="18"/>
        <v>0</v>
      </c>
      <c r="P26">
        <f t="shared" ca="1" si="18"/>
        <v>2.0757390882017923E-4</v>
      </c>
      <c r="Q26">
        <f t="shared" ca="1" si="18"/>
        <v>0</v>
      </c>
      <c r="R26">
        <f t="shared" ca="1" si="18"/>
        <v>0</v>
      </c>
      <c r="S26">
        <f t="shared" ca="1" si="18"/>
        <v>2.7098407034332739E-5</v>
      </c>
      <c r="T26">
        <f t="shared" ca="1" si="18"/>
        <v>0</v>
      </c>
      <c r="U26">
        <f t="shared" si="18"/>
        <v>1.6032027093798086E-5</v>
      </c>
      <c r="V26">
        <f t="shared" si="18"/>
        <v>0</v>
      </c>
      <c r="W26">
        <f t="shared" si="18"/>
        <v>8.4442079155187683E-6</v>
      </c>
      <c r="X26">
        <f t="shared" si="18"/>
        <v>0</v>
      </c>
      <c r="Y26">
        <f t="shared" si="18"/>
        <v>0</v>
      </c>
      <c r="Z26">
        <f t="shared" si="22"/>
        <v>5.2564014091134394E-6</v>
      </c>
      <c r="AA26">
        <f t="shared" ca="1" si="11"/>
        <v>9.8338165682155552</v>
      </c>
      <c r="AB26">
        <f t="shared" ca="1" si="12"/>
        <v>0</v>
      </c>
      <c r="AC26">
        <f t="shared" ca="1" si="19"/>
        <v>6.60789655730111E-2</v>
      </c>
      <c r="AD26">
        <f t="shared" ca="1" si="13"/>
        <v>4.811664315354779E-3</v>
      </c>
      <c r="AE26">
        <f t="shared" si="20"/>
        <v>0</v>
      </c>
      <c r="AG26">
        <f t="shared" ca="1" si="14"/>
        <v>0.74085156519831896</v>
      </c>
      <c r="AH26">
        <f t="shared" ca="1" si="15"/>
        <v>-0.74988747655879706</v>
      </c>
      <c r="AI26">
        <f t="shared" si="16"/>
        <v>0</v>
      </c>
      <c r="AJ26">
        <v>-0.74190666055073962</v>
      </c>
      <c r="AK26">
        <v>-0.92319169198162854</v>
      </c>
      <c r="AL26">
        <v>-1.9924027583329007</v>
      </c>
      <c r="AM26">
        <v>-0.24102746465359814</v>
      </c>
      <c r="AN26">
        <v>-0.74988747655879706</v>
      </c>
      <c r="AO26">
        <v>-0.8203801371564623</v>
      </c>
      <c r="AP26">
        <v>-0.26084308046847582</v>
      </c>
      <c r="AQ26">
        <v>0.1088801582227461</v>
      </c>
      <c r="AR26">
        <v>-1.1488509699120186</v>
      </c>
      <c r="AS26">
        <v>-0.58354544307803735</v>
      </c>
      <c r="AT26">
        <v>0.60683305491693318</v>
      </c>
    </row>
    <row r="27" spans="1:46" x14ac:dyDescent="0.55000000000000004">
      <c r="A27" t="s">
        <v>18</v>
      </c>
      <c r="B27">
        <f ca="1">SUM(AB12:AB211)</f>
        <v>0</v>
      </c>
      <c r="E27">
        <f t="shared" si="9"/>
        <v>0</v>
      </c>
      <c r="F27">
        <v>16</v>
      </c>
      <c r="G27" s="5">
        <f t="shared" ca="1" si="17"/>
        <v>0</v>
      </c>
      <c r="H27">
        <f t="shared" ca="1" si="21"/>
        <v>1.0527292119042757E-2</v>
      </c>
      <c r="I27">
        <f t="shared" ca="1" si="18"/>
        <v>0</v>
      </c>
      <c r="J27">
        <f t="shared" ca="1" si="18"/>
        <v>0</v>
      </c>
      <c r="K27">
        <f t="shared" ca="1" si="18"/>
        <v>1.1991475387448645E-3</v>
      </c>
      <c r="L27">
        <f t="shared" ca="1" si="18"/>
        <v>0</v>
      </c>
      <c r="M27">
        <f t="shared" ca="1" si="18"/>
        <v>0</v>
      </c>
      <c r="N27">
        <f t="shared" ca="1" si="18"/>
        <v>5.5634472103088307E-4</v>
      </c>
      <c r="O27">
        <f t="shared" ca="1" si="18"/>
        <v>0</v>
      </c>
      <c r="P27">
        <f t="shared" ca="1" si="18"/>
        <v>0</v>
      </c>
      <c r="Q27">
        <f t="shared" ca="1" si="18"/>
        <v>1.4788425541397798E-4</v>
      </c>
      <c r="R27">
        <f t="shared" ca="1" si="18"/>
        <v>0</v>
      </c>
      <c r="S27">
        <f t="shared" ca="1" si="18"/>
        <v>0</v>
      </c>
      <c r="T27">
        <f t="shared" ca="1" si="18"/>
        <v>1.9565115718015251E-5</v>
      </c>
      <c r="U27">
        <f t="shared" ca="1" si="18"/>
        <v>0</v>
      </c>
      <c r="V27">
        <f t="shared" si="18"/>
        <v>1.1626578182588068E-5</v>
      </c>
      <c r="W27">
        <f t="shared" si="18"/>
        <v>0</v>
      </c>
      <c r="X27">
        <f t="shared" si="18"/>
        <v>6.1399197686947949E-6</v>
      </c>
      <c r="Y27">
        <f t="shared" si="18"/>
        <v>0</v>
      </c>
      <c r="Z27">
        <f t="shared" si="22"/>
        <v>3.8280202481103534E-6</v>
      </c>
      <c r="AA27">
        <f t="shared" ca="1" si="11"/>
        <v>9.8855471233172398</v>
      </c>
      <c r="AB27">
        <f t="shared" ca="1" si="12"/>
        <v>0</v>
      </c>
      <c r="AC27">
        <f t="shared" ca="1" si="19"/>
        <v>0.14718396868515313</v>
      </c>
      <c r="AD27">
        <f t="shared" ca="1" si="13"/>
        <v>3.6400329500944867E-3</v>
      </c>
      <c r="AE27">
        <f t="shared" si="20"/>
        <v>0</v>
      </c>
      <c r="AG27">
        <f t="shared" ca="1" si="14"/>
        <v>0</v>
      </c>
      <c r="AH27">
        <f t="shared" ca="1" si="15"/>
        <v>-1.300154508498963</v>
      </c>
      <c r="AI27">
        <f t="shared" si="16"/>
        <v>1</v>
      </c>
      <c r="AJ27">
        <v>-2.327105903532356</v>
      </c>
      <c r="AK27">
        <v>-0.49505160859553143</v>
      </c>
      <c r="AL27">
        <v>-0.53144503908697516</v>
      </c>
      <c r="AM27">
        <v>-1.3538419807446189</v>
      </c>
      <c r="AN27">
        <v>-1.300154508498963</v>
      </c>
      <c r="AO27">
        <v>5.4837983043398708E-2</v>
      </c>
      <c r="AP27">
        <v>0.29879174689995125</v>
      </c>
      <c r="AQ27">
        <v>0.10018879947892856</v>
      </c>
      <c r="AR27">
        <v>0.46688342081324663</v>
      </c>
      <c r="AS27">
        <v>-0.16394096746807918</v>
      </c>
      <c r="AT27">
        <v>-0.1067269295162987</v>
      </c>
    </row>
    <row r="28" spans="1:46" x14ac:dyDescent="0.55000000000000004">
      <c r="A28" t="s">
        <v>19</v>
      </c>
      <c r="B28">
        <f ca="1">SUMPRODUCT(AB12:AB211^0.6)</f>
        <v>0</v>
      </c>
      <c r="E28">
        <f t="shared" si="9"/>
        <v>0</v>
      </c>
      <c r="F28">
        <v>17</v>
      </c>
      <c r="G28" s="5">
        <f t="shared" ca="1" si="17"/>
        <v>0</v>
      </c>
      <c r="H28">
        <f t="shared" ca="1" si="21"/>
        <v>0</v>
      </c>
      <c r="I28">
        <f t="shared" ca="1" si="21"/>
        <v>5.1834578968081961E-3</v>
      </c>
      <c r="J28">
        <f t="shared" ca="1" si="21"/>
        <v>0</v>
      </c>
      <c r="K28">
        <f t="shared" ca="1" si="21"/>
        <v>0</v>
      </c>
      <c r="L28">
        <f t="shared" ca="1" si="21"/>
        <v>7.8620807957495312E-4</v>
      </c>
      <c r="M28">
        <f t="shared" ca="1" si="21"/>
        <v>0</v>
      </c>
      <c r="N28">
        <f t="shared" ca="1" si="21"/>
        <v>0</v>
      </c>
      <c r="O28">
        <f t="shared" ca="1" si="21"/>
        <v>3.8925525874944578E-4</v>
      </c>
      <c r="P28">
        <f t="shared" ca="1" si="21"/>
        <v>0</v>
      </c>
      <c r="Q28">
        <f t="shared" ca="1" si="21"/>
        <v>0</v>
      </c>
      <c r="R28">
        <f t="shared" ca="1" si="21"/>
        <v>1.0596421026516347E-4</v>
      </c>
      <c r="S28">
        <f t="shared" ca="1" si="21"/>
        <v>0</v>
      </c>
      <c r="T28">
        <f t="shared" ca="1" si="21"/>
        <v>0</v>
      </c>
      <c r="U28">
        <f t="shared" ca="1" si="21"/>
        <v>1.4161528702326402E-5</v>
      </c>
      <c r="V28">
        <f t="shared" ca="1" si="21"/>
        <v>0</v>
      </c>
      <c r="W28">
        <f t="shared" si="21"/>
        <v>8.4442079155187683E-6</v>
      </c>
      <c r="X28">
        <f t="shared" ref="X28:Y43" si="23">W27*W$10*(1-W$2*$E27)</f>
        <v>0</v>
      </c>
      <c r="Y28">
        <f t="shared" si="23"/>
        <v>4.4683864613708278E-6</v>
      </c>
      <c r="Z28">
        <f t="shared" si="22"/>
        <v>2.787789188728339E-6</v>
      </c>
      <c r="AA28">
        <f t="shared" ca="1" si="11"/>
        <v>10.249304233382638</v>
      </c>
      <c r="AB28">
        <f t="shared" ca="1" si="12"/>
        <v>0</v>
      </c>
      <c r="AC28">
        <f t="shared" ca="1" si="19"/>
        <v>0.24434545803204388</v>
      </c>
      <c r="AD28">
        <f t="shared" ca="1" si="13"/>
        <v>3.2070092733299752E-3</v>
      </c>
      <c r="AE28">
        <f t="shared" si="20"/>
        <v>0</v>
      </c>
      <c r="AG28">
        <f t="shared" ca="1" si="14"/>
        <v>0</v>
      </c>
      <c r="AH28">
        <f t="shared" ca="1" si="15"/>
        <v>-0.39600877244083676</v>
      </c>
      <c r="AI28">
        <f t="shared" si="16"/>
        <v>2</v>
      </c>
      <c r="AJ28">
        <v>1.6828198567964137</v>
      </c>
      <c r="AK28">
        <v>0.22491349227493629</v>
      </c>
      <c r="AL28">
        <v>1.3089311323710717</v>
      </c>
      <c r="AM28">
        <v>-0.24630708139738999</v>
      </c>
      <c r="AN28">
        <v>-0.39600877244083676</v>
      </c>
      <c r="AO28">
        <v>-0.2922388375736773</v>
      </c>
      <c r="AP28">
        <v>0.29919192456873134</v>
      </c>
      <c r="AQ28">
        <v>4.4747139327228069E-3</v>
      </c>
      <c r="AR28">
        <v>0.56074895837809891</v>
      </c>
      <c r="AS28">
        <v>-0.97861857284442522</v>
      </c>
      <c r="AT28">
        <v>-1.7609363567316905</v>
      </c>
    </row>
    <row r="29" spans="1:46" x14ac:dyDescent="0.55000000000000004">
      <c r="E29">
        <f t="shared" si="9"/>
        <v>0</v>
      </c>
      <c r="F29">
        <v>18</v>
      </c>
      <c r="G29" s="5">
        <f t="shared" ca="1" si="17"/>
        <v>6.6353775815215538E-2</v>
      </c>
      <c r="H29">
        <f t="shared" ca="1" si="21"/>
        <v>0</v>
      </c>
      <c r="I29">
        <f t="shared" ca="1" si="21"/>
        <v>0</v>
      </c>
      <c r="J29">
        <f t="shared" ca="1" si="21"/>
        <v>2.9939272935232825E-3</v>
      </c>
      <c r="K29">
        <f t="shared" ca="1" si="21"/>
        <v>0</v>
      </c>
      <c r="L29">
        <f t="shared" ca="1" si="21"/>
        <v>0</v>
      </c>
      <c r="M29">
        <f t="shared" ca="1" si="21"/>
        <v>5.3123323680245751E-4</v>
      </c>
      <c r="N29">
        <f t="shared" ca="1" si="21"/>
        <v>0</v>
      </c>
      <c r="O29">
        <f t="shared" ca="1" si="21"/>
        <v>0</v>
      </c>
      <c r="P29">
        <f t="shared" ca="1" si="21"/>
        <v>2.7520139526842317E-4</v>
      </c>
      <c r="Q29">
        <f t="shared" ca="1" si="21"/>
        <v>0</v>
      </c>
      <c r="R29">
        <f t="shared" ca="1" si="21"/>
        <v>0</v>
      </c>
      <c r="S29">
        <f t="shared" ca="1" si="21"/>
        <v>7.6255742023897616E-5</v>
      </c>
      <c r="T29">
        <f t="shared" ca="1" si="21"/>
        <v>0</v>
      </c>
      <c r="U29">
        <f t="shared" ca="1" si="21"/>
        <v>0</v>
      </c>
      <c r="V29">
        <f t="shared" ca="1" si="21"/>
        <v>1.0270074999203125E-5</v>
      </c>
      <c r="W29">
        <f t="shared" ca="1" si="21"/>
        <v>0</v>
      </c>
      <c r="X29">
        <f t="shared" si="23"/>
        <v>6.1399197686947949E-6</v>
      </c>
      <c r="Y29">
        <f t="shared" si="23"/>
        <v>0</v>
      </c>
      <c r="Z29">
        <f t="shared" si="22"/>
        <v>5.2843733098971674E-6</v>
      </c>
      <c r="AA29">
        <f t="shared" ca="1" si="11"/>
        <v>11.171056003370996</v>
      </c>
      <c r="AB29">
        <f t="shared" ca="1" si="12"/>
        <v>0</v>
      </c>
      <c r="AC29">
        <f t="shared" ca="1" si="19"/>
        <v>4.5480485620700742E-2</v>
      </c>
      <c r="AD29">
        <f t="shared" ca="1" si="13"/>
        <v>7.7854688859895372E-3</v>
      </c>
      <c r="AE29">
        <f t="shared" si="20"/>
        <v>0</v>
      </c>
      <c r="AG29">
        <f t="shared" ca="1" si="14"/>
        <v>1.3892931152631907</v>
      </c>
      <c r="AH29">
        <f t="shared" ca="1" si="15"/>
        <v>0.82198766904184595</v>
      </c>
      <c r="AI29">
        <f t="shared" si="16"/>
        <v>0</v>
      </c>
      <c r="AJ29">
        <v>0.70807800511829555</v>
      </c>
      <c r="AK29">
        <v>0.7899120646470692</v>
      </c>
      <c r="AL29">
        <v>0.67956420934933703</v>
      </c>
      <c r="AM29">
        <v>0.7694893611187581</v>
      </c>
      <c r="AN29">
        <v>0.82198766904184595</v>
      </c>
      <c r="AO29">
        <v>-0.46952891352702864</v>
      </c>
      <c r="AP29">
        <v>1.5408386389026418</v>
      </c>
      <c r="AQ29">
        <v>-0.57395709518459626</v>
      </c>
      <c r="AR29">
        <v>0.82746851148840506</v>
      </c>
      <c r="AS29">
        <v>0.41327780309075024</v>
      </c>
      <c r="AT29">
        <v>-0.75791831477545202</v>
      </c>
    </row>
    <row r="30" spans="1:46" x14ac:dyDescent="0.55000000000000004">
      <c r="E30">
        <f t="shared" si="9"/>
        <v>0</v>
      </c>
      <c r="F30">
        <v>19</v>
      </c>
      <c r="G30" s="5">
        <f t="shared" ca="1" si="17"/>
        <v>0</v>
      </c>
      <c r="H30">
        <f t="shared" ref="H30:W45" ca="1" si="24">G29*G$10*(1-G$2*$E29)</f>
        <v>2.0607113068295546E-2</v>
      </c>
      <c r="I30">
        <f t="shared" ca="1" si="24"/>
        <v>0</v>
      </c>
      <c r="J30">
        <f t="shared" ca="1" si="24"/>
        <v>0</v>
      </c>
      <c r="K30">
        <f t="shared" ca="1" si="24"/>
        <v>1.8729969166190418E-3</v>
      </c>
      <c r="L30">
        <f t="shared" ca="1" si="24"/>
        <v>0</v>
      </c>
      <c r="M30">
        <f t="shared" ca="1" si="24"/>
        <v>0</v>
      </c>
      <c r="N30">
        <f t="shared" ca="1" si="24"/>
        <v>3.6636698848444195E-4</v>
      </c>
      <c r="O30">
        <f t="shared" ca="1" si="24"/>
        <v>0</v>
      </c>
      <c r="P30">
        <f t="shared" ca="1" si="24"/>
        <v>0</v>
      </c>
      <c r="Q30">
        <f t="shared" ca="1" si="24"/>
        <v>1.9606487953847387E-4</v>
      </c>
      <c r="R30">
        <f t="shared" ca="1" si="24"/>
        <v>0</v>
      </c>
      <c r="S30">
        <f t="shared" ca="1" si="24"/>
        <v>0</v>
      </c>
      <c r="T30">
        <f t="shared" ca="1" si="24"/>
        <v>5.5056831014842446E-5</v>
      </c>
      <c r="U30">
        <f t="shared" ca="1" si="24"/>
        <v>0</v>
      </c>
      <c r="V30">
        <f t="shared" ca="1" si="24"/>
        <v>0</v>
      </c>
      <c r="W30">
        <f t="shared" ca="1" si="24"/>
        <v>7.4590001666283926E-6</v>
      </c>
      <c r="X30">
        <f t="shared" ca="1" si="23"/>
        <v>0</v>
      </c>
      <c r="Y30">
        <f t="shared" si="23"/>
        <v>4.4683864613708278E-6</v>
      </c>
      <c r="Z30">
        <f t="shared" si="22"/>
        <v>3.8483910292292756E-6</v>
      </c>
      <c r="AA30">
        <f t="shared" ca="1" si="11"/>
        <v>12.456609267484993</v>
      </c>
      <c r="AB30">
        <f t="shared" ca="1" si="12"/>
        <v>0</v>
      </c>
      <c r="AC30">
        <f t="shared" ca="1" si="19"/>
        <v>0.11682019789020487</v>
      </c>
      <c r="AD30">
        <f t="shared" ca="1" si="13"/>
        <v>5.9197071844260549E-3</v>
      </c>
      <c r="AE30">
        <f t="shared" si="20"/>
        <v>0</v>
      </c>
      <c r="AG30">
        <f t="shared" ca="1" si="14"/>
        <v>0</v>
      </c>
      <c r="AH30">
        <f t="shared" ca="1" si="15"/>
        <v>-0.13354110706131905</v>
      </c>
      <c r="AI30">
        <f t="shared" si="16"/>
        <v>1</v>
      </c>
      <c r="AJ30">
        <v>-0.16766307453508489</v>
      </c>
      <c r="AK30">
        <v>-9.6038093033712357E-2</v>
      </c>
      <c r="AL30">
        <v>-0.63924971982487477</v>
      </c>
      <c r="AM30">
        <v>1.443320343241794</v>
      </c>
      <c r="AN30">
        <v>-0.13354110706131905</v>
      </c>
      <c r="AO30">
        <v>0.62244907894637436</v>
      </c>
      <c r="AP30">
        <v>0.37647396311513148</v>
      </c>
      <c r="AQ30">
        <v>-1.1860493032145314</v>
      </c>
      <c r="AR30">
        <v>2.1215419110376388</v>
      </c>
      <c r="AS30">
        <v>-0.49297796067548916</v>
      </c>
      <c r="AT30">
        <v>0.76579226515605114</v>
      </c>
    </row>
    <row r="31" spans="1:46" x14ac:dyDescent="0.55000000000000004">
      <c r="E31">
        <f t="shared" si="9"/>
        <v>0</v>
      </c>
      <c r="F31">
        <v>20</v>
      </c>
      <c r="G31" s="5">
        <f t="shared" ca="1" si="17"/>
        <v>0</v>
      </c>
      <c r="H31">
        <f t="shared" ca="1" si="24"/>
        <v>0</v>
      </c>
      <c r="I31">
        <f t="shared" ca="1" si="24"/>
        <v>1.0146588672224352E-2</v>
      </c>
      <c r="J31">
        <f t="shared" ca="1" si="24"/>
        <v>0</v>
      </c>
      <c r="K31">
        <f t="shared" ca="1" si="24"/>
        <v>0</v>
      </c>
      <c r="L31">
        <f t="shared" ca="1" si="24"/>
        <v>1.228010116591812E-3</v>
      </c>
      <c r="M31">
        <f t="shared" ca="1" si="24"/>
        <v>0</v>
      </c>
      <c r="N31">
        <f t="shared" ca="1" si="24"/>
        <v>0</v>
      </c>
      <c r="O31">
        <f t="shared" ca="1" si="24"/>
        <v>2.5633437598817494E-4</v>
      </c>
      <c r="P31">
        <f t="shared" ca="1" si="24"/>
        <v>0</v>
      </c>
      <c r="Q31">
        <f t="shared" ca="1" si="24"/>
        <v>0</v>
      </c>
      <c r="R31">
        <f t="shared" ca="1" si="24"/>
        <v>1.4048730247090971E-4</v>
      </c>
      <c r="S31">
        <f t="shared" ca="1" si="24"/>
        <v>0</v>
      </c>
      <c r="T31">
        <f t="shared" ca="1" si="24"/>
        <v>0</v>
      </c>
      <c r="U31">
        <f t="shared" ca="1" si="24"/>
        <v>3.9850972716603994E-5</v>
      </c>
      <c r="V31">
        <f t="shared" ca="1" si="24"/>
        <v>0</v>
      </c>
      <c r="W31">
        <f t="shared" ca="1" si="24"/>
        <v>0</v>
      </c>
      <c r="X31">
        <f t="shared" ca="1" si="23"/>
        <v>5.4235593244468178E-6</v>
      </c>
      <c r="Y31">
        <f t="shared" ca="1" si="23"/>
        <v>0</v>
      </c>
      <c r="Z31">
        <f t="shared" si="22"/>
        <v>6.0567658660633562E-6</v>
      </c>
      <c r="AA31">
        <f t="shared" ca="1" si="11"/>
        <v>14.463644129033622</v>
      </c>
      <c r="AB31">
        <f t="shared" ca="1" si="12"/>
        <v>0</v>
      </c>
      <c r="AC31">
        <f t="shared" ca="1" si="19"/>
        <v>0.21093691282718252</v>
      </c>
      <c r="AD31">
        <f t="shared" ca="1" si="13"/>
        <v>5.4126860518392004E-3</v>
      </c>
      <c r="AE31">
        <f t="shared" si="20"/>
        <v>0</v>
      </c>
      <c r="AG31">
        <f t="shared" ca="1" si="14"/>
        <v>0</v>
      </c>
      <c r="AH31">
        <f t="shared" ca="1" si="15"/>
        <v>1.7587717593414709</v>
      </c>
      <c r="AI31">
        <f t="shared" si="16"/>
        <v>2</v>
      </c>
      <c r="AJ31">
        <v>0.28777094485121779</v>
      </c>
      <c r="AK31">
        <v>1.0686540008464362</v>
      </c>
      <c r="AL31">
        <v>-0.92413074526120909</v>
      </c>
      <c r="AM31">
        <v>-1.7102365745813586</v>
      </c>
      <c r="AN31">
        <v>1.7587717593414709</v>
      </c>
      <c r="AO31">
        <v>-0.92202071755309589</v>
      </c>
      <c r="AP31">
        <v>0.20073343875992578</v>
      </c>
      <c r="AQ31">
        <v>0.96341864264104515</v>
      </c>
      <c r="AR31">
        <v>-0.39014139474602416</v>
      </c>
      <c r="AS31">
        <v>0.11480778994155116</v>
      </c>
      <c r="AT31">
        <v>3.5618086258182302E-2</v>
      </c>
    </row>
    <row r="32" spans="1:46" x14ac:dyDescent="0.55000000000000004">
      <c r="E32">
        <f t="shared" si="9"/>
        <v>0</v>
      </c>
      <c r="F32">
        <v>21</v>
      </c>
      <c r="G32" s="5">
        <f t="shared" ca="1" si="17"/>
        <v>3.0975549112716508E-2</v>
      </c>
      <c r="H32">
        <f t="shared" ca="1" si="24"/>
        <v>0</v>
      </c>
      <c r="I32">
        <f t="shared" ca="1" si="24"/>
        <v>0</v>
      </c>
      <c r="J32">
        <f t="shared" ca="1" si="24"/>
        <v>5.8605952564276679E-3</v>
      </c>
      <c r="K32">
        <f t="shared" ca="1" si="24"/>
        <v>0</v>
      </c>
      <c r="L32">
        <f t="shared" ca="1" si="24"/>
        <v>0</v>
      </c>
      <c r="M32">
        <f t="shared" ca="1" si="24"/>
        <v>8.2975462350363548E-4</v>
      </c>
      <c r="N32">
        <f t="shared" ca="1" si="24"/>
        <v>0</v>
      </c>
      <c r="O32">
        <f t="shared" ca="1" si="24"/>
        <v>0</v>
      </c>
      <c r="P32">
        <f t="shared" ca="1" si="24"/>
        <v>1.8122703892001503E-4</v>
      </c>
      <c r="Q32">
        <f t="shared" ca="1" si="24"/>
        <v>0</v>
      </c>
      <c r="R32">
        <f t="shared" ca="1" si="24"/>
        <v>0</v>
      </c>
      <c r="S32">
        <f t="shared" ca="1" si="24"/>
        <v>1.0109982859351269E-4</v>
      </c>
      <c r="T32">
        <f t="shared" ca="1" si="24"/>
        <v>0</v>
      </c>
      <c r="U32">
        <f t="shared" ca="1" si="24"/>
        <v>0</v>
      </c>
      <c r="V32">
        <f t="shared" ca="1" si="24"/>
        <v>2.8900303575523366E-5</v>
      </c>
      <c r="W32">
        <f t="shared" ca="1" si="24"/>
        <v>0</v>
      </c>
      <c r="X32">
        <f t="shared" ca="1" si="23"/>
        <v>0</v>
      </c>
      <c r="Y32">
        <f t="shared" ca="1" si="23"/>
        <v>3.947048165248482E-6</v>
      </c>
      <c r="Z32">
        <f t="shared" ca="1" si="22"/>
        <v>4.4108926561726745E-6</v>
      </c>
      <c r="AA32">
        <f t="shared" ca="1" si="11"/>
        <v>16.663664946347218</v>
      </c>
      <c r="AB32">
        <f t="shared" ca="1" si="12"/>
        <v>0</v>
      </c>
      <c r="AC32">
        <f t="shared" ca="1" si="19"/>
        <v>0.1039703144014552</v>
      </c>
      <c r="AD32">
        <f t="shared" ca="1" si="13"/>
        <v>7.1224690305425635E-3</v>
      </c>
      <c r="AE32">
        <f t="shared" si="20"/>
        <v>0</v>
      </c>
      <c r="AG32">
        <f t="shared" ca="1" si="14"/>
        <v>0.46242723736685776</v>
      </c>
      <c r="AH32">
        <f t="shared" ca="1" si="15"/>
        <v>-1.9281651475466788</v>
      </c>
      <c r="AI32">
        <f t="shared" si="16"/>
        <v>0</v>
      </c>
      <c r="AJ32">
        <v>0.11134375199617352</v>
      </c>
      <c r="AK32">
        <v>-1.7916863725986332</v>
      </c>
      <c r="AL32">
        <v>-0.37688550946768373</v>
      </c>
      <c r="AM32">
        <v>0.67475411924533546</v>
      </c>
      <c r="AN32">
        <v>-1.9281651475466788</v>
      </c>
      <c r="AO32">
        <v>0.74331751420686487</v>
      </c>
      <c r="AP32">
        <v>-0.30760247682337649</v>
      </c>
      <c r="AQ32">
        <v>0.97209522209595889</v>
      </c>
      <c r="AR32">
        <v>0.59857711676158942</v>
      </c>
      <c r="AS32">
        <v>8.2241058407817036E-3</v>
      </c>
      <c r="AT32">
        <v>0.40587337934994139</v>
      </c>
    </row>
    <row r="33" spans="5:46" x14ac:dyDescent="0.55000000000000004">
      <c r="E33">
        <f t="shared" si="9"/>
        <v>0</v>
      </c>
      <c r="F33">
        <v>22</v>
      </c>
      <c r="G33" s="5">
        <f t="shared" ca="1" si="17"/>
        <v>0</v>
      </c>
      <c r="H33">
        <f t="shared" ca="1" si="24"/>
        <v>9.6198993211162355E-3</v>
      </c>
      <c r="I33">
        <f t="shared" ca="1" si="24"/>
        <v>0</v>
      </c>
      <c r="J33">
        <f t="shared" ca="1" si="24"/>
        <v>0</v>
      </c>
      <c r="K33">
        <f t="shared" ca="1" si="24"/>
        <v>3.6663805659500536E-3</v>
      </c>
      <c r="L33">
        <f t="shared" ca="1" si="24"/>
        <v>0</v>
      </c>
      <c r="M33">
        <f t="shared" ca="1" si="24"/>
        <v>0</v>
      </c>
      <c r="N33">
        <f t="shared" ca="1" si="24"/>
        <v>5.7224337924306355E-4</v>
      </c>
      <c r="O33">
        <f t="shared" ca="1" si="24"/>
        <v>0</v>
      </c>
      <c r="P33">
        <f t="shared" ca="1" si="24"/>
        <v>0</v>
      </c>
      <c r="Q33">
        <f t="shared" ca="1" si="24"/>
        <v>1.291136533676E-4</v>
      </c>
      <c r="R33">
        <f t="shared" ca="1" si="24"/>
        <v>0</v>
      </c>
      <c r="S33">
        <f t="shared" ca="1" si="24"/>
        <v>0</v>
      </c>
      <c r="T33">
        <f t="shared" ca="1" si="24"/>
        <v>7.2994321880156575E-5</v>
      </c>
      <c r="U33">
        <f t="shared" ca="1" si="24"/>
        <v>0</v>
      </c>
      <c r="V33">
        <f t="shared" ca="1" si="24"/>
        <v>0</v>
      </c>
      <c r="W33">
        <f t="shared" ca="1" si="24"/>
        <v>2.0989853453082496E-5</v>
      </c>
      <c r="X33">
        <f t="shared" ca="1" si="23"/>
        <v>0</v>
      </c>
      <c r="Y33">
        <f t="shared" ca="1" si="23"/>
        <v>0</v>
      </c>
      <c r="Z33">
        <f t="shared" ca="1" si="22"/>
        <v>6.0867434213523161E-6</v>
      </c>
      <c r="AA33">
        <f t="shared" ca="1" si="11"/>
        <v>17.600356505676054</v>
      </c>
      <c r="AB33">
        <f t="shared" ca="1" si="12"/>
        <v>0</v>
      </c>
      <c r="AC33">
        <f t="shared" ca="1" si="19"/>
        <v>0.20153036593260443</v>
      </c>
      <c r="AD33">
        <f t="shared" ca="1" si="13"/>
        <v>5.5475216791289212E-3</v>
      </c>
      <c r="AE33">
        <f t="shared" si="20"/>
        <v>0</v>
      </c>
      <c r="AG33">
        <f t="shared" ca="1" si="14"/>
        <v>0</v>
      </c>
      <c r="AH33">
        <f t="shared" ca="1" si="15"/>
        <v>-8.1292910181218758E-2</v>
      </c>
      <c r="AI33">
        <f t="shared" si="16"/>
        <v>1</v>
      </c>
      <c r="AJ33">
        <v>0.36320443541626446</v>
      </c>
      <c r="AK33">
        <v>0.5576180228672456</v>
      </c>
      <c r="AL33">
        <v>0.13523958841688</v>
      </c>
      <c r="AM33">
        <v>1.0467033462191466</v>
      </c>
      <c r="AN33">
        <v>-8.1292910181218758E-2</v>
      </c>
      <c r="AO33">
        <v>0.31989657145459205</v>
      </c>
      <c r="AP33">
        <v>-1.8605533114168793</v>
      </c>
      <c r="AQ33">
        <v>-2.6130874175578356</v>
      </c>
      <c r="AR33">
        <v>5.9283138398313895E-2</v>
      </c>
      <c r="AS33">
        <v>-1.1877500583068468</v>
      </c>
      <c r="AT33">
        <v>2.1229971025604755</v>
      </c>
    </row>
    <row r="34" spans="5:46" x14ac:dyDescent="0.55000000000000004">
      <c r="E34">
        <f t="shared" si="9"/>
        <v>0</v>
      </c>
      <c r="F34">
        <v>23</v>
      </c>
      <c r="G34" s="5">
        <f t="shared" ca="1" si="17"/>
        <v>0</v>
      </c>
      <c r="H34">
        <f t="shared" ca="1" si="24"/>
        <v>0</v>
      </c>
      <c r="I34">
        <f t="shared" ca="1" si="24"/>
        <v>4.7366732620956189E-3</v>
      </c>
      <c r="J34">
        <f t="shared" ca="1" si="24"/>
        <v>0</v>
      </c>
      <c r="K34">
        <f t="shared" ca="1" si="24"/>
        <v>0</v>
      </c>
      <c r="L34">
        <f t="shared" ca="1" si="24"/>
        <v>2.4038226578554666E-3</v>
      </c>
      <c r="M34">
        <f t="shared" ca="1" si="24"/>
        <v>0</v>
      </c>
      <c r="N34">
        <f t="shared" ca="1" si="24"/>
        <v>0</v>
      </c>
      <c r="O34">
        <f t="shared" ca="1" si="24"/>
        <v>4.003790028638575E-4</v>
      </c>
      <c r="P34">
        <f t="shared" ca="1" si="24"/>
        <v>0</v>
      </c>
      <c r="Q34">
        <f t="shared" ca="1" si="24"/>
        <v>0</v>
      </c>
      <c r="R34">
        <f t="shared" ca="1" si="24"/>
        <v>9.2514421330714772E-5</v>
      </c>
      <c r="S34">
        <f t="shared" ca="1" si="24"/>
        <v>0</v>
      </c>
      <c r="T34">
        <f t="shared" ca="1" si="24"/>
        <v>0</v>
      </c>
      <c r="U34">
        <f t="shared" ca="1" si="24"/>
        <v>5.2834401764404822E-5</v>
      </c>
      <c r="V34">
        <f t="shared" ca="1" si="24"/>
        <v>0</v>
      </c>
      <c r="W34">
        <f t="shared" ca="1" si="24"/>
        <v>0</v>
      </c>
      <c r="X34">
        <f t="shared" ca="1" si="23"/>
        <v>1.5262060982858978E-5</v>
      </c>
      <c r="Y34">
        <f t="shared" ca="1" si="23"/>
        <v>0</v>
      </c>
      <c r="Z34">
        <f t="shared" ca="1" si="22"/>
        <v>4.4327240727071937E-6</v>
      </c>
      <c r="AA34">
        <f t="shared" ca="1" si="11"/>
        <v>17.37388760864857</v>
      </c>
      <c r="AB34">
        <f t="shared" ca="1" si="12"/>
        <v>0</v>
      </c>
      <c r="AC34">
        <f t="shared" ca="1" si="19"/>
        <v>0.30407883057314328</v>
      </c>
      <c r="AD34">
        <f t="shared" ca="1" si="13"/>
        <v>4.5735334873798173E-3</v>
      </c>
      <c r="AE34">
        <f t="shared" si="20"/>
        <v>0</v>
      </c>
      <c r="AG34">
        <f t="shared" ca="1" si="14"/>
        <v>0</v>
      </c>
      <c r="AH34">
        <f t="shared" ca="1" si="15"/>
        <v>-0.5343531483958941</v>
      </c>
      <c r="AI34">
        <f t="shared" si="16"/>
        <v>2</v>
      </c>
      <c r="AJ34">
        <v>-0.61097580328350887</v>
      </c>
      <c r="AK34">
        <v>0.36304072636994533</v>
      </c>
      <c r="AL34">
        <v>0.87505668489029631</v>
      </c>
      <c r="AM34">
        <v>0.37885683923377655</v>
      </c>
      <c r="AN34">
        <v>-0.5343531483958941</v>
      </c>
      <c r="AO34">
        <v>0.82908627518918365</v>
      </c>
      <c r="AP34">
        <v>0.35749053495237604</v>
      </c>
      <c r="AQ34">
        <v>8.0755171438795514E-2</v>
      </c>
      <c r="AR34">
        <v>0.63138713812804781</v>
      </c>
      <c r="AS34">
        <v>8.9661398305906914E-2</v>
      </c>
      <c r="AT34">
        <v>-0.72478997026337311</v>
      </c>
    </row>
    <row r="35" spans="5:46" x14ac:dyDescent="0.55000000000000004">
      <c r="E35">
        <f t="shared" si="9"/>
        <v>0</v>
      </c>
      <c r="F35">
        <v>24</v>
      </c>
      <c r="G35" s="5">
        <f t="shared" ca="1" si="17"/>
        <v>8.6876096790310137E-2</v>
      </c>
      <c r="H35">
        <f t="shared" ca="1" si="24"/>
        <v>0</v>
      </c>
      <c r="I35">
        <f t="shared" ca="1" si="24"/>
        <v>0</v>
      </c>
      <c r="J35">
        <f t="shared" ca="1" si="24"/>
        <v>2.735867762834996E-3</v>
      </c>
      <c r="K35">
        <f t="shared" ca="1" si="24"/>
        <v>0</v>
      </c>
      <c r="L35">
        <f t="shared" ca="1" si="24"/>
        <v>0</v>
      </c>
      <c r="M35">
        <f t="shared" ca="1" si="24"/>
        <v>1.6242398474485584E-3</v>
      </c>
      <c r="N35">
        <f t="shared" ca="1" si="24"/>
        <v>0</v>
      </c>
      <c r="O35">
        <f t="shared" ca="1" si="24"/>
        <v>0</v>
      </c>
      <c r="P35">
        <f t="shared" ca="1" si="24"/>
        <v>2.8306582312671315E-4</v>
      </c>
      <c r="Q35">
        <f t="shared" ca="1" si="24"/>
        <v>0</v>
      </c>
      <c r="R35">
        <f t="shared" ca="1" si="24"/>
        <v>0</v>
      </c>
      <c r="S35">
        <f t="shared" ca="1" si="24"/>
        <v>6.65767793562697E-5</v>
      </c>
      <c r="T35">
        <f t="shared" ca="1" si="24"/>
        <v>0</v>
      </c>
      <c r="U35">
        <f t="shared" ca="1" si="24"/>
        <v>0</v>
      </c>
      <c r="V35">
        <f t="shared" ca="1" si="24"/>
        <v>3.8316009525816873E-5</v>
      </c>
      <c r="W35">
        <f t="shared" ca="1" si="24"/>
        <v>0</v>
      </c>
      <c r="X35">
        <f t="shared" ca="1" si="23"/>
        <v>0</v>
      </c>
      <c r="Y35">
        <f t="shared" ca="1" si="23"/>
        <v>1.110711364929123E-5</v>
      </c>
      <c r="Z35">
        <f t="shared" ca="1" si="22"/>
        <v>3.228170031913772E-6</v>
      </c>
      <c r="AA35">
        <f t="shared" ca="1" si="11"/>
        <v>17.186720714703828</v>
      </c>
      <c r="AB35">
        <f t="shared" ca="1" si="12"/>
        <v>0</v>
      </c>
      <c r="AC35">
        <f t="shared" ca="1" si="19"/>
        <v>4.9316742077628921E-2</v>
      </c>
      <c r="AD35">
        <f t="shared" ca="1" si="13"/>
        <v>1.0271722596224881E-2</v>
      </c>
      <c r="AE35">
        <f t="shared" si="20"/>
        <v>0</v>
      </c>
      <c r="AG35">
        <f t="shared" ca="1" si="14"/>
        <v>1.0843157264628891</v>
      </c>
      <c r="AH35">
        <f t="shared" ca="1" si="15"/>
        <v>0.20237280295987148</v>
      </c>
      <c r="AI35">
        <f t="shared" si="16"/>
        <v>0</v>
      </c>
      <c r="AJ35">
        <v>-0.41052999222301878</v>
      </c>
      <c r="AK35">
        <v>-0.38066559682192747</v>
      </c>
      <c r="AL35">
        <v>-0.40147597246686928</v>
      </c>
      <c r="AM35">
        <v>1.1832707969006151</v>
      </c>
      <c r="AN35">
        <v>0.20237280295987148</v>
      </c>
      <c r="AO35">
        <v>-3.6229721445124596E-2</v>
      </c>
      <c r="AP35">
        <v>-9.7345491667510942E-2</v>
      </c>
      <c r="AQ35">
        <v>1.1475185601739213</v>
      </c>
      <c r="AR35">
        <v>1.1148836165375542</v>
      </c>
      <c r="AS35">
        <v>1.4752686183783226</v>
      </c>
      <c r="AT35">
        <v>1.2718237485387363</v>
      </c>
    </row>
    <row r="36" spans="5:46" x14ac:dyDescent="0.55000000000000004">
      <c r="E36">
        <f t="shared" si="9"/>
        <v>0</v>
      </c>
      <c r="F36">
        <v>25</v>
      </c>
      <c r="G36" s="5">
        <f t="shared" ca="1" si="17"/>
        <v>0</v>
      </c>
      <c r="H36">
        <f t="shared" ca="1" si="24"/>
        <v>2.6980613047186748E-2</v>
      </c>
      <c r="I36">
        <f t="shared" ca="1" si="24"/>
        <v>0</v>
      </c>
      <c r="J36">
        <f t="shared" ca="1" si="24"/>
        <v>0</v>
      </c>
      <c r="K36">
        <f t="shared" ca="1" si="24"/>
        <v>1.7115552188433712E-3</v>
      </c>
      <c r="L36">
        <f t="shared" ca="1" si="24"/>
        <v>0</v>
      </c>
      <c r="M36">
        <f t="shared" ca="1" si="24"/>
        <v>0</v>
      </c>
      <c r="N36">
        <f t="shared" ca="1" si="24"/>
        <v>1.1201630851787941E-3</v>
      </c>
      <c r="O36">
        <f t="shared" ca="1" si="24"/>
        <v>0</v>
      </c>
      <c r="P36">
        <f t="shared" ca="1" si="24"/>
        <v>0</v>
      </c>
      <c r="Q36">
        <f t="shared" ca="1" si="24"/>
        <v>2.016678238810005E-4</v>
      </c>
      <c r="R36">
        <f t="shared" ca="1" si="24"/>
        <v>0</v>
      </c>
      <c r="S36">
        <f t="shared" ca="1" si="24"/>
        <v>0</v>
      </c>
      <c r="T36">
        <f t="shared" ca="1" si="24"/>
        <v>4.8068596452472618E-5</v>
      </c>
      <c r="U36">
        <f t="shared" ca="1" si="24"/>
        <v>0</v>
      </c>
      <c r="V36">
        <f t="shared" ca="1" si="24"/>
        <v>0</v>
      </c>
      <c r="W36">
        <f t="shared" ca="1" si="24"/>
        <v>2.7828338299357971E-5</v>
      </c>
      <c r="X36">
        <f t="shared" ca="1" si="23"/>
        <v>0</v>
      </c>
      <c r="Y36">
        <f t="shared" ca="1" si="23"/>
        <v>0</v>
      </c>
      <c r="Z36">
        <f t="shared" ca="1" si="22"/>
        <v>1.0439795579332322E-5</v>
      </c>
      <c r="AA36">
        <f t="shared" ca="1" si="11"/>
        <v>17.703271818379466</v>
      </c>
      <c r="AB36">
        <f t="shared" ca="1" si="12"/>
        <v>0</v>
      </c>
      <c r="AC36">
        <f t="shared" ca="1" si="19"/>
        <v>0.12193613303992987</v>
      </c>
      <c r="AD36">
        <f t="shared" ca="1" si="13"/>
        <v>7.7170239609783507E-3</v>
      </c>
      <c r="AE36">
        <f t="shared" si="20"/>
        <v>0</v>
      </c>
      <c r="AG36">
        <f t="shared" ca="1" si="14"/>
        <v>0</v>
      </c>
      <c r="AH36">
        <f t="shared" ca="1" si="15"/>
        <v>-0.55940631682460662</v>
      </c>
      <c r="AI36">
        <f t="shared" si="16"/>
        <v>1</v>
      </c>
      <c r="AJ36">
        <v>0.25277813620050438</v>
      </c>
      <c r="AK36">
        <v>-0.89840568762156181</v>
      </c>
      <c r="AL36">
        <v>-0.58599539443093818</v>
      </c>
      <c r="AM36">
        <v>-1.5941441233735532</v>
      </c>
      <c r="AN36">
        <v>-0.55940631682460662</v>
      </c>
      <c r="AO36">
        <v>-0.91758465714519843</v>
      </c>
      <c r="AP36">
        <v>-0.21871983335586265</v>
      </c>
      <c r="AQ36">
        <v>-9.9881845017080195E-2</v>
      </c>
      <c r="AR36">
        <v>-1.0321309673599899</v>
      </c>
      <c r="AS36">
        <v>1.0461758392921183</v>
      </c>
      <c r="AT36">
        <v>-1.1442739378253464</v>
      </c>
    </row>
    <row r="37" spans="5:46" x14ac:dyDescent="0.55000000000000004">
      <c r="E37">
        <f t="shared" si="9"/>
        <v>0</v>
      </c>
      <c r="F37">
        <v>26</v>
      </c>
      <c r="G37" s="5">
        <f t="shared" ca="1" si="17"/>
        <v>0</v>
      </c>
      <c r="H37">
        <f t="shared" ca="1" si="24"/>
        <v>0</v>
      </c>
      <c r="I37">
        <f t="shared" ca="1" si="24"/>
        <v>1.3284790635493753E-2</v>
      </c>
      <c r="J37">
        <f t="shared" ca="1" si="24"/>
        <v>0</v>
      </c>
      <c r="K37">
        <f t="shared" ca="1" si="24"/>
        <v>0</v>
      </c>
      <c r="L37">
        <f t="shared" ca="1" si="24"/>
        <v>1.122162618206098E-3</v>
      </c>
      <c r="M37">
        <f t="shared" ca="1" si="24"/>
        <v>0</v>
      </c>
      <c r="N37">
        <f t="shared" ca="1" si="24"/>
        <v>0</v>
      </c>
      <c r="O37">
        <f t="shared" ca="1" si="24"/>
        <v>7.8373956843682299E-4</v>
      </c>
      <c r="P37">
        <f t="shared" ca="1" si="24"/>
        <v>0</v>
      </c>
      <c r="Q37">
        <f t="shared" ca="1" si="24"/>
        <v>0</v>
      </c>
      <c r="R37">
        <f t="shared" ca="1" si="24"/>
        <v>1.4450200688114932E-4</v>
      </c>
      <c r="S37">
        <f t="shared" ca="1" si="24"/>
        <v>0</v>
      </c>
      <c r="T37">
        <f t="shared" ca="1" si="24"/>
        <v>0</v>
      </c>
      <c r="U37">
        <f t="shared" ca="1" si="24"/>
        <v>3.4792782120651367E-5</v>
      </c>
      <c r="V37">
        <f t="shared" ca="1" si="24"/>
        <v>0</v>
      </c>
      <c r="W37">
        <f t="shared" ca="1" si="24"/>
        <v>0</v>
      </c>
      <c r="X37">
        <f t="shared" ca="1" si="23"/>
        <v>2.02344336098287E-5</v>
      </c>
      <c r="Y37">
        <f t="shared" ca="1" si="23"/>
        <v>0</v>
      </c>
      <c r="Z37">
        <f t="shared" ca="1" si="22"/>
        <v>7.6028723366767184E-6</v>
      </c>
      <c r="AA37">
        <f t="shared" ca="1" si="11"/>
        <v>19.651734757151946</v>
      </c>
      <c r="AB37">
        <f t="shared" ca="1" si="12"/>
        <v>0</v>
      </c>
      <c r="AC37">
        <f t="shared" ca="1" si="19"/>
        <v>0.21625740278508931</v>
      </c>
      <c r="AD37">
        <f t="shared" ca="1" si="13"/>
        <v>7.0402381222956769E-3</v>
      </c>
      <c r="AE37">
        <f t="shared" si="20"/>
        <v>0</v>
      </c>
      <c r="AG37">
        <f t="shared" ca="1" si="14"/>
        <v>0</v>
      </c>
      <c r="AH37">
        <f t="shared" ca="1" si="15"/>
        <v>-1.5037994671729393</v>
      </c>
      <c r="AI37">
        <f t="shared" si="16"/>
        <v>2</v>
      </c>
      <c r="AJ37">
        <v>1.2615828381967731</v>
      </c>
      <c r="AK37">
        <v>0.18880427887779661</v>
      </c>
      <c r="AL37">
        <v>0.54098336477181874</v>
      </c>
      <c r="AM37">
        <v>4.388539309729822E-2</v>
      </c>
      <c r="AN37">
        <v>-1.5037994671729393</v>
      </c>
      <c r="AO37">
        <v>-0.93083372121327557</v>
      </c>
      <c r="AP37">
        <v>1.674679879215546</v>
      </c>
      <c r="AQ37">
        <v>0.46978584578027949</v>
      </c>
      <c r="AR37">
        <v>0.50094058678951114</v>
      </c>
      <c r="AS37">
        <v>-9.0967660071328282E-2</v>
      </c>
      <c r="AT37">
        <v>-1.4911211110302247</v>
      </c>
    </row>
    <row r="38" spans="5:46" x14ac:dyDescent="0.55000000000000004">
      <c r="E38">
        <f t="shared" si="9"/>
        <v>0</v>
      </c>
      <c r="F38">
        <v>27</v>
      </c>
      <c r="G38" s="5">
        <f t="shared" ca="1" si="17"/>
        <v>0.10313781653378742</v>
      </c>
      <c r="H38">
        <f t="shared" ca="1" si="24"/>
        <v>0</v>
      </c>
      <c r="I38">
        <f t="shared" ca="1" si="24"/>
        <v>0</v>
      </c>
      <c r="J38">
        <f t="shared" ca="1" si="24"/>
        <v>7.6731977116740154E-3</v>
      </c>
      <c r="K38">
        <f t="shared" ca="1" si="24"/>
        <v>0</v>
      </c>
      <c r="L38">
        <f t="shared" ca="1" si="24"/>
        <v>0</v>
      </c>
      <c r="M38">
        <f t="shared" ca="1" si="24"/>
        <v>7.5823448699564487E-4</v>
      </c>
      <c r="N38">
        <f t="shared" ca="1" si="24"/>
        <v>0</v>
      </c>
      <c r="O38">
        <f t="shared" ca="1" si="24"/>
        <v>0</v>
      </c>
      <c r="P38">
        <f t="shared" ca="1" si="24"/>
        <v>5.540997017068368E-4</v>
      </c>
      <c r="Q38">
        <f t="shared" ca="1" si="24"/>
        <v>0</v>
      </c>
      <c r="R38">
        <f t="shared" ca="1" si="24"/>
        <v>0</v>
      </c>
      <c r="S38">
        <f t="shared" ca="1" si="24"/>
        <v>1.0398895750829765E-4</v>
      </c>
      <c r="T38">
        <f t="shared" ca="1" si="24"/>
        <v>0</v>
      </c>
      <c r="U38">
        <f t="shared" ca="1" si="24"/>
        <v>0</v>
      </c>
      <c r="V38">
        <f t="shared" ca="1" si="24"/>
        <v>2.5232055756192704E-5</v>
      </c>
      <c r="W38">
        <f t="shared" ca="1" si="24"/>
        <v>0</v>
      </c>
      <c r="X38">
        <f t="shared" ca="1" si="23"/>
        <v>0</v>
      </c>
      <c r="Y38">
        <f t="shared" ca="1" si="23"/>
        <v>1.4725806297447044E-5</v>
      </c>
      <c r="Z38">
        <f t="shared" ca="1" si="22"/>
        <v>5.5368582007714889E-6</v>
      </c>
      <c r="AA38">
        <f t="shared" ca="1" si="11"/>
        <v>22.700849045323444</v>
      </c>
      <c r="AB38">
        <f t="shared" ca="1" si="12"/>
        <v>0</v>
      </c>
      <c r="AC38">
        <f t="shared" ca="1" si="19"/>
        <v>5.6273121232002753E-2</v>
      </c>
      <c r="AD38">
        <f t="shared" ca="1" si="13"/>
        <v>1.4038853206662236E-2</v>
      </c>
      <c r="AE38">
        <f t="shared" si="20"/>
        <v>0</v>
      </c>
      <c r="AG38">
        <f t="shared" ca="1" si="14"/>
        <v>1.1418729023625778</v>
      </c>
      <c r="AH38">
        <f t="shared" ca="1" si="15"/>
        <v>0.33167452784255147</v>
      </c>
      <c r="AI38">
        <f t="shared" si="16"/>
        <v>0</v>
      </c>
      <c r="AJ38">
        <v>0.99054204838466831</v>
      </c>
      <c r="AK38">
        <v>2.2793756215833127</v>
      </c>
      <c r="AL38">
        <v>-1.689159034867771</v>
      </c>
      <c r="AM38">
        <v>1.082705693988828</v>
      </c>
      <c r="AN38">
        <v>0.33167452784255147</v>
      </c>
      <c r="AO38">
        <v>0.4263108621671563</v>
      </c>
      <c r="AP38">
        <v>-1.4602164810639806</v>
      </c>
      <c r="AQ38">
        <v>-0.89223931354354136</v>
      </c>
      <c r="AR38">
        <v>0.58526893553789705</v>
      </c>
      <c r="AS38">
        <v>-0.4135279141337378</v>
      </c>
      <c r="AT38">
        <v>0.69282577896956354</v>
      </c>
    </row>
    <row r="39" spans="5:46" x14ac:dyDescent="0.55000000000000004">
      <c r="E39">
        <f t="shared" si="9"/>
        <v>0</v>
      </c>
      <c r="F39">
        <v>28</v>
      </c>
      <c r="G39" s="5">
        <f t="shared" ca="1" si="17"/>
        <v>0</v>
      </c>
      <c r="H39">
        <f t="shared" ca="1" si="24"/>
        <v>3.2030922442871916E-2</v>
      </c>
      <c r="I39">
        <f t="shared" ca="1" si="24"/>
        <v>0</v>
      </c>
      <c r="J39">
        <f t="shared" ca="1" si="24"/>
        <v>0</v>
      </c>
      <c r="K39">
        <f t="shared" ca="1" si="24"/>
        <v>4.8003422413310367E-3</v>
      </c>
      <c r="L39">
        <f t="shared" ca="1" si="24"/>
        <v>0</v>
      </c>
      <c r="M39">
        <f t="shared" ca="1" si="24"/>
        <v>0</v>
      </c>
      <c r="N39">
        <f t="shared" ca="1" si="24"/>
        <v>5.2291924962695609E-4</v>
      </c>
      <c r="O39">
        <f t="shared" ca="1" si="24"/>
        <v>0</v>
      </c>
      <c r="P39">
        <f t="shared" ca="1" si="24"/>
        <v>0</v>
      </c>
      <c r="Q39">
        <f t="shared" ca="1" si="24"/>
        <v>3.9476359181061409E-4</v>
      </c>
      <c r="R39">
        <f t="shared" ca="1" si="24"/>
        <v>0</v>
      </c>
      <c r="S39">
        <f t="shared" ca="1" si="24"/>
        <v>0</v>
      </c>
      <c r="T39">
        <f t="shared" ca="1" si="24"/>
        <v>7.5080279976158854E-5</v>
      </c>
      <c r="U39">
        <f t="shared" ca="1" si="24"/>
        <v>0</v>
      </c>
      <c r="V39">
        <f t="shared" ca="1" si="24"/>
        <v>0</v>
      </c>
      <c r="W39">
        <f t="shared" ca="1" si="24"/>
        <v>1.8325660533581453E-5</v>
      </c>
      <c r="X39">
        <f t="shared" ca="1" si="23"/>
        <v>0</v>
      </c>
      <c r="Y39">
        <f t="shared" ca="1" si="23"/>
        <v>0</v>
      </c>
      <c r="Z39">
        <f t="shared" ca="1" si="22"/>
        <v>1.4756462443177424E-5</v>
      </c>
      <c r="AA39">
        <f t="shared" ca="1" si="11"/>
        <v>25.399054316926428</v>
      </c>
      <c r="AB39">
        <f t="shared" ca="1" si="12"/>
        <v>0</v>
      </c>
      <c r="AC39">
        <f t="shared" ca="1" si="19"/>
        <v>0.13378752032653826</v>
      </c>
      <c r="AD39">
        <f t="shared" ca="1" si="13"/>
        <v>1.0787774748344033E-2</v>
      </c>
      <c r="AE39">
        <f t="shared" si="20"/>
        <v>0</v>
      </c>
      <c r="AG39">
        <f t="shared" ca="1" si="14"/>
        <v>0</v>
      </c>
      <c r="AH39">
        <f t="shared" ca="1" si="15"/>
        <v>1.0962776286760345</v>
      </c>
      <c r="AI39">
        <f t="shared" si="16"/>
        <v>1</v>
      </c>
      <c r="AJ39">
        <v>1.0405074135633186</v>
      </c>
      <c r="AK39">
        <v>-0.34074105315085035</v>
      </c>
      <c r="AL39">
        <v>-0.1907528712763451</v>
      </c>
      <c r="AM39">
        <v>0.45514298108173534</v>
      </c>
      <c r="AN39">
        <v>1.0962776286760345</v>
      </c>
      <c r="AO39">
        <v>-0.43386307879700325</v>
      </c>
      <c r="AP39">
        <v>0.69701400207122788</v>
      </c>
      <c r="AQ39">
        <v>0.52994664656580426</v>
      </c>
      <c r="AR39">
        <v>0.18086780073645059</v>
      </c>
      <c r="AS39">
        <v>-0.6400955498975236</v>
      </c>
      <c r="AT39">
        <v>0.15549630916211754</v>
      </c>
    </row>
    <row r="40" spans="5:46" x14ac:dyDescent="0.55000000000000004">
      <c r="E40">
        <f t="shared" si="9"/>
        <v>0</v>
      </c>
      <c r="F40">
        <v>29</v>
      </c>
      <c r="G40" s="5">
        <f t="shared" ca="1" si="17"/>
        <v>0</v>
      </c>
      <c r="H40">
        <f t="shared" ca="1" si="24"/>
        <v>0</v>
      </c>
      <c r="I40">
        <f t="shared" ca="1" si="24"/>
        <v>1.5771476273392558E-2</v>
      </c>
      <c r="J40">
        <f t="shared" ca="1" si="24"/>
        <v>0</v>
      </c>
      <c r="K40">
        <f t="shared" ca="1" si="24"/>
        <v>0</v>
      </c>
      <c r="L40">
        <f t="shared" ca="1" si="24"/>
        <v>3.1472923330265754E-3</v>
      </c>
      <c r="M40">
        <f t="shared" ca="1" si="24"/>
        <v>0</v>
      </c>
      <c r="N40">
        <f t="shared" ca="1" si="24"/>
        <v>0</v>
      </c>
      <c r="O40">
        <f t="shared" ca="1" si="24"/>
        <v>3.6586860650252793E-4</v>
      </c>
      <c r="P40">
        <f t="shared" ca="1" si="24"/>
        <v>0</v>
      </c>
      <c r="Q40">
        <f t="shared" ca="1" si="24"/>
        <v>0</v>
      </c>
      <c r="R40">
        <f t="shared" ca="1" si="24"/>
        <v>2.8286183766184237E-4</v>
      </c>
      <c r="S40">
        <f t="shared" ca="1" si="24"/>
        <v>0</v>
      </c>
      <c r="T40">
        <f t="shared" ca="1" si="24"/>
        <v>0</v>
      </c>
      <c r="U40">
        <f t="shared" ca="1" si="24"/>
        <v>5.434425000011886E-5</v>
      </c>
      <c r="V40">
        <f t="shared" ca="1" si="24"/>
        <v>0</v>
      </c>
      <c r="W40">
        <f t="shared" ca="1" si="24"/>
        <v>0</v>
      </c>
      <c r="X40">
        <f t="shared" ca="1" si="23"/>
        <v>1.3324883341365979E-5</v>
      </c>
      <c r="Y40">
        <f t="shared" ca="1" si="23"/>
        <v>0</v>
      </c>
      <c r="Z40">
        <f t="shared" ca="1" si="22"/>
        <v>1.0746522692316719E-5</v>
      </c>
      <c r="AA40">
        <f t="shared" ca="1" si="11"/>
        <v>28.15881122139853</v>
      </c>
      <c r="AB40">
        <f t="shared" ca="1" si="12"/>
        <v>0</v>
      </c>
      <c r="AC40">
        <f t="shared" ca="1" si="19"/>
        <v>0.23020155936877296</v>
      </c>
      <c r="AD40">
        <f t="shared" ca="1" si="13"/>
        <v>9.5885170297333646E-3</v>
      </c>
      <c r="AE40">
        <f t="shared" si="20"/>
        <v>0</v>
      </c>
      <c r="AG40">
        <f t="shared" ca="1" si="14"/>
        <v>0</v>
      </c>
      <c r="AH40">
        <f t="shared" ca="1" si="15"/>
        <v>-0.26535644792602398</v>
      </c>
      <c r="AI40">
        <f t="shared" si="16"/>
        <v>2</v>
      </c>
      <c r="AJ40">
        <v>0.785114480095217</v>
      </c>
      <c r="AK40">
        <v>-0.6489460702141514</v>
      </c>
      <c r="AL40">
        <v>0.70483793024322949</v>
      </c>
      <c r="AM40">
        <v>0.93532662504003383</v>
      </c>
      <c r="AN40">
        <v>-0.26535644792602398</v>
      </c>
      <c r="AO40">
        <v>-0.11242150321777444</v>
      </c>
      <c r="AP40">
        <v>-0.67802375269820914</v>
      </c>
      <c r="AQ40">
        <v>0.23811480787117034</v>
      </c>
      <c r="AR40">
        <v>1.5729665392427705</v>
      </c>
      <c r="AS40">
        <v>0.15348291526606772</v>
      </c>
      <c r="AT40">
        <v>0.75090156315127388</v>
      </c>
    </row>
    <row r="41" spans="5:46" x14ac:dyDescent="0.55000000000000004">
      <c r="E41">
        <f t="shared" si="9"/>
        <v>0</v>
      </c>
      <c r="F41">
        <v>30</v>
      </c>
      <c r="G41" s="5">
        <f t="shared" ca="1" si="17"/>
        <v>0.25539080005940507</v>
      </c>
      <c r="H41">
        <f t="shared" ca="1" si="24"/>
        <v>0</v>
      </c>
      <c r="I41">
        <f t="shared" ca="1" si="24"/>
        <v>0</v>
      </c>
      <c r="J41">
        <f t="shared" ca="1" si="24"/>
        <v>9.1094891121119258E-3</v>
      </c>
      <c r="K41">
        <f t="shared" ca="1" si="24"/>
        <v>0</v>
      </c>
      <c r="L41">
        <f t="shared" ca="1" si="24"/>
        <v>0</v>
      </c>
      <c r="M41">
        <f t="shared" ca="1" si="24"/>
        <v>2.1265951554977256E-3</v>
      </c>
      <c r="N41">
        <f t="shared" ca="1" si="24"/>
        <v>0</v>
      </c>
      <c r="O41">
        <f t="shared" ca="1" si="24"/>
        <v>0</v>
      </c>
      <c r="P41">
        <f t="shared" ca="1" si="24"/>
        <v>2.5866715665675698E-4</v>
      </c>
      <c r="Q41">
        <f t="shared" ca="1" si="24"/>
        <v>0</v>
      </c>
      <c r="R41">
        <f t="shared" ca="1" si="24"/>
        <v>0</v>
      </c>
      <c r="S41">
        <f t="shared" ca="1" si="24"/>
        <v>2.0355777924613389E-4</v>
      </c>
      <c r="T41">
        <f t="shared" ca="1" si="24"/>
        <v>0</v>
      </c>
      <c r="U41">
        <f t="shared" ca="1" si="24"/>
        <v>0</v>
      </c>
      <c r="V41">
        <f t="shared" ca="1" si="24"/>
        <v>3.9410965793896202E-5</v>
      </c>
      <c r="W41">
        <f t="shared" ca="1" si="24"/>
        <v>0</v>
      </c>
      <c r="X41">
        <f t="shared" ca="1" si="23"/>
        <v>0</v>
      </c>
      <c r="Y41">
        <f t="shared" ca="1" si="23"/>
        <v>9.6973137377921144E-6</v>
      </c>
      <c r="Z41">
        <f t="shared" ca="1" si="22"/>
        <v>7.8262490363924153E-6</v>
      </c>
      <c r="AA41">
        <f t="shared" ca="1" si="11"/>
        <v>32.411020058658849</v>
      </c>
      <c r="AB41">
        <f t="shared" ca="1" si="12"/>
        <v>0</v>
      </c>
      <c r="AC41">
        <f t="shared" ca="1" si="19"/>
        <v>3.7446147718653185E-2</v>
      </c>
      <c r="AD41">
        <f t="shared" ca="1" si="13"/>
        <v>2.7626783467765859E-2</v>
      </c>
      <c r="AE41">
        <f t="shared" si="20"/>
        <v>0</v>
      </c>
      <c r="AG41">
        <f t="shared" ca="1" si="14"/>
        <v>1.9980230363377367</v>
      </c>
      <c r="AH41">
        <f t="shared" ca="1" si="15"/>
        <v>1.7303955246461555</v>
      </c>
      <c r="AI41">
        <f t="shared" si="16"/>
        <v>0</v>
      </c>
      <c r="AJ41">
        <v>-1.194125616166275</v>
      </c>
      <c r="AK41">
        <v>-0.66365259954181965</v>
      </c>
      <c r="AL41">
        <v>2.1340565581340343</v>
      </c>
      <c r="AM41">
        <v>-0.78646962720085867</v>
      </c>
      <c r="AN41">
        <v>1.7303955246461555</v>
      </c>
      <c r="AO41">
        <v>0.82059386841137893</v>
      </c>
      <c r="AP41">
        <v>-0.11018983059329912</v>
      </c>
      <c r="AQ41">
        <v>-0.29439547688525636</v>
      </c>
      <c r="AR41">
        <v>-1.3596036296803504</v>
      </c>
      <c r="AS41">
        <v>-0.44616740524361376</v>
      </c>
      <c r="AT41">
        <v>0.32690991247363854</v>
      </c>
    </row>
    <row r="42" spans="5:46" x14ac:dyDescent="0.55000000000000004">
      <c r="E42">
        <f t="shared" si="9"/>
        <v>0</v>
      </c>
      <c r="F42">
        <v>31</v>
      </c>
      <c r="G42" s="5">
        <f t="shared" ca="1" si="17"/>
        <v>0</v>
      </c>
      <c r="H42">
        <f t="shared" ca="1" si="24"/>
        <v>7.9315261697885123E-2</v>
      </c>
      <c r="I42">
        <f t="shared" ca="1" si="24"/>
        <v>0</v>
      </c>
      <c r="J42">
        <f t="shared" ca="1" si="24"/>
        <v>0</v>
      </c>
      <c r="K42">
        <f t="shared" ca="1" si="24"/>
        <v>5.698884223364553E-3</v>
      </c>
      <c r="L42">
        <f t="shared" ca="1" si="24"/>
        <v>0</v>
      </c>
      <c r="M42">
        <f t="shared" ca="1" si="24"/>
        <v>0</v>
      </c>
      <c r="N42">
        <f t="shared" ca="1" si="24"/>
        <v>1.4666143020998965E-3</v>
      </c>
      <c r="O42">
        <f t="shared" ca="1" si="24"/>
        <v>0</v>
      </c>
      <c r="P42">
        <f t="shared" ca="1" si="24"/>
        <v>0</v>
      </c>
      <c r="Q42">
        <f t="shared" ca="1" si="24"/>
        <v>1.8428520270037218E-4</v>
      </c>
      <c r="R42">
        <f t="shared" ca="1" si="24"/>
        <v>0</v>
      </c>
      <c r="S42">
        <f t="shared" ca="1" si="24"/>
        <v>0</v>
      </c>
      <c r="T42">
        <f t="shared" ca="1" si="24"/>
        <v>1.469692111867298E-4</v>
      </c>
      <c r="U42">
        <f t="shared" ca="1" si="24"/>
        <v>0</v>
      </c>
      <c r="V42">
        <f t="shared" ca="1" si="24"/>
        <v>0</v>
      </c>
      <c r="W42">
        <f t="shared" ca="1" si="24"/>
        <v>2.8623588478805369E-5</v>
      </c>
      <c r="X42">
        <f t="shared" ca="1" si="23"/>
        <v>0</v>
      </c>
      <c r="Y42">
        <f t="shared" ca="1" si="23"/>
        <v>0</v>
      </c>
      <c r="Z42">
        <f t="shared" ca="1" si="22"/>
        <v>1.2761687682814395E-5</v>
      </c>
      <c r="AA42">
        <f t="shared" ca="1" si="11"/>
        <v>38.36489492397817</v>
      </c>
      <c r="AB42">
        <f t="shared" ca="1" si="12"/>
        <v>0</v>
      </c>
      <c r="AC42">
        <f t="shared" ca="1" si="19"/>
        <v>0.10451605458526629</v>
      </c>
      <c r="AD42">
        <f t="shared" ca="1" si="13"/>
        <v>2.0951424873895928E-2</v>
      </c>
      <c r="AE42">
        <f t="shared" si="20"/>
        <v>0</v>
      </c>
      <c r="AG42">
        <f t="shared" ca="1" si="14"/>
        <v>0</v>
      </c>
      <c r="AH42">
        <f t="shared" ca="1" si="15"/>
        <v>1.4531451597576961</v>
      </c>
      <c r="AI42">
        <f t="shared" si="16"/>
        <v>1</v>
      </c>
      <c r="AJ42">
        <v>-1.1945940059376881</v>
      </c>
      <c r="AK42">
        <v>1.6396552382502705</v>
      </c>
      <c r="AL42">
        <v>1.6121157386805862</v>
      </c>
      <c r="AM42">
        <v>0.48702531785238534</v>
      </c>
      <c r="AN42">
        <v>1.4531451597576961</v>
      </c>
      <c r="AO42">
        <v>-0.36802930480916984</v>
      </c>
      <c r="AP42">
        <v>5.2310724640847184E-2</v>
      </c>
      <c r="AQ42">
        <v>-9.3272092271945439E-2</v>
      </c>
      <c r="AR42">
        <v>-0.13122644304530695</v>
      </c>
      <c r="AS42">
        <v>-0.80600557339494117</v>
      </c>
      <c r="AT42">
        <v>0.92178652266738936</v>
      </c>
    </row>
    <row r="43" spans="5:46" x14ac:dyDescent="0.55000000000000004">
      <c r="E43">
        <f t="shared" si="9"/>
        <v>0</v>
      </c>
      <c r="F43">
        <v>32</v>
      </c>
      <c r="G43" s="5">
        <f t="shared" ca="1" si="17"/>
        <v>0</v>
      </c>
      <c r="H43">
        <f t="shared" ca="1" si="24"/>
        <v>0</v>
      </c>
      <c r="I43">
        <f t="shared" ca="1" si="24"/>
        <v>3.9053473099851146E-2</v>
      </c>
      <c r="J43">
        <f t="shared" ca="1" si="24"/>
        <v>0</v>
      </c>
      <c r="K43">
        <f t="shared" ca="1" si="24"/>
        <v>0</v>
      </c>
      <c r="L43">
        <f t="shared" ca="1" si="24"/>
        <v>3.7364116392726338E-3</v>
      </c>
      <c r="M43">
        <f t="shared" ca="1" si="24"/>
        <v>0</v>
      </c>
      <c r="N43">
        <f t="shared" ca="1" si="24"/>
        <v>0</v>
      </c>
      <c r="O43">
        <f t="shared" ca="1" si="24"/>
        <v>1.0261395643185096E-3</v>
      </c>
      <c r="P43">
        <f t="shared" ca="1" si="24"/>
        <v>0</v>
      </c>
      <c r="Q43">
        <f t="shared" ca="1" si="24"/>
        <v>0</v>
      </c>
      <c r="R43">
        <f t="shared" ca="1" si="24"/>
        <v>1.3204675449077428E-4</v>
      </c>
      <c r="S43">
        <f t="shared" ca="1" si="24"/>
        <v>0</v>
      </c>
      <c r="T43">
        <f t="shared" ca="1" si="24"/>
        <v>0</v>
      </c>
      <c r="U43">
        <f t="shared" ca="1" si="24"/>
        <v>1.0637855316453397E-4</v>
      </c>
      <c r="V43">
        <f t="shared" ca="1" si="24"/>
        <v>0</v>
      </c>
      <c r="W43">
        <f t="shared" ca="1" si="24"/>
        <v>0</v>
      </c>
      <c r="X43">
        <f t="shared" ca="1" si="23"/>
        <v>2.0812672841583474E-5</v>
      </c>
      <c r="Y43">
        <f t="shared" ca="1" si="23"/>
        <v>0</v>
      </c>
      <c r="Z43">
        <f t="shared" ca="1" si="22"/>
        <v>9.2938105459707526E-6</v>
      </c>
      <c r="AA43">
        <f t="shared" ca="1" si="11"/>
        <v>47.580084802233635</v>
      </c>
      <c r="AB43">
        <f t="shared" ca="1" si="12"/>
        <v>0</v>
      </c>
      <c r="AC43">
        <f t="shared" ca="1" si="19"/>
        <v>0.19716154809507844</v>
      </c>
      <c r="AD43">
        <f t="shared" ca="1" si="13"/>
        <v>1.948771548091708E-2</v>
      </c>
      <c r="AE43">
        <f t="shared" si="20"/>
        <v>0</v>
      </c>
      <c r="AG43">
        <f t="shared" ca="1" si="14"/>
        <v>0</v>
      </c>
      <c r="AH43">
        <f t="shared" ca="1" si="15"/>
        <v>0.34398567549942527</v>
      </c>
      <c r="AI43">
        <f t="shared" si="16"/>
        <v>2</v>
      </c>
      <c r="AJ43">
        <v>-0.11473048289190046</v>
      </c>
      <c r="AK43">
        <v>0.35993707570014521</v>
      </c>
      <c r="AL43">
        <v>0.45675506044062786</v>
      </c>
      <c r="AM43">
        <v>-0.72180796450993512</v>
      </c>
      <c r="AN43">
        <v>0.34398567549942527</v>
      </c>
      <c r="AO43">
        <v>-3.8066900742705911E-2</v>
      </c>
      <c r="AP43">
        <v>-0.11912106856470928</v>
      </c>
      <c r="AQ43">
        <v>7.6875039667356759E-3</v>
      </c>
      <c r="AR43">
        <v>-9.4040615294943564E-2</v>
      </c>
      <c r="AS43">
        <v>0.97344582172809169</v>
      </c>
      <c r="AT43">
        <v>0.56927319747046567</v>
      </c>
    </row>
    <row r="44" spans="5:46" x14ac:dyDescent="0.55000000000000004">
      <c r="E44">
        <f t="shared" ref="E44:E75" si="25">Cullrate</f>
        <v>0</v>
      </c>
      <c r="F44">
        <v>33</v>
      </c>
      <c r="G44" s="5">
        <f t="shared" ca="1" si="17"/>
        <v>0.10768799286143721</v>
      </c>
      <c r="H44">
        <f t="shared" ca="1" si="24"/>
        <v>0</v>
      </c>
      <c r="I44">
        <f t="shared" ca="1" si="24"/>
        <v>0</v>
      </c>
      <c r="J44">
        <f t="shared" ca="1" si="24"/>
        <v>2.2556999853807855E-2</v>
      </c>
      <c r="K44">
        <f t="shared" ca="1" si="24"/>
        <v>0</v>
      </c>
      <c r="L44">
        <f t="shared" ca="1" si="24"/>
        <v>0</v>
      </c>
      <c r="M44">
        <f t="shared" ca="1" si="24"/>
        <v>2.5246574039664857E-3</v>
      </c>
      <c r="N44">
        <f t="shared" ca="1" si="24"/>
        <v>0</v>
      </c>
      <c r="O44">
        <f t="shared" ca="1" si="24"/>
        <v>0</v>
      </c>
      <c r="P44">
        <f t="shared" ca="1" si="24"/>
        <v>7.2547520808795686E-4</v>
      </c>
      <c r="Q44">
        <f t="shared" ca="1" si="24"/>
        <v>0</v>
      </c>
      <c r="R44">
        <f t="shared" ca="1" si="24"/>
        <v>0</v>
      </c>
      <c r="S44">
        <f t="shared" ca="1" si="24"/>
        <v>9.5025699907016559E-5</v>
      </c>
      <c r="T44">
        <f t="shared" ca="1" si="24"/>
        <v>0</v>
      </c>
      <c r="U44">
        <f t="shared" ca="1" si="24"/>
        <v>0</v>
      </c>
      <c r="V44">
        <f t="shared" ca="1" si="24"/>
        <v>7.7146736222552482E-5</v>
      </c>
      <c r="W44">
        <f t="shared" ca="1" si="24"/>
        <v>0</v>
      </c>
      <c r="X44">
        <f t="shared" ref="X44:Y59" ca="1" si="26">W43*W$10*(1-W$2*$E43)</f>
        <v>0</v>
      </c>
      <c r="Y44">
        <f t="shared" ca="1" si="26"/>
        <v>1.5146625534822154E-5</v>
      </c>
      <c r="Z44">
        <f t="shared" ca="1" si="22"/>
        <v>6.7682987243696995E-6</v>
      </c>
      <c r="AA44">
        <f t="shared" ref="AA44:AA75" ca="1" si="27">SUMPRODUCT(G44:Z44,mwt)*fec</f>
        <v>57.56081298198017</v>
      </c>
      <c r="AB44">
        <f t="shared" ref="AB44:AB75" ca="1" si="28">E44*SUMPRODUCT(G44:Z44,wt,vul)</f>
        <v>0</v>
      </c>
      <c r="AC44">
        <f t="shared" ref="AC44:AC75" ca="1" si="29">SUMPRODUCT(G44:Z44,vul,wt)/SUMPRODUCT(G44:Z44,vul)</f>
        <v>0.10372389751518449</v>
      </c>
      <c r="AD44">
        <f t="shared" ref="AD44:AD75" ca="1" si="30">SUMPRODUCT(G44:Z44,mat)</f>
        <v>2.5578950349985315E-2</v>
      </c>
      <c r="AE44">
        <f t="shared" si="20"/>
        <v>0</v>
      </c>
      <c r="AG44">
        <f t="shared" ref="AG44:AG75" ca="1" si="31">EXP(AH44*sdr)*IF(AI44=0,1,0)</f>
        <v>0.51297919079453924</v>
      </c>
      <c r="AH44">
        <f t="shared" ref="AH44:AH75" ca="1" si="32">OFFSET(AI44,0,normseq)</f>
        <v>-1.668799995968584</v>
      </c>
      <c r="AI44">
        <f t="shared" ref="AI44:AI75" si="33">MOD(F44,yrbetween)</f>
        <v>0</v>
      </c>
      <c r="AJ44">
        <v>1.5316300050471909</v>
      </c>
      <c r="AK44">
        <v>-0.43176214603590779</v>
      </c>
      <c r="AL44">
        <v>-0.13083990779705346</v>
      </c>
      <c r="AM44">
        <v>-9.2579739430220798E-2</v>
      </c>
      <c r="AN44">
        <v>-1.668799995968584</v>
      </c>
      <c r="AO44">
        <v>0.74877334554912522</v>
      </c>
      <c r="AP44">
        <v>0.13655153452418745</v>
      </c>
      <c r="AQ44">
        <v>0.40014924707065802</v>
      </c>
      <c r="AR44">
        <v>0.15890350368863437</v>
      </c>
      <c r="AS44">
        <v>-1.4936858860892244</v>
      </c>
      <c r="AT44">
        <v>0.80325662565883249</v>
      </c>
    </row>
    <row r="45" spans="5:46" x14ac:dyDescent="0.55000000000000004">
      <c r="E45">
        <f t="shared" si="25"/>
        <v>0</v>
      </c>
      <c r="F45">
        <v>34</v>
      </c>
      <c r="G45" s="5">
        <f t="shared" ref="G45:G76" ca="1" si="34">reca*AA44*EXP(-recb*AA44)*Rmult+glenadd</f>
        <v>0</v>
      </c>
      <c r="H45">
        <f t="shared" ca="1" si="24"/>
        <v>3.3444044709277435E-2</v>
      </c>
      <c r="I45">
        <f t="shared" ca="1" si="24"/>
        <v>0</v>
      </c>
      <c r="J45">
        <f t="shared" ca="1" si="24"/>
        <v>0</v>
      </c>
      <c r="K45">
        <f t="shared" ca="1" si="24"/>
        <v>1.4111628985030907E-2</v>
      </c>
      <c r="L45">
        <f t="shared" ca="1" si="24"/>
        <v>0</v>
      </c>
      <c r="M45">
        <f t="shared" ca="1" si="24"/>
        <v>0</v>
      </c>
      <c r="N45">
        <f t="shared" ca="1" si="24"/>
        <v>1.7411394204427378E-3</v>
      </c>
      <c r="O45">
        <f t="shared" ca="1" si="24"/>
        <v>0</v>
      </c>
      <c r="P45">
        <f t="shared" ca="1" si="24"/>
        <v>0</v>
      </c>
      <c r="Q45">
        <f t="shared" ca="1" si="24"/>
        <v>5.1685860510691708E-4</v>
      </c>
      <c r="R45">
        <f t="shared" ca="1" si="24"/>
        <v>0</v>
      </c>
      <c r="S45">
        <f t="shared" ca="1" si="24"/>
        <v>0</v>
      </c>
      <c r="T45">
        <f t="shared" ca="1" si="24"/>
        <v>6.8608786210593215E-5</v>
      </c>
      <c r="U45">
        <f t="shared" ca="1" si="24"/>
        <v>0</v>
      </c>
      <c r="V45">
        <f t="shared" ca="1" si="24"/>
        <v>0</v>
      </c>
      <c r="W45">
        <f t="shared" ref="W45:Y60" ca="1" si="35">V44*V$10*(1-V$2*$E44)</f>
        <v>5.6030507896340081E-5</v>
      </c>
      <c r="X45">
        <f t="shared" ca="1" si="26"/>
        <v>0</v>
      </c>
      <c r="Y45">
        <f t="shared" ca="1" si="26"/>
        <v>0</v>
      </c>
      <c r="Z45">
        <f t="shared" ca="1" si="22"/>
        <v>1.5959735048876428E-5</v>
      </c>
      <c r="AA45">
        <f t="shared" ca="1" si="27"/>
        <v>62.31065335493885</v>
      </c>
      <c r="AB45">
        <f t="shared" ca="1" si="28"/>
        <v>0</v>
      </c>
      <c r="AC45">
        <f t="shared" ca="1" si="29"/>
        <v>0.20153138467265527</v>
      </c>
      <c r="AD45">
        <f t="shared" ca="1" si="30"/>
        <v>2.0017534630259681E-2</v>
      </c>
      <c r="AE45">
        <f t="shared" si="20"/>
        <v>0</v>
      </c>
      <c r="AG45">
        <f t="shared" ca="1" si="31"/>
        <v>0</v>
      </c>
      <c r="AH45">
        <f t="shared" ca="1" si="32"/>
        <v>0.67014980231761001</v>
      </c>
      <c r="AI45">
        <f t="shared" si="33"/>
        <v>1</v>
      </c>
      <c r="AJ45">
        <v>1.7833690435509197</v>
      </c>
      <c r="AK45">
        <v>0.43277054828649852</v>
      </c>
      <c r="AL45">
        <v>-0.98642658485914581</v>
      </c>
      <c r="AM45">
        <v>-2.1065352484583855</v>
      </c>
      <c r="AN45">
        <v>0.67014980231761001</v>
      </c>
      <c r="AO45">
        <v>-0.79231881500163581</v>
      </c>
      <c r="AP45">
        <v>0.48272340791299939</v>
      </c>
      <c r="AQ45">
        <v>0.35488142202666495</v>
      </c>
      <c r="AR45">
        <v>-0.62235585573944263</v>
      </c>
      <c r="AS45">
        <v>0.38461621443275362</v>
      </c>
      <c r="AT45">
        <v>-2.7624264475889504</v>
      </c>
    </row>
    <row r="46" spans="5:46" x14ac:dyDescent="0.55000000000000004">
      <c r="E46">
        <f t="shared" si="25"/>
        <v>0</v>
      </c>
      <c r="F46">
        <v>35</v>
      </c>
      <c r="G46" s="5">
        <f t="shared" ca="1" si="34"/>
        <v>0</v>
      </c>
      <c r="H46">
        <f t="shared" ref="H46:W61" ca="1" si="36">G45*G$10*(1-G$2*$E45)</f>
        <v>0</v>
      </c>
      <c r="I46">
        <f t="shared" ca="1" si="36"/>
        <v>1.6467273415537526E-2</v>
      </c>
      <c r="J46">
        <f t="shared" ca="1" si="36"/>
        <v>0</v>
      </c>
      <c r="K46">
        <f t="shared" ca="1" si="36"/>
        <v>0</v>
      </c>
      <c r="L46">
        <f t="shared" ca="1" si="36"/>
        <v>9.2521365099144329E-3</v>
      </c>
      <c r="M46">
        <f t="shared" ca="1" si="36"/>
        <v>0</v>
      </c>
      <c r="N46">
        <f t="shared" ca="1" si="36"/>
        <v>0</v>
      </c>
      <c r="O46">
        <f t="shared" ca="1" si="36"/>
        <v>1.2182153438383676E-3</v>
      </c>
      <c r="P46">
        <f t="shared" ca="1" si="36"/>
        <v>0</v>
      </c>
      <c r="Q46">
        <f t="shared" ca="1" si="36"/>
        <v>0</v>
      </c>
      <c r="R46">
        <f t="shared" ca="1" si="36"/>
        <v>3.7034715937537014E-4</v>
      </c>
      <c r="S46">
        <f t="shared" ca="1" si="36"/>
        <v>0</v>
      </c>
      <c r="T46">
        <f t="shared" ca="1" si="36"/>
        <v>0</v>
      </c>
      <c r="U46">
        <f t="shared" ca="1" si="36"/>
        <v>4.9660084262034432E-5</v>
      </c>
      <c r="V46">
        <f t="shared" ca="1" si="36"/>
        <v>0</v>
      </c>
      <c r="W46">
        <f t="shared" ca="1" si="35"/>
        <v>0</v>
      </c>
      <c r="X46">
        <f t="shared" ca="1" si="26"/>
        <v>4.0740685985538447E-5</v>
      </c>
      <c r="Y46">
        <f t="shared" ca="1" si="26"/>
        <v>0</v>
      </c>
      <c r="Z46">
        <f t="shared" ca="1" si="22"/>
        <v>1.1622816479664513E-5</v>
      </c>
      <c r="AA46">
        <f t="shared" ca="1" si="27"/>
        <v>62.05478670867042</v>
      </c>
      <c r="AB46">
        <f t="shared" ca="1" si="28"/>
        <v>0</v>
      </c>
      <c r="AC46">
        <f t="shared" ca="1" si="29"/>
        <v>0.30436281937019039</v>
      </c>
      <c r="AD46">
        <f t="shared" ca="1" si="30"/>
        <v>1.6452903614271663E-2</v>
      </c>
      <c r="AE46">
        <f t="shared" si="20"/>
        <v>0</v>
      </c>
      <c r="AG46">
        <f t="shared" ca="1" si="31"/>
        <v>0</v>
      </c>
      <c r="AH46">
        <f t="shared" ca="1" si="32"/>
        <v>0.15719933799118735</v>
      </c>
      <c r="AI46">
        <f t="shared" si="33"/>
        <v>2</v>
      </c>
      <c r="AJ46">
        <v>-1.5143086784519255</v>
      </c>
      <c r="AK46">
        <v>-1.9492017599986866</v>
      </c>
      <c r="AL46">
        <v>-0.12914370017824695</v>
      </c>
      <c r="AM46">
        <v>2.4334804038517177</v>
      </c>
      <c r="AN46">
        <v>0.15719933799118735</v>
      </c>
      <c r="AO46">
        <v>0.94436927611241117</v>
      </c>
      <c r="AP46">
        <v>1.1210272532480303</v>
      </c>
      <c r="AQ46">
        <v>-0.12174155017419253</v>
      </c>
      <c r="AR46">
        <v>-0.16541434888495132</v>
      </c>
      <c r="AS46">
        <v>-0.70542682806262746</v>
      </c>
      <c r="AT46">
        <v>-0.77453933045035228</v>
      </c>
    </row>
    <row r="47" spans="5:46" x14ac:dyDescent="0.55000000000000004">
      <c r="E47">
        <f t="shared" si="25"/>
        <v>0</v>
      </c>
      <c r="F47">
        <v>36</v>
      </c>
      <c r="G47" s="5">
        <f t="shared" ca="1" si="34"/>
        <v>0.18690772956205637</v>
      </c>
      <c r="H47">
        <f t="shared" ca="1" si="36"/>
        <v>0</v>
      </c>
      <c r="I47">
        <f t="shared" ca="1" si="36"/>
        <v>0</v>
      </c>
      <c r="J47">
        <f t="shared" ca="1" si="36"/>
        <v>9.511376442171279E-3</v>
      </c>
      <c r="K47">
        <f t="shared" ca="1" si="36"/>
        <v>0</v>
      </c>
      <c r="L47">
        <f t="shared" ca="1" si="36"/>
        <v>0</v>
      </c>
      <c r="M47">
        <f t="shared" ca="1" si="36"/>
        <v>6.2515796430853915E-3</v>
      </c>
      <c r="N47">
        <f t="shared" ca="1" si="36"/>
        <v>0</v>
      </c>
      <c r="O47">
        <f t="shared" ca="1" si="36"/>
        <v>0</v>
      </c>
      <c r="P47">
        <f t="shared" ca="1" si="36"/>
        <v>8.6127176146261371E-4</v>
      </c>
      <c r="Q47">
        <f t="shared" ca="1" si="36"/>
        <v>0</v>
      </c>
      <c r="R47">
        <f t="shared" ca="1" si="36"/>
        <v>0</v>
      </c>
      <c r="S47">
        <f t="shared" ca="1" si="36"/>
        <v>2.6651543359726236E-4</v>
      </c>
      <c r="T47">
        <f t="shared" ca="1" si="36"/>
        <v>0</v>
      </c>
      <c r="U47">
        <f t="shared" ca="1" si="36"/>
        <v>0</v>
      </c>
      <c r="V47">
        <f t="shared" ca="1" si="36"/>
        <v>3.6013964350759494E-5</v>
      </c>
      <c r="W47">
        <f t="shared" ca="1" si="35"/>
        <v>0</v>
      </c>
      <c r="X47">
        <f t="shared" ca="1" si="26"/>
        <v>0</v>
      </c>
      <c r="Y47">
        <f t="shared" ca="1" si="26"/>
        <v>2.9649431351354419E-5</v>
      </c>
      <c r="Z47">
        <f t="shared" ca="1" si="22"/>
        <v>8.464417642664522E-6</v>
      </c>
      <c r="AA47">
        <f t="shared" ca="1" si="27"/>
        <v>60.445681019952282</v>
      </c>
      <c r="AB47">
        <f t="shared" ca="1" si="28"/>
        <v>0</v>
      </c>
      <c r="AC47">
        <f t="shared" ca="1" si="29"/>
        <v>7.086002038115842E-2</v>
      </c>
      <c r="AD47">
        <f t="shared" ca="1" si="30"/>
        <v>2.7367859108063587E-2</v>
      </c>
      <c r="AE47">
        <f t="shared" si="20"/>
        <v>0</v>
      </c>
      <c r="AG47">
        <f t="shared" ca="1" si="31"/>
        <v>0.69728885211541147</v>
      </c>
      <c r="AH47">
        <f t="shared" ca="1" si="32"/>
        <v>-0.90138883024337701</v>
      </c>
      <c r="AI47">
        <f t="shared" si="33"/>
        <v>0</v>
      </c>
      <c r="AJ47">
        <v>1.3945509635959752</v>
      </c>
      <c r="AK47">
        <v>0.28521981221274473</v>
      </c>
      <c r="AL47">
        <v>-0.30423507269006222</v>
      </c>
      <c r="AM47">
        <v>1.4300076145445928</v>
      </c>
      <c r="AN47">
        <v>-0.90138883024337701</v>
      </c>
      <c r="AO47">
        <v>1.519870238553267</v>
      </c>
      <c r="AP47">
        <v>2.0745756046380848</v>
      </c>
      <c r="AQ47">
        <v>0.66661186792771332</v>
      </c>
      <c r="AR47">
        <v>0.9250675248040352</v>
      </c>
      <c r="AS47">
        <v>0.61042328525218181</v>
      </c>
      <c r="AT47">
        <v>-0.39171027310658246</v>
      </c>
    </row>
    <row r="48" spans="5:46" x14ac:dyDescent="0.55000000000000004">
      <c r="E48">
        <f t="shared" si="25"/>
        <v>0</v>
      </c>
      <c r="F48">
        <v>37</v>
      </c>
      <c r="G48" s="5">
        <f t="shared" ca="1" si="34"/>
        <v>0</v>
      </c>
      <c r="H48">
        <f t="shared" ca="1" si="36"/>
        <v>5.8046865745061148E-2</v>
      </c>
      <c r="I48">
        <f t="shared" ca="1" si="36"/>
        <v>0</v>
      </c>
      <c r="J48">
        <f t="shared" ca="1" si="36"/>
        <v>0</v>
      </c>
      <c r="K48">
        <f t="shared" ca="1" si="36"/>
        <v>5.9503044003534214E-3</v>
      </c>
      <c r="L48">
        <f t="shared" ca="1" si="36"/>
        <v>0</v>
      </c>
      <c r="M48">
        <f t="shared" ca="1" si="36"/>
        <v>0</v>
      </c>
      <c r="N48">
        <f t="shared" ca="1" si="36"/>
        <v>4.3114252807181317E-3</v>
      </c>
      <c r="O48">
        <f t="shared" ca="1" si="36"/>
        <v>0</v>
      </c>
      <c r="P48">
        <f t="shared" ca="1" si="36"/>
        <v>0</v>
      </c>
      <c r="Q48">
        <f t="shared" ca="1" si="36"/>
        <v>6.1360569773401979E-4</v>
      </c>
      <c r="R48">
        <f t="shared" ca="1" si="36"/>
        <v>0</v>
      </c>
      <c r="S48">
        <f t="shared" ca="1" si="36"/>
        <v>0</v>
      </c>
      <c r="T48">
        <f t="shared" ca="1" si="36"/>
        <v>1.9242479059233917E-4</v>
      </c>
      <c r="U48">
        <f t="shared" ca="1" si="36"/>
        <v>0</v>
      </c>
      <c r="V48">
        <f t="shared" ca="1" si="36"/>
        <v>0</v>
      </c>
      <c r="W48">
        <f t="shared" ca="1" si="35"/>
        <v>2.6156397700514107E-5</v>
      </c>
      <c r="X48">
        <f t="shared" ca="1" si="26"/>
        <v>0</v>
      </c>
      <c r="Y48">
        <f t="shared" ca="1" si="26"/>
        <v>0</v>
      </c>
      <c r="Z48">
        <f t="shared" ca="1" si="22"/>
        <v>2.775674350698665E-5</v>
      </c>
      <c r="AA48">
        <f t="shared" ca="1" si="27"/>
        <v>58.993916308237964</v>
      </c>
      <c r="AB48">
        <f t="shared" ca="1" si="28"/>
        <v>0</v>
      </c>
      <c r="AC48">
        <f t="shared" ca="1" si="29"/>
        <v>0.15385704957120358</v>
      </c>
      <c r="AD48">
        <f t="shared" ca="1" si="30"/>
        <v>2.0577701895783694E-2</v>
      </c>
      <c r="AE48">
        <f t="shared" si="20"/>
        <v>0</v>
      </c>
      <c r="AG48">
        <f t="shared" ca="1" si="31"/>
        <v>0</v>
      </c>
      <c r="AH48">
        <f t="shared" ca="1" si="32"/>
        <v>-0.10711119102779776</v>
      </c>
      <c r="AI48">
        <f t="shared" si="33"/>
        <v>1</v>
      </c>
      <c r="AJ48">
        <v>-0.56182329899456818</v>
      </c>
      <c r="AK48">
        <v>0.75608340921462514</v>
      </c>
      <c r="AL48">
        <v>-0.67783048507408239</v>
      </c>
      <c r="AM48">
        <v>-0.69525981416518334</v>
      </c>
      <c r="AN48">
        <v>-0.10711119102779776</v>
      </c>
      <c r="AO48">
        <v>-0.28179556466056965</v>
      </c>
      <c r="AP48">
        <v>1.1607698979787529</v>
      </c>
      <c r="AQ48">
        <v>-1.6157719073817134</v>
      </c>
      <c r="AR48">
        <v>0.3465834197413642</v>
      </c>
      <c r="AS48">
        <v>1.8098762666340917</v>
      </c>
      <c r="AT48">
        <v>-1.9835715647786856</v>
      </c>
    </row>
    <row r="49" spans="5:46" x14ac:dyDescent="0.55000000000000004">
      <c r="E49">
        <f t="shared" si="25"/>
        <v>0</v>
      </c>
      <c r="F49">
        <v>38</v>
      </c>
      <c r="G49" s="5">
        <f t="shared" ca="1" si="34"/>
        <v>0</v>
      </c>
      <c r="H49">
        <f t="shared" ca="1" si="36"/>
        <v>0</v>
      </c>
      <c r="I49">
        <f t="shared" ca="1" si="36"/>
        <v>2.8581280088821322E-2</v>
      </c>
      <c r="J49">
        <f t="shared" ca="1" si="36"/>
        <v>0</v>
      </c>
      <c r="K49">
        <f t="shared" ca="1" si="36"/>
        <v>0</v>
      </c>
      <c r="L49">
        <f t="shared" ca="1" si="36"/>
        <v>3.9012525517792889E-3</v>
      </c>
      <c r="M49">
        <f t="shared" ca="1" si="36"/>
        <v>0</v>
      </c>
      <c r="N49">
        <f t="shared" ca="1" si="36"/>
        <v>0</v>
      </c>
      <c r="O49">
        <f t="shared" ca="1" si="36"/>
        <v>3.0165559225854106E-3</v>
      </c>
      <c r="P49">
        <f t="shared" ca="1" si="36"/>
        <v>0</v>
      </c>
      <c r="Q49">
        <f t="shared" ca="1" si="36"/>
        <v>0</v>
      </c>
      <c r="R49">
        <f t="shared" ca="1" si="36"/>
        <v>4.3966981469782831E-4</v>
      </c>
      <c r="S49">
        <f t="shared" ca="1" si="36"/>
        <v>0</v>
      </c>
      <c r="T49">
        <f t="shared" ca="1" si="36"/>
        <v>0</v>
      </c>
      <c r="U49">
        <f t="shared" ca="1" si="36"/>
        <v>1.392799937545677E-4</v>
      </c>
      <c r="V49">
        <f t="shared" ca="1" si="36"/>
        <v>0</v>
      </c>
      <c r="W49">
        <f t="shared" ca="1" si="35"/>
        <v>0</v>
      </c>
      <c r="X49">
        <f t="shared" ca="1" si="26"/>
        <v>1.9018738634334458E-5</v>
      </c>
      <c r="Y49">
        <f t="shared" ca="1" si="26"/>
        <v>0</v>
      </c>
      <c r="Z49">
        <f t="shared" ca="1" si="22"/>
        <v>2.0214090952439549E-5</v>
      </c>
      <c r="AA49">
        <f t="shared" ca="1" si="27"/>
        <v>59.713984272541595</v>
      </c>
      <c r="AB49">
        <f t="shared" ca="1" si="28"/>
        <v>0</v>
      </c>
      <c r="AC49">
        <f t="shared" ca="1" si="29"/>
        <v>0.2514718260308475</v>
      </c>
      <c r="AD49">
        <f t="shared" ca="1" si="30"/>
        <v>1.8018276133252145E-2</v>
      </c>
      <c r="AE49">
        <f t="shared" si="20"/>
        <v>0</v>
      </c>
      <c r="AG49">
        <f t="shared" ca="1" si="31"/>
        <v>0</v>
      </c>
      <c r="AH49">
        <f t="shared" ca="1" si="32"/>
        <v>-1.0613689482852351</v>
      </c>
      <c r="AI49">
        <f t="shared" si="33"/>
        <v>2</v>
      </c>
      <c r="AJ49">
        <v>0.42622787077561952</v>
      </c>
      <c r="AK49">
        <v>-0.31450781534658745</v>
      </c>
      <c r="AL49">
        <v>-0.76743390309275128</v>
      </c>
      <c r="AM49">
        <v>-3.0460068956017494</v>
      </c>
      <c r="AN49">
        <v>-1.0613689482852351</v>
      </c>
      <c r="AO49">
        <v>-2.0235120246070437E-2</v>
      </c>
      <c r="AP49">
        <v>1.6056947060860693</v>
      </c>
      <c r="AQ49">
        <v>-1.2238342605996877</v>
      </c>
      <c r="AR49">
        <v>-3.5005314202862792E-2</v>
      </c>
      <c r="AS49">
        <v>1.3065937309875153</v>
      </c>
      <c r="AT49">
        <v>-1.6107151168398559</v>
      </c>
    </row>
    <row r="50" spans="5:46" x14ac:dyDescent="0.55000000000000004">
      <c r="E50">
        <f t="shared" si="25"/>
        <v>0</v>
      </c>
      <c r="F50">
        <v>39</v>
      </c>
      <c r="G50" s="5">
        <f t="shared" ca="1" si="34"/>
        <v>0.31971207101153659</v>
      </c>
      <c r="H50">
        <f t="shared" ca="1" si="36"/>
        <v>0</v>
      </c>
      <c r="I50">
        <f t="shared" ca="1" si="36"/>
        <v>0</v>
      </c>
      <c r="J50">
        <f t="shared" ca="1" si="36"/>
        <v>1.6508337917521636E-2</v>
      </c>
      <c r="K50">
        <f t="shared" ca="1" si="36"/>
        <v>0</v>
      </c>
      <c r="L50">
        <f t="shared" ca="1" si="36"/>
        <v>0</v>
      </c>
      <c r="M50">
        <f t="shared" ca="1" si="36"/>
        <v>2.6360388229360334E-3</v>
      </c>
      <c r="N50">
        <f t="shared" ca="1" si="36"/>
        <v>0</v>
      </c>
      <c r="O50">
        <f t="shared" ca="1" si="36"/>
        <v>0</v>
      </c>
      <c r="P50">
        <f t="shared" ca="1" si="36"/>
        <v>2.132688975012884E-3</v>
      </c>
      <c r="Q50">
        <f t="shared" ca="1" si="36"/>
        <v>0</v>
      </c>
      <c r="R50">
        <f t="shared" ca="1" si="36"/>
        <v>0</v>
      </c>
      <c r="S50">
        <f t="shared" ca="1" si="36"/>
        <v>3.1640256536989296E-4</v>
      </c>
      <c r="T50">
        <f t="shared" ca="1" si="36"/>
        <v>0</v>
      </c>
      <c r="U50">
        <f t="shared" ca="1" si="36"/>
        <v>0</v>
      </c>
      <c r="V50">
        <f t="shared" ca="1" si="36"/>
        <v>1.0100717315306291E-4</v>
      </c>
      <c r="W50">
        <f t="shared" ca="1" si="35"/>
        <v>0</v>
      </c>
      <c r="X50">
        <f t="shared" ca="1" si="26"/>
        <v>0</v>
      </c>
      <c r="Y50">
        <f t="shared" ca="1" si="26"/>
        <v>1.3841072428878958E-5</v>
      </c>
      <c r="Z50">
        <f t="shared" ca="1" si="22"/>
        <v>1.4721088334106895E-5</v>
      </c>
      <c r="AA50">
        <f t="shared" ca="1" si="27"/>
        <v>63.525645689368034</v>
      </c>
      <c r="AB50">
        <f t="shared" ca="1" si="28"/>
        <v>0</v>
      </c>
      <c r="AC50">
        <f t="shared" ca="1" si="29"/>
        <v>5.110300689989046E-2</v>
      </c>
      <c r="AD50">
        <f t="shared" ca="1" si="30"/>
        <v>3.9662750719762919E-2</v>
      </c>
      <c r="AE50">
        <f t="shared" si="20"/>
        <v>0</v>
      </c>
      <c r="AG50">
        <f t="shared" ca="1" si="31"/>
        <v>1.2352516440983725</v>
      </c>
      <c r="AH50">
        <f t="shared" ca="1" si="32"/>
        <v>0.52818677431787364</v>
      </c>
      <c r="AI50">
        <f t="shared" si="33"/>
        <v>0</v>
      </c>
      <c r="AJ50">
        <v>0.72638158599147573</v>
      </c>
      <c r="AK50">
        <v>0.7639459909114521</v>
      </c>
      <c r="AL50">
        <v>-0.15758587323944084</v>
      </c>
      <c r="AM50">
        <v>-0.19737854017876089</v>
      </c>
      <c r="AN50">
        <v>0.52818677431787364</v>
      </c>
      <c r="AO50">
        <v>-0.5496826815942768</v>
      </c>
      <c r="AP50">
        <v>-0.36884785004076548</v>
      </c>
      <c r="AQ50">
        <v>0.82563929026946425</v>
      </c>
      <c r="AR50">
        <v>0.41511157178319991</v>
      </c>
      <c r="AS50">
        <v>0.69867382990196347</v>
      </c>
      <c r="AT50">
        <v>-1.0046346687886398</v>
      </c>
    </row>
    <row r="51" spans="5:46" x14ac:dyDescent="0.55000000000000004">
      <c r="E51">
        <f t="shared" si="25"/>
        <v>0</v>
      </c>
      <c r="F51">
        <v>40</v>
      </c>
      <c r="G51" s="5">
        <f t="shared" ca="1" si="34"/>
        <v>0</v>
      </c>
      <c r="H51">
        <f t="shared" ca="1" si="36"/>
        <v>9.9291151342783143E-2</v>
      </c>
      <c r="I51">
        <f t="shared" ca="1" si="36"/>
        <v>0</v>
      </c>
      <c r="J51">
        <f t="shared" ca="1" si="36"/>
        <v>0</v>
      </c>
      <c r="K51">
        <f t="shared" ca="1" si="36"/>
        <v>1.0327594155313039E-2</v>
      </c>
      <c r="L51">
        <f t="shared" ca="1" si="36"/>
        <v>0</v>
      </c>
      <c r="M51">
        <f t="shared" ca="1" si="36"/>
        <v>0</v>
      </c>
      <c r="N51">
        <f t="shared" ca="1" si="36"/>
        <v>1.8179540325830004E-3</v>
      </c>
      <c r="O51">
        <f t="shared" ca="1" si="36"/>
        <v>0</v>
      </c>
      <c r="P51">
        <f t="shared" ca="1" si="36"/>
        <v>0</v>
      </c>
      <c r="Q51">
        <f t="shared" ca="1" si="36"/>
        <v>1.5194160137563472E-3</v>
      </c>
      <c r="R51">
        <f t="shared" ca="1" si="36"/>
        <v>0</v>
      </c>
      <c r="S51">
        <f t="shared" ca="1" si="36"/>
        <v>0</v>
      </c>
      <c r="T51">
        <f t="shared" ca="1" si="36"/>
        <v>2.2844342093967932E-4</v>
      </c>
      <c r="U51">
        <f t="shared" ca="1" si="36"/>
        <v>0</v>
      </c>
      <c r="V51">
        <f t="shared" ca="1" si="36"/>
        <v>0</v>
      </c>
      <c r="W51">
        <f t="shared" ca="1" si="35"/>
        <v>7.3359982418611143E-5</v>
      </c>
      <c r="X51">
        <f t="shared" ca="1" si="26"/>
        <v>0</v>
      </c>
      <c r="Y51">
        <f t="shared" ca="1" si="26"/>
        <v>0</v>
      </c>
      <c r="Z51">
        <f t="shared" ca="1" si="22"/>
        <v>2.0800643105552689E-5</v>
      </c>
      <c r="AA51">
        <f t="shared" ca="1" si="27"/>
        <v>68.771852584197617</v>
      </c>
      <c r="AB51">
        <f t="shared" ca="1" si="28"/>
        <v>0</v>
      </c>
      <c r="AC51">
        <f t="shared" ca="1" si="29"/>
        <v>0.12530581083346201</v>
      </c>
      <c r="AD51">
        <f t="shared" ca="1" si="30"/>
        <v>3.0195971718002507E-2</v>
      </c>
      <c r="AE51">
        <f t="shared" si="20"/>
        <v>0</v>
      </c>
      <c r="AG51">
        <f t="shared" ca="1" si="31"/>
        <v>0</v>
      </c>
      <c r="AH51">
        <f t="shared" ca="1" si="32"/>
        <v>-0.14226884559320752</v>
      </c>
      <c r="AI51">
        <f t="shared" si="33"/>
        <v>1</v>
      </c>
      <c r="AJ51">
        <v>-0.85250576375983655</v>
      </c>
      <c r="AK51">
        <v>-1.3990120351081714</v>
      </c>
      <c r="AL51">
        <v>1.0922394722001627</v>
      </c>
      <c r="AM51">
        <v>0.24788505470496602</v>
      </c>
      <c r="AN51">
        <v>-0.14226884559320752</v>
      </c>
      <c r="AO51">
        <v>-0.31740228223497979</v>
      </c>
      <c r="AP51">
        <v>0.86156205725274049</v>
      </c>
      <c r="AQ51">
        <v>-0.15085106497281231</v>
      </c>
      <c r="AR51">
        <v>-0.1171179064840544</v>
      </c>
      <c r="AS51">
        <v>-1.342266386927804</v>
      </c>
      <c r="AT51">
        <v>-0.33312971936538815</v>
      </c>
    </row>
    <row r="52" spans="5:46" x14ac:dyDescent="0.55000000000000004">
      <c r="E52">
        <f t="shared" si="25"/>
        <v>0</v>
      </c>
      <c r="F52">
        <v>41</v>
      </c>
      <c r="G52" s="5">
        <f t="shared" ca="1" si="34"/>
        <v>0</v>
      </c>
      <c r="H52">
        <f t="shared" ca="1" si="36"/>
        <v>0</v>
      </c>
      <c r="I52">
        <f t="shared" ca="1" si="36"/>
        <v>4.8889258195841334E-2</v>
      </c>
      <c r="J52">
        <f t="shared" ca="1" si="36"/>
        <v>0</v>
      </c>
      <c r="K52">
        <f t="shared" ca="1" si="36"/>
        <v>0</v>
      </c>
      <c r="L52">
        <f t="shared" ca="1" si="36"/>
        <v>6.7711751099259372E-3</v>
      </c>
      <c r="M52">
        <f t="shared" ca="1" si="36"/>
        <v>0</v>
      </c>
      <c r="N52">
        <f t="shared" ca="1" si="36"/>
        <v>0</v>
      </c>
      <c r="O52">
        <f t="shared" ca="1" si="36"/>
        <v>1.2719598849369009E-3</v>
      </c>
      <c r="P52">
        <f t="shared" ca="1" si="36"/>
        <v>0</v>
      </c>
      <c r="Q52">
        <f t="shared" ca="1" si="36"/>
        <v>0</v>
      </c>
      <c r="R52">
        <f t="shared" ca="1" si="36"/>
        <v>1.0887143970210371E-3</v>
      </c>
      <c r="S52">
        <f t="shared" ca="1" si="36"/>
        <v>0</v>
      </c>
      <c r="T52">
        <f t="shared" ca="1" si="36"/>
        <v>0</v>
      </c>
      <c r="U52">
        <f t="shared" ca="1" si="36"/>
        <v>1.6535082690648562E-4</v>
      </c>
      <c r="V52">
        <f t="shared" ca="1" si="36"/>
        <v>0</v>
      </c>
      <c r="W52">
        <f t="shared" ca="1" si="35"/>
        <v>0</v>
      </c>
      <c r="X52">
        <f t="shared" ca="1" si="26"/>
        <v>5.3341226410986757E-5</v>
      </c>
      <c r="Y52">
        <f t="shared" ca="1" si="26"/>
        <v>0</v>
      </c>
      <c r="Z52">
        <f t="shared" ca="1" si="22"/>
        <v>1.5148250063954411E-5</v>
      </c>
      <c r="AA52">
        <f t="shared" ca="1" si="27"/>
        <v>77.064139381497682</v>
      </c>
      <c r="AB52">
        <f t="shared" ca="1" si="28"/>
        <v>0</v>
      </c>
      <c r="AC52">
        <f t="shared" ca="1" si="29"/>
        <v>0.22037708477796814</v>
      </c>
      <c r="AD52">
        <f t="shared" ca="1" si="30"/>
        <v>2.7304323682404933E-2</v>
      </c>
      <c r="AE52">
        <f t="shared" si="20"/>
        <v>0</v>
      </c>
      <c r="AG52">
        <f t="shared" ca="1" si="31"/>
        <v>0</v>
      </c>
      <c r="AH52">
        <f t="shared" ca="1" si="32"/>
        <v>-1.5658906704629771</v>
      </c>
      <c r="AI52">
        <f t="shared" si="33"/>
        <v>2</v>
      </c>
      <c r="AJ52">
        <v>1.1989777704002336</v>
      </c>
      <c r="AK52">
        <v>0.87359921963070519</v>
      </c>
      <c r="AL52">
        <v>0.30447608878603205</v>
      </c>
      <c r="AM52">
        <v>-0.23213715394376777</v>
      </c>
      <c r="AN52">
        <v>-1.5658906704629771</v>
      </c>
      <c r="AO52">
        <v>5.2234554459573701E-2</v>
      </c>
      <c r="AP52">
        <v>-2.4871042114682496</v>
      </c>
      <c r="AQ52">
        <v>-1.3096541806589812</v>
      </c>
      <c r="AR52">
        <v>-0.81599637269391678</v>
      </c>
      <c r="AS52">
        <v>-0.87438593254773878</v>
      </c>
      <c r="AT52">
        <v>-0.21190771803958341</v>
      </c>
    </row>
    <row r="53" spans="5:46" x14ac:dyDescent="0.55000000000000004">
      <c r="E53">
        <f t="shared" si="25"/>
        <v>0</v>
      </c>
      <c r="F53">
        <v>42</v>
      </c>
      <c r="G53" s="5">
        <f t="shared" ca="1" si="34"/>
        <v>0.30695905602221363</v>
      </c>
      <c r="H53">
        <f t="shared" ca="1" si="36"/>
        <v>0</v>
      </c>
      <c r="I53">
        <f t="shared" ca="1" si="36"/>
        <v>0</v>
      </c>
      <c r="J53">
        <f t="shared" ca="1" si="36"/>
        <v>2.8238077242368768E-2</v>
      </c>
      <c r="K53">
        <f t="shared" ca="1" si="36"/>
        <v>0</v>
      </c>
      <c r="L53">
        <f t="shared" ca="1" si="36"/>
        <v>0</v>
      </c>
      <c r="M53">
        <f t="shared" ca="1" si="36"/>
        <v>4.5752178895781303E-3</v>
      </c>
      <c r="N53">
        <f t="shared" ca="1" si="36"/>
        <v>0</v>
      </c>
      <c r="O53">
        <f t="shared" ca="1" si="36"/>
        <v>0</v>
      </c>
      <c r="P53">
        <f t="shared" ca="1" si="36"/>
        <v>8.9926886584572438E-4</v>
      </c>
      <c r="Q53">
        <f t="shared" ca="1" si="36"/>
        <v>0</v>
      </c>
      <c r="R53">
        <f t="shared" ca="1" si="36"/>
        <v>0</v>
      </c>
      <c r="S53">
        <f t="shared" ca="1" si="36"/>
        <v>7.8347891225904922E-4</v>
      </c>
      <c r="T53">
        <f t="shared" ca="1" si="36"/>
        <v>0</v>
      </c>
      <c r="U53">
        <f t="shared" ca="1" si="36"/>
        <v>0</v>
      </c>
      <c r="V53">
        <f t="shared" ca="1" si="36"/>
        <v>1.1991398875115037E-4</v>
      </c>
      <c r="W53">
        <f t="shared" ca="1" si="35"/>
        <v>0</v>
      </c>
      <c r="X53">
        <f t="shared" ca="1" si="26"/>
        <v>0</v>
      </c>
      <c r="Y53">
        <f t="shared" ca="1" si="26"/>
        <v>3.8819597471456338E-5</v>
      </c>
      <c r="Z53">
        <f t="shared" ca="1" si="22"/>
        <v>1.1031845449953344E-5</v>
      </c>
      <c r="AA53">
        <f t="shared" ca="1" si="27"/>
        <v>87.488358121272597</v>
      </c>
      <c r="AB53">
        <f t="shared" ca="1" si="28"/>
        <v>0</v>
      </c>
      <c r="AC53">
        <f t="shared" ca="1" si="29"/>
        <v>6.7361177835201416E-2</v>
      </c>
      <c r="AD53">
        <f t="shared" ca="1" si="30"/>
        <v>4.7154622200695571E-2</v>
      </c>
      <c r="AE53">
        <f t="shared" si="20"/>
        <v>0</v>
      </c>
      <c r="AG53">
        <f t="shared" ca="1" si="31"/>
        <v>0.94260962026724482</v>
      </c>
      <c r="AH53">
        <f t="shared" ca="1" si="32"/>
        <v>-0.14775764611840714</v>
      </c>
      <c r="AI53">
        <f t="shared" si="33"/>
        <v>0</v>
      </c>
      <c r="AJ53">
        <v>0.96208168542943895</v>
      </c>
      <c r="AK53">
        <v>-0.51495362640707754</v>
      </c>
      <c r="AL53">
        <v>-0.91537231128313579</v>
      </c>
      <c r="AM53">
        <v>0.69545421865768731</v>
      </c>
      <c r="AN53">
        <v>-0.14775764611840714</v>
      </c>
      <c r="AO53">
        <v>0.10034227670985274</v>
      </c>
      <c r="AP53">
        <v>-1.2930604498251341</v>
      </c>
      <c r="AQ53">
        <v>-0.18818241187545937</v>
      </c>
      <c r="AR53">
        <v>-0.68477675085887313</v>
      </c>
      <c r="AS53">
        <v>-0.13068643056612927</v>
      </c>
      <c r="AT53">
        <v>-1.1702763913490344</v>
      </c>
    </row>
    <row r="54" spans="5:46" x14ac:dyDescent="0.55000000000000004">
      <c r="E54">
        <f t="shared" si="25"/>
        <v>0</v>
      </c>
      <c r="F54">
        <v>43</v>
      </c>
      <c r="G54" s="5">
        <f t="shared" ca="1" si="34"/>
        <v>0</v>
      </c>
      <c r="H54">
        <f t="shared" ca="1" si="36"/>
        <v>9.5330520336968053E-2</v>
      </c>
      <c r="I54">
        <f t="shared" ca="1" si="36"/>
        <v>0</v>
      </c>
      <c r="J54">
        <f t="shared" ca="1" si="36"/>
        <v>0</v>
      </c>
      <c r="K54">
        <f t="shared" ca="1" si="36"/>
        <v>1.7665703412578792E-2</v>
      </c>
      <c r="L54">
        <f t="shared" ca="1" si="36"/>
        <v>0</v>
      </c>
      <c r="M54">
        <f t="shared" ca="1" si="36"/>
        <v>0</v>
      </c>
      <c r="N54">
        <f t="shared" ca="1" si="36"/>
        <v>3.1553161280987252E-3</v>
      </c>
      <c r="O54">
        <f t="shared" ca="1" si="36"/>
        <v>0</v>
      </c>
      <c r="P54">
        <f t="shared" ca="1" si="36"/>
        <v>0</v>
      </c>
      <c r="Q54">
        <f t="shared" ca="1" si="36"/>
        <v>6.4067640966271116E-4</v>
      </c>
      <c r="R54">
        <f t="shared" ca="1" si="36"/>
        <v>0</v>
      </c>
      <c r="S54">
        <f t="shared" ca="1" si="36"/>
        <v>0</v>
      </c>
      <c r="T54">
        <f t="shared" ca="1" si="36"/>
        <v>5.656736782184979E-4</v>
      </c>
      <c r="U54">
        <f t="shared" ca="1" si="36"/>
        <v>0</v>
      </c>
      <c r="V54">
        <f t="shared" ca="1" si="36"/>
        <v>0</v>
      </c>
      <c r="W54">
        <f t="shared" ca="1" si="35"/>
        <v>8.7091716676393019E-5</v>
      </c>
      <c r="X54">
        <f t="shared" ca="1" si="26"/>
        <v>0</v>
      </c>
      <c r="Y54">
        <f t="shared" ca="1" si="26"/>
        <v>0</v>
      </c>
      <c r="Z54">
        <f t="shared" ca="1" si="22"/>
        <v>3.6304748828697269E-5</v>
      </c>
      <c r="AA54">
        <f t="shared" ca="1" si="27"/>
        <v>94.829376439300418</v>
      </c>
      <c r="AB54">
        <f t="shared" ca="1" si="28"/>
        <v>0</v>
      </c>
      <c r="AC54">
        <f t="shared" ca="1" si="29"/>
        <v>0.15018102817901072</v>
      </c>
      <c r="AD54">
        <f t="shared" ca="1" si="30"/>
        <v>3.6283773875214337E-2</v>
      </c>
      <c r="AE54">
        <f t="shared" si="20"/>
        <v>0</v>
      </c>
      <c r="AG54">
        <f t="shared" ca="1" si="31"/>
        <v>0</v>
      </c>
      <c r="AH54">
        <f t="shared" ca="1" si="32"/>
        <v>0.90541561803547665</v>
      </c>
      <c r="AI54">
        <f t="shared" si="33"/>
        <v>1</v>
      </c>
      <c r="AJ54">
        <v>0.27067017072113231</v>
      </c>
      <c r="AK54">
        <v>1.6753028830862604</v>
      </c>
      <c r="AL54">
        <v>-0.35724497138289735</v>
      </c>
      <c r="AM54">
        <v>0.14474153431365266</v>
      </c>
      <c r="AN54">
        <v>0.90541561803547665</v>
      </c>
      <c r="AO54">
        <v>0.4071193870913703</v>
      </c>
      <c r="AP54">
        <v>-0.65708832153177354</v>
      </c>
      <c r="AQ54">
        <v>0.42421788748470135</v>
      </c>
      <c r="AR54">
        <v>0.39609176383237354</v>
      </c>
      <c r="AS54">
        <v>-1.4186161934048869</v>
      </c>
      <c r="AT54">
        <v>-2.5754707166925073</v>
      </c>
    </row>
    <row r="55" spans="5:46" x14ac:dyDescent="0.55000000000000004">
      <c r="E55">
        <f t="shared" si="25"/>
        <v>0</v>
      </c>
      <c r="F55">
        <v>44</v>
      </c>
      <c r="G55" s="5">
        <f t="shared" ca="1" si="34"/>
        <v>0</v>
      </c>
      <c r="H55">
        <f t="shared" ca="1" si="36"/>
        <v>0</v>
      </c>
      <c r="I55">
        <f t="shared" ca="1" si="36"/>
        <v>4.6939111488474926E-2</v>
      </c>
      <c r="J55">
        <f t="shared" ca="1" si="36"/>
        <v>0</v>
      </c>
      <c r="K55">
        <f t="shared" ca="1" si="36"/>
        <v>0</v>
      </c>
      <c r="L55">
        <f t="shared" ca="1" si="36"/>
        <v>1.1582326866034897E-2</v>
      </c>
      <c r="M55">
        <f t="shared" ca="1" si="36"/>
        <v>0</v>
      </c>
      <c r="N55">
        <f t="shared" ca="1" si="36"/>
        <v>0</v>
      </c>
      <c r="O55">
        <f t="shared" ca="1" si="36"/>
        <v>2.2076661275827747E-3</v>
      </c>
      <c r="P55">
        <f t="shared" ca="1" si="36"/>
        <v>0</v>
      </c>
      <c r="Q55">
        <f t="shared" ca="1" si="36"/>
        <v>0</v>
      </c>
      <c r="R55">
        <f t="shared" ca="1" si="36"/>
        <v>4.5906692091991763E-4</v>
      </c>
      <c r="S55">
        <f t="shared" ca="1" si="36"/>
        <v>0</v>
      </c>
      <c r="T55">
        <f t="shared" ca="1" si="36"/>
        <v>0</v>
      </c>
      <c r="U55">
        <f t="shared" ca="1" si="36"/>
        <v>4.0944322260591515E-4</v>
      </c>
      <c r="V55">
        <f t="shared" ca="1" si="36"/>
        <v>0</v>
      </c>
      <c r="W55">
        <f t="shared" ca="1" si="35"/>
        <v>0</v>
      </c>
      <c r="X55">
        <f t="shared" ca="1" si="26"/>
        <v>6.3325791863581821E-5</v>
      </c>
      <c r="Y55">
        <f t="shared" ca="1" si="26"/>
        <v>0</v>
      </c>
      <c r="Z55">
        <f t="shared" ca="1" si="22"/>
        <v>2.6439250506603487E-5</v>
      </c>
      <c r="AA55">
        <f t="shared" ca="1" si="27"/>
        <v>100.58003379690214</v>
      </c>
      <c r="AB55">
        <f t="shared" ca="1" si="28"/>
        <v>0</v>
      </c>
      <c r="AC55">
        <f t="shared" ca="1" si="29"/>
        <v>0.24832294503423236</v>
      </c>
      <c r="AD55">
        <f t="shared" ca="1" si="30"/>
        <v>3.1581994414029244E-2</v>
      </c>
      <c r="AE55">
        <f t="shared" si="20"/>
        <v>0</v>
      </c>
      <c r="AG55">
        <f t="shared" ca="1" si="31"/>
        <v>0</v>
      </c>
      <c r="AH55">
        <f t="shared" ca="1" si="32"/>
        <v>0.80410018199472688</v>
      </c>
      <c r="AI55">
        <f t="shared" si="33"/>
        <v>2</v>
      </c>
      <c r="AJ55">
        <v>2.3036773200146854</v>
      </c>
      <c r="AK55">
        <v>2.3847678676247597</v>
      </c>
      <c r="AL55">
        <v>-1.1004726729879621</v>
      </c>
      <c r="AM55">
        <v>0.45582169150293339</v>
      </c>
      <c r="AN55">
        <v>0.80410018199472688</v>
      </c>
      <c r="AO55">
        <v>0.80918425737763755</v>
      </c>
      <c r="AP55">
        <v>0.32215211831498891</v>
      </c>
      <c r="AQ55">
        <v>-4.9794834922067821E-4</v>
      </c>
      <c r="AR55">
        <v>9.888253771350719E-2</v>
      </c>
      <c r="AS55">
        <v>9.9728367786156014E-2</v>
      </c>
      <c r="AT55">
        <v>-0.29463535611284897</v>
      </c>
    </row>
    <row r="56" spans="5:46" x14ac:dyDescent="0.55000000000000004">
      <c r="E56">
        <f t="shared" si="25"/>
        <v>0</v>
      </c>
      <c r="F56">
        <v>45</v>
      </c>
      <c r="G56" s="5">
        <f t="shared" ca="1" si="34"/>
        <v>0.61028305499260604</v>
      </c>
      <c r="H56">
        <f t="shared" ca="1" si="36"/>
        <v>0</v>
      </c>
      <c r="I56">
        <f t="shared" ca="1" si="36"/>
        <v>0</v>
      </c>
      <c r="J56">
        <f t="shared" ca="1" si="36"/>
        <v>2.7111686796108158E-2</v>
      </c>
      <c r="K56">
        <f t="shared" ca="1" si="36"/>
        <v>0</v>
      </c>
      <c r="L56">
        <f t="shared" ca="1" si="36"/>
        <v>0</v>
      </c>
      <c r="M56">
        <f t="shared" ca="1" si="36"/>
        <v>7.8260668525236051E-3</v>
      </c>
      <c r="N56">
        <f t="shared" ca="1" si="36"/>
        <v>0</v>
      </c>
      <c r="O56">
        <f t="shared" ca="1" si="36"/>
        <v>0</v>
      </c>
      <c r="P56">
        <f t="shared" ca="1" si="36"/>
        <v>1.560808197041426E-3</v>
      </c>
      <c r="Q56">
        <f t="shared" ca="1" si="36"/>
        <v>0</v>
      </c>
      <c r="R56">
        <f t="shared" ca="1" si="36"/>
        <v>0</v>
      </c>
      <c r="S56">
        <f t="shared" ca="1" si="36"/>
        <v>3.3036143624129752E-4</v>
      </c>
      <c r="T56">
        <f t="shared" ca="1" si="36"/>
        <v>0</v>
      </c>
      <c r="U56">
        <f t="shared" ca="1" si="36"/>
        <v>0</v>
      </c>
      <c r="V56">
        <f t="shared" ca="1" si="36"/>
        <v>2.9693211040043903E-4</v>
      </c>
      <c r="W56">
        <f t="shared" ca="1" si="35"/>
        <v>0</v>
      </c>
      <c r="X56">
        <f t="shared" ca="1" si="26"/>
        <v>0</v>
      </c>
      <c r="Y56">
        <f t="shared" ca="1" si="26"/>
        <v>4.6085962305492402E-5</v>
      </c>
      <c r="Z56">
        <f t="shared" ca="1" si="22"/>
        <v>1.9254615164790173E-5</v>
      </c>
      <c r="AA56">
        <f t="shared" ca="1" si="27"/>
        <v>108.91664127489025</v>
      </c>
      <c r="AB56">
        <f t="shared" ca="1" si="28"/>
        <v>0</v>
      </c>
      <c r="AC56">
        <f t="shared" ca="1" si="29"/>
        <v>4.7133822839100573E-2</v>
      </c>
      <c r="AD56">
        <f t="shared" ca="1" si="30"/>
        <v>7.3018625076320912E-2</v>
      </c>
      <c r="AE56">
        <f t="shared" si="20"/>
        <v>0</v>
      </c>
      <c r="AG56">
        <f t="shared" ca="1" si="31"/>
        <v>1.4861915177051048</v>
      </c>
      <c r="AH56">
        <f t="shared" ca="1" si="32"/>
        <v>0.99054204838466831</v>
      </c>
      <c r="AI56">
        <f t="shared" si="33"/>
        <v>0</v>
      </c>
      <c r="AJ56">
        <v>0.13184376257413533</v>
      </c>
      <c r="AK56">
        <v>-0.81781081462395377</v>
      </c>
      <c r="AL56">
        <v>-1.2125838111387566E-2</v>
      </c>
      <c r="AM56">
        <v>-0.27940927793679293</v>
      </c>
      <c r="AN56">
        <v>0.99054204838466831</v>
      </c>
      <c r="AO56">
        <v>-0.38362827581295278</v>
      </c>
      <c r="AP56">
        <v>1.770022208802402</v>
      </c>
      <c r="AQ56">
        <v>-1.9653089111670852</v>
      </c>
      <c r="AR56">
        <v>0.37737777347501833</v>
      </c>
      <c r="AS56">
        <v>-0.39427163756045047</v>
      </c>
      <c r="AT56">
        <v>-1.7138791008619592</v>
      </c>
    </row>
    <row r="57" spans="5:46" x14ac:dyDescent="0.55000000000000004">
      <c r="E57">
        <f t="shared" si="25"/>
        <v>0</v>
      </c>
      <c r="F57">
        <v>46</v>
      </c>
      <c r="G57" s="5">
        <f t="shared" ca="1" si="34"/>
        <v>0</v>
      </c>
      <c r="H57">
        <f t="shared" ca="1" si="36"/>
        <v>0.18953212177284459</v>
      </c>
      <c r="I57">
        <f t="shared" ca="1" si="36"/>
        <v>0</v>
      </c>
      <c r="J57">
        <f t="shared" ca="1" si="36"/>
        <v>0</v>
      </c>
      <c r="K57">
        <f t="shared" ca="1" si="36"/>
        <v>1.6961035053624583E-2</v>
      </c>
      <c r="L57">
        <f t="shared" ca="1" si="36"/>
        <v>0</v>
      </c>
      <c r="M57">
        <f t="shared" ca="1" si="36"/>
        <v>0</v>
      </c>
      <c r="N57">
        <f t="shared" ca="1" si="36"/>
        <v>5.3972762730265305E-3</v>
      </c>
      <c r="O57">
        <f t="shared" ca="1" si="36"/>
        <v>0</v>
      </c>
      <c r="P57">
        <f t="shared" ca="1" si="36"/>
        <v>0</v>
      </c>
      <c r="Q57">
        <f t="shared" ca="1" si="36"/>
        <v>1.1119844462892617E-3</v>
      </c>
      <c r="R57">
        <f t="shared" ca="1" si="36"/>
        <v>0</v>
      </c>
      <c r="S57">
        <f t="shared" ca="1" si="36"/>
        <v>0</v>
      </c>
      <c r="T57">
        <f t="shared" ca="1" si="36"/>
        <v>2.3852175962378889E-4</v>
      </c>
      <c r="U57">
        <f t="shared" ca="1" si="36"/>
        <v>0</v>
      </c>
      <c r="V57">
        <f t="shared" ca="1" si="36"/>
        <v>0</v>
      </c>
      <c r="W57">
        <f t="shared" ca="1" si="35"/>
        <v>2.156573015412299E-4</v>
      </c>
      <c r="X57">
        <f t="shared" ca="1" si="26"/>
        <v>0</v>
      </c>
      <c r="Y57">
        <f t="shared" ca="1" si="26"/>
        <v>0</v>
      </c>
      <c r="Z57">
        <f t="shared" ca="1" si="22"/>
        <v>4.7584846382889119E-5</v>
      </c>
      <c r="AA57">
        <f t="shared" ca="1" si="27"/>
        <v>119.76091663604832</v>
      </c>
      <c r="AB57">
        <f t="shared" ca="1" si="28"/>
        <v>0</v>
      </c>
      <c r="AC57">
        <f t="shared" ca="1" si="29"/>
        <v>0.11933742995772968</v>
      </c>
      <c r="AD57">
        <f t="shared" ca="1" si="30"/>
        <v>5.5393509456288056E-2</v>
      </c>
      <c r="AE57">
        <f t="shared" si="20"/>
        <v>0</v>
      </c>
      <c r="AG57">
        <f t="shared" ca="1" si="31"/>
        <v>0</v>
      </c>
      <c r="AH57">
        <f t="shared" ca="1" si="32"/>
        <v>0.35447442314762156</v>
      </c>
      <c r="AI57">
        <f t="shared" si="33"/>
        <v>1</v>
      </c>
      <c r="AJ57">
        <v>0.62802882894175127</v>
      </c>
      <c r="AK57">
        <v>0.20198285710648634</v>
      </c>
      <c r="AL57">
        <v>0.12736904864141252</v>
      </c>
      <c r="AM57">
        <v>-2.1769938030047342</v>
      </c>
      <c r="AN57">
        <v>0.35447442314762156</v>
      </c>
      <c r="AO57">
        <v>0.79693336374475621</v>
      </c>
      <c r="AP57">
        <v>0.19496042114042211</v>
      </c>
      <c r="AQ57">
        <v>-1.2306554708629847</v>
      </c>
      <c r="AR57">
        <v>-6.3498646341031417E-2</v>
      </c>
      <c r="AS57">
        <v>2.4091059458442032</v>
      </c>
      <c r="AT57">
        <v>0.27019382287107874</v>
      </c>
    </row>
    <row r="58" spans="5:46" x14ac:dyDescent="0.55000000000000004">
      <c r="E58">
        <f t="shared" si="25"/>
        <v>0</v>
      </c>
      <c r="F58">
        <v>47</v>
      </c>
      <c r="G58" s="5">
        <f t="shared" ca="1" si="34"/>
        <v>0</v>
      </c>
      <c r="H58">
        <f t="shared" ca="1" si="36"/>
        <v>0</v>
      </c>
      <c r="I58">
        <f t="shared" ca="1" si="36"/>
        <v>9.3322362692410607E-2</v>
      </c>
      <c r="J58">
        <f t="shared" ca="1" si="36"/>
        <v>0</v>
      </c>
      <c r="K58">
        <f t="shared" ca="1" si="36"/>
        <v>0</v>
      </c>
      <c r="L58">
        <f t="shared" ca="1" si="36"/>
        <v>1.112031869829058E-2</v>
      </c>
      <c r="M58">
        <f t="shared" ca="1" si="36"/>
        <v>0</v>
      </c>
      <c r="N58">
        <f t="shared" ca="1" si="36"/>
        <v>0</v>
      </c>
      <c r="O58">
        <f t="shared" ca="1" si="36"/>
        <v>3.7762885002418549E-3</v>
      </c>
      <c r="P58">
        <f t="shared" ca="1" si="36"/>
        <v>0</v>
      </c>
      <c r="Q58">
        <f t="shared" ca="1" si="36"/>
        <v>0</v>
      </c>
      <c r="R58">
        <f t="shared" ca="1" si="36"/>
        <v>7.9677551439359911E-4</v>
      </c>
      <c r="S58">
        <f t="shared" ca="1" si="36"/>
        <v>0</v>
      </c>
      <c r="T58">
        <f t="shared" ca="1" si="36"/>
        <v>0</v>
      </c>
      <c r="U58">
        <f t="shared" ca="1" si="36"/>
        <v>1.7264568192312964E-4</v>
      </c>
      <c r="V58">
        <f t="shared" ca="1" si="36"/>
        <v>0</v>
      </c>
      <c r="W58">
        <f t="shared" ca="1" si="35"/>
        <v>0</v>
      </c>
      <c r="X58">
        <f t="shared" ca="1" si="26"/>
        <v>1.5680790220275209E-4</v>
      </c>
      <c r="Y58">
        <f t="shared" ca="1" si="26"/>
        <v>0</v>
      </c>
      <c r="Z58">
        <f t="shared" ca="1" si="22"/>
        <v>3.4654080097669563E-5</v>
      </c>
      <c r="AA58">
        <f t="shared" ca="1" si="27"/>
        <v>137.1626798145883</v>
      </c>
      <c r="AB58">
        <f t="shared" ca="1" si="28"/>
        <v>0</v>
      </c>
      <c r="AC58">
        <f t="shared" ca="1" si="29"/>
        <v>0.21374947038307565</v>
      </c>
      <c r="AD58">
        <f t="shared" ca="1" si="30"/>
        <v>5.0431376533920623E-2</v>
      </c>
      <c r="AE58">
        <f t="shared" si="20"/>
        <v>0</v>
      </c>
      <c r="AG58">
        <f t="shared" ca="1" si="31"/>
        <v>0</v>
      </c>
      <c r="AH58">
        <f t="shared" ca="1" si="32"/>
        <v>0.98729969977284782</v>
      </c>
      <c r="AI58">
        <f t="shared" si="33"/>
        <v>2</v>
      </c>
      <c r="AJ58">
        <v>-1.5903378880466335</v>
      </c>
      <c r="AK58">
        <v>0.64856749304453842</v>
      </c>
      <c r="AL58">
        <v>-8.5744886746397242E-2</v>
      </c>
      <c r="AM58">
        <v>-0.81855887401616201</v>
      </c>
      <c r="AN58">
        <v>0.98729969977284782</v>
      </c>
      <c r="AO58">
        <v>-1.2704504115390591</v>
      </c>
      <c r="AP58">
        <v>-0.93971948444959708</v>
      </c>
      <c r="AQ58">
        <v>1.0439293873787392</v>
      </c>
      <c r="AR58">
        <v>-0.8701317710801959</v>
      </c>
      <c r="AS58">
        <v>-0.29311649996088818</v>
      </c>
      <c r="AT58">
        <v>0.39468545764975715</v>
      </c>
    </row>
    <row r="59" spans="5:46" x14ac:dyDescent="0.55000000000000004">
      <c r="E59">
        <f t="shared" si="25"/>
        <v>0</v>
      </c>
      <c r="F59">
        <v>48</v>
      </c>
      <c r="G59" s="5">
        <f t="shared" ca="1" si="34"/>
        <v>0.51281316801978272</v>
      </c>
      <c r="H59">
        <f t="shared" ca="1" si="36"/>
        <v>0</v>
      </c>
      <c r="I59">
        <f t="shared" ca="1" si="36"/>
        <v>0</v>
      </c>
      <c r="J59">
        <f t="shared" ca="1" si="36"/>
        <v>5.3902312765563822E-2</v>
      </c>
      <c r="K59">
        <f t="shared" ca="1" si="36"/>
        <v>0</v>
      </c>
      <c r="L59">
        <f t="shared" ca="1" si="36"/>
        <v>0</v>
      </c>
      <c r="M59">
        <f t="shared" ca="1" si="36"/>
        <v>7.5138923776534479E-3</v>
      </c>
      <c r="N59">
        <f t="shared" ca="1" si="36"/>
        <v>0</v>
      </c>
      <c r="O59">
        <f t="shared" ca="1" si="36"/>
        <v>0</v>
      </c>
      <c r="P59">
        <f t="shared" ca="1" si="36"/>
        <v>2.6698158620680145E-3</v>
      </c>
      <c r="Q59">
        <f t="shared" ca="1" si="36"/>
        <v>0</v>
      </c>
      <c r="R59">
        <f t="shared" ca="1" si="36"/>
        <v>0</v>
      </c>
      <c r="S59">
        <f t="shared" ca="1" si="36"/>
        <v>5.7338895769160937E-4</v>
      </c>
      <c r="T59">
        <f t="shared" ca="1" si="36"/>
        <v>0</v>
      </c>
      <c r="U59">
        <f t="shared" ca="1" si="36"/>
        <v>0</v>
      </c>
      <c r="V59">
        <f t="shared" ca="1" si="36"/>
        <v>1.2520428683294855E-4</v>
      </c>
      <c r="W59">
        <f t="shared" ca="1" si="35"/>
        <v>0</v>
      </c>
      <c r="X59">
        <f t="shared" ca="1" si="26"/>
        <v>0</v>
      </c>
      <c r="Y59">
        <f t="shared" ca="1" si="26"/>
        <v>1.1411847933441096E-4</v>
      </c>
      <c r="Z59">
        <f t="shared" ca="1" si="22"/>
        <v>2.523713658236222E-5</v>
      </c>
      <c r="AA59">
        <f t="shared" ca="1" si="27"/>
        <v>158.34708123874952</v>
      </c>
      <c r="AB59">
        <f t="shared" ca="1" si="28"/>
        <v>0</v>
      </c>
      <c r="AC59">
        <f t="shared" ca="1" si="29"/>
        <v>7.1527656814860771E-2</v>
      </c>
      <c r="AD59">
        <f t="shared" ca="1" si="30"/>
        <v>8.3250428038454588E-2</v>
      </c>
      <c r="AE59">
        <f t="shared" si="20"/>
        <v>0</v>
      </c>
      <c r="AG59">
        <f t="shared" ca="1" si="31"/>
        <v>0.96613504219884938</v>
      </c>
      <c r="AH59">
        <f t="shared" ca="1" si="32"/>
        <v>-8.6129148257896304E-2</v>
      </c>
      <c r="AI59">
        <f t="shared" si="33"/>
        <v>0</v>
      </c>
      <c r="AJ59">
        <v>9.0199137048330158E-2</v>
      </c>
      <c r="AK59">
        <v>-0.40039822124526836</v>
      </c>
      <c r="AL59">
        <v>-0.95409177447436377</v>
      </c>
      <c r="AM59">
        <v>-0.4480273219087394</v>
      </c>
      <c r="AN59">
        <v>-8.6129148257896304E-2</v>
      </c>
      <c r="AO59">
        <v>-0.88894012151286006</v>
      </c>
      <c r="AP59">
        <v>-0.79756546256248839</v>
      </c>
      <c r="AQ59">
        <v>-0.63120069171418436</v>
      </c>
      <c r="AR59">
        <v>-1.1011729839083273</v>
      </c>
      <c r="AS59">
        <v>0.56837507145246491</v>
      </c>
      <c r="AT59">
        <v>-1.3981980373500846</v>
      </c>
    </row>
    <row r="60" spans="5:46" x14ac:dyDescent="0.55000000000000004">
      <c r="E60">
        <f t="shared" si="25"/>
        <v>0</v>
      </c>
      <c r="F60">
        <v>49</v>
      </c>
      <c r="G60" s="5">
        <f t="shared" ca="1" si="34"/>
        <v>0</v>
      </c>
      <c r="H60">
        <f t="shared" ca="1" si="36"/>
        <v>0.15926145583219781</v>
      </c>
      <c r="I60">
        <f t="shared" ca="1" si="36"/>
        <v>0</v>
      </c>
      <c r="J60">
        <f t="shared" ca="1" si="36"/>
        <v>0</v>
      </c>
      <c r="K60">
        <f t="shared" ca="1" si="36"/>
        <v>3.3721214882852714E-2</v>
      </c>
      <c r="L60">
        <f t="shared" ca="1" si="36"/>
        <v>0</v>
      </c>
      <c r="M60">
        <f t="shared" ca="1" si="36"/>
        <v>0</v>
      </c>
      <c r="N60">
        <f t="shared" ca="1" si="36"/>
        <v>5.1819839789519016E-3</v>
      </c>
      <c r="O60">
        <f t="shared" ca="1" si="36"/>
        <v>0</v>
      </c>
      <c r="P60">
        <f t="shared" ca="1" si="36"/>
        <v>0</v>
      </c>
      <c r="Q60">
        <f t="shared" ca="1" si="36"/>
        <v>1.9020874689814262E-3</v>
      </c>
      <c r="R60">
        <f t="shared" ca="1" si="36"/>
        <v>0</v>
      </c>
      <c r="S60">
        <f t="shared" ca="1" si="36"/>
        <v>0</v>
      </c>
      <c r="T60">
        <f t="shared" ca="1" si="36"/>
        <v>4.1398822057898602E-4</v>
      </c>
      <c r="U60">
        <f t="shared" ca="1" si="36"/>
        <v>0</v>
      </c>
      <c r="V60">
        <f t="shared" ca="1" si="36"/>
        <v>0</v>
      </c>
      <c r="W60">
        <f t="shared" ca="1" si="35"/>
        <v>9.0933980172687662E-5</v>
      </c>
      <c r="X60">
        <f t="shared" ca="1" si="35"/>
        <v>0</v>
      </c>
      <c r="Y60">
        <f t="shared" ca="1" si="35"/>
        <v>0</v>
      </c>
      <c r="Z60">
        <f t="shared" ca="1" si="22"/>
        <v>1.0148694475509463E-4</v>
      </c>
      <c r="AA60">
        <f t="shared" ca="1" si="27"/>
        <v>172.20282794480255</v>
      </c>
      <c r="AB60">
        <f t="shared" ca="1" si="28"/>
        <v>0</v>
      </c>
      <c r="AC60">
        <f t="shared" ca="1" si="29"/>
        <v>0.15640519388191845</v>
      </c>
      <c r="AD60">
        <f t="shared" ca="1" si="30"/>
        <v>6.4255442565200008E-2</v>
      </c>
      <c r="AE60">
        <f t="shared" si="20"/>
        <v>0</v>
      </c>
      <c r="AG60">
        <f t="shared" ca="1" si="31"/>
        <v>0</v>
      </c>
      <c r="AH60">
        <f t="shared" ca="1" si="32"/>
        <v>-0.53576627578877378</v>
      </c>
      <c r="AI60">
        <f t="shared" si="33"/>
        <v>1</v>
      </c>
      <c r="AJ60">
        <v>-1.1625729712250177</v>
      </c>
      <c r="AK60">
        <v>-1.241496647708118</v>
      </c>
      <c r="AL60">
        <v>0.99342059911577962</v>
      </c>
      <c r="AM60">
        <v>-0.99630597105715424</v>
      </c>
      <c r="AN60">
        <v>-0.53576627578877378</v>
      </c>
      <c r="AO60">
        <v>-1.0161033969779965</v>
      </c>
      <c r="AP60">
        <v>0.26694237931224052</v>
      </c>
      <c r="AQ60">
        <v>-0.91746642283396795</v>
      </c>
      <c r="AR60">
        <v>-0.97762949735624716</v>
      </c>
      <c r="AS60">
        <v>-1.0971143638016656</v>
      </c>
      <c r="AT60">
        <v>0.82854626271000598</v>
      </c>
    </row>
    <row r="61" spans="5:46" x14ac:dyDescent="0.55000000000000004">
      <c r="E61">
        <f t="shared" si="25"/>
        <v>0</v>
      </c>
      <c r="F61">
        <v>50</v>
      </c>
      <c r="G61" s="5">
        <f t="shared" ca="1" si="34"/>
        <v>0</v>
      </c>
      <c r="H61">
        <f t="shared" ca="1" si="36"/>
        <v>0</v>
      </c>
      <c r="I61">
        <f t="shared" ca="1" si="36"/>
        <v>7.8417606498948397E-2</v>
      </c>
      <c r="J61">
        <f t="shared" ca="1" si="36"/>
        <v>0</v>
      </c>
      <c r="K61">
        <f t="shared" ca="1" si="36"/>
        <v>0</v>
      </c>
      <c r="L61">
        <f t="shared" ca="1" si="36"/>
        <v>2.2108948846888087E-2</v>
      </c>
      <c r="M61">
        <f t="shared" ca="1" si="36"/>
        <v>0</v>
      </c>
      <c r="N61">
        <f t="shared" ca="1" si="36"/>
        <v>0</v>
      </c>
      <c r="O61">
        <f t="shared" ca="1" si="36"/>
        <v>3.6256558897957689E-3</v>
      </c>
      <c r="P61">
        <f t="shared" ca="1" si="36"/>
        <v>0</v>
      </c>
      <c r="Q61">
        <f t="shared" ca="1" si="36"/>
        <v>0</v>
      </c>
      <c r="R61">
        <f t="shared" ca="1" si="36"/>
        <v>1.3629117984309076E-3</v>
      </c>
      <c r="S61">
        <f t="shared" ca="1" si="36"/>
        <v>0</v>
      </c>
      <c r="T61">
        <f t="shared" ca="1" si="36"/>
        <v>0</v>
      </c>
      <c r="U61">
        <f t="shared" ca="1" si="36"/>
        <v>2.9965097843791727E-4</v>
      </c>
      <c r="V61">
        <f t="shared" ca="1" si="36"/>
        <v>0</v>
      </c>
      <c r="W61">
        <f t="shared" ca="1" si="36"/>
        <v>0</v>
      </c>
      <c r="X61">
        <f t="shared" ref="X61:Y76" ca="1" si="37">W60*W$10*(1-W$2*$E60)</f>
        <v>6.6119563622100226E-5</v>
      </c>
      <c r="Y61">
        <f t="shared" ca="1" si="37"/>
        <v>0</v>
      </c>
      <c r="Z61">
        <f t="shared" ca="1" si="22"/>
        <v>7.3908754146476737E-5</v>
      </c>
      <c r="AA61">
        <f t="shared" ca="1" si="27"/>
        <v>180.9823292747185</v>
      </c>
      <c r="AB61">
        <f t="shared" ca="1" si="28"/>
        <v>0</v>
      </c>
      <c r="AC61">
        <f t="shared" ca="1" si="29"/>
        <v>0.25526215982684924</v>
      </c>
      <c r="AD61">
        <f t="shared" ca="1" si="30"/>
        <v>5.5450849567112243E-2</v>
      </c>
      <c r="AE61">
        <f t="shared" si="20"/>
        <v>0</v>
      </c>
      <c r="AG61">
        <f t="shared" ca="1" si="31"/>
        <v>0</v>
      </c>
      <c r="AH61">
        <f t="shared" ca="1" si="32"/>
        <v>-0.93107018983573653</v>
      </c>
      <c r="AI61">
        <f t="shared" si="33"/>
        <v>2</v>
      </c>
      <c r="AJ61">
        <v>0.57630359151517041</v>
      </c>
      <c r="AK61">
        <v>5.4915290093049407E-2</v>
      </c>
      <c r="AL61">
        <v>-0.19394747141632251</v>
      </c>
      <c r="AM61">
        <v>-0.25064650799322408</v>
      </c>
      <c r="AN61">
        <v>-0.93107018983573653</v>
      </c>
      <c r="AO61">
        <v>1.8098762666340917</v>
      </c>
      <c r="AP61">
        <v>-1.7711226973915473</v>
      </c>
      <c r="AQ61">
        <v>0.39923747863213066</v>
      </c>
      <c r="AR61">
        <v>-0.46824879973428324</v>
      </c>
      <c r="AS61">
        <v>-0.84286511992104352</v>
      </c>
      <c r="AT61">
        <v>-0.91479023467400111</v>
      </c>
    </row>
    <row r="62" spans="5:46" x14ac:dyDescent="0.55000000000000004">
      <c r="E62">
        <f t="shared" si="25"/>
        <v>0</v>
      </c>
      <c r="F62">
        <v>51</v>
      </c>
      <c r="G62" s="5">
        <f t="shared" ca="1" si="34"/>
        <v>1.1367728457321069</v>
      </c>
      <c r="H62">
        <f t="shared" ref="H62:W77" ca="1" si="38">G61*G$10*(1-G$2*$E61)</f>
        <v>0</v>
      </c>
      <c r="I62">
        <f t="shared" ca="1" si="38"/>
        <v>0</v>
      </c>
      <c r="J62">
        <f t="shared" ca="1" si="38"/>
        <v>4.529343481974419E-2</v>
      </c>
      <c r="K62">
        <f t="shared" ca="1" si="38"/>
        <v>0</v>
      </c>
      <c r="L62">
        <f t="shared" ca="1" si="38"/>
        <v>0</v>
      </c>
      <c r="M62">
        <f t="shared" ca="1" si="38"/>
        <v>1.4938804068996609E-2</v>
      </c>
      <c r="N62">
        <f t="shared" ca="1" si="38"/>
        <v>0</v>
      </c>
      <c r="O62">
        <f t="shared" ca="1" si="38"/>
        <v>0</v>
      </c>
      <c r="P62">
        <f t="shared" ca="1" si="38"/>
        <v>2.5633194085560762E-3</v>
      </c>
      <c r="Q62">
        <f t="shared" ca="1" si="38"/>
        <v>0</v>
      </c>
      <c r="R62">
        <f t="shared" ca="1" si="38"/>
        <v>0</v>
      </c>
      <c r="S62">
        <f t="shared" ca="1" si="38"/>
        <v>9.8080144458587409E-4</v>
      </c>
      <c r="T62">
        <f t="shared" ca="1" si="38"/>
        <v>0</v>
      </c>
      <c r="U62">
        <f t="shared" ca="1" si="38"/>
        <v>0</v>
      </c>
      <c r="V62">
        <f t="shared" ca="1" si="38"/>
        <v>2.1730973306832751E-4</v>
      </c>
      <c r="W62">
        <f t="shared" ca="1" si="38"/>
        <v>0</v>
      </c>
      <c r="X62">
        <f t="shared" ca="1" si="37"/>
        <v>0</v>
      </c>
      <c r="Y62">
        <f t="shared" ca="1" si="37"/>
        <v>4.8119156935424438E-5</v>
      </c>
      <c r="Z62">
        <f t="shared" ca="1" si="22"/>
        <v>5.3824695902180321E-5</v>
      </c>
      <c r="AA62">
        <f t="shared" ca="1" si="27"/>
        <v>193.88974502955787</v>
      </c>
      <c r="AB62">
        <f t="shared" ca="1" si="28"/>
        <v>0</v>
      </c>
      <c r="AC62">
        <f t="shared" ca="1" si="29"/>
        <v>4.5395893748651862E-2</v>
      </c>
      <c r="AD62">
        <f t="shared" ca="1" si="30"/>
        <v>0.13278720691522566</v>
      </c>
      <c r="AE62">
        <f t="shared" si="20"/>
        <v>0</v>
      </c>
      <c r="AG62">
        <f t="shared" ca="1" si="31"/>
        <v>1.7306643302148572</v>
      </c>
      <c r="AH62">
        <f t="shared" ca="1" si="32"/>
        <v>1.3712633517570794</v>
      </c>
      <c r="AI62">
        <f t="shared" si="33"/>
        <v>0</v>
      </c>
      <c r="AJ62">
        <v>-1.5403384168166667</v>
      </c>
      <c r="AK62">
        <v>-1.0224061952612828</v>
      </c>
      <c r="AL62">
        <v>0.42689748624979984</v>
      </c>
      <c r="AM62">
        <v>0.87550688476767391</v>
      </c>
      <c r="AN62">
        <v>1.3712633517570794</v>
      </c>
      <c r="AO62">
        <v>0.68197550717741251</v>
      </c>
      <c r="AP62">
        <v>1.9835715647786856</v>
      </c>
      <c r="AQ62">
        <v>2.9563670977950096</v>
      </c>
      <c r="AR62">
        <v>0.35520770325092599</v>
      </c>
      <c r="AS62">
        <v>0.61947957874508575</v>
      </c>
      <c r="AT62">
        <v>1.472699295845814E-2</v>
      </c>
    </row>
    <row r="63" spans="5:46" x14ac:dyDescent="0.55000000000000004">
      <c r="E63">
        <f t="shared" si="25"/>
        <v>0</v>
      </c>
      <c r="F63">
        <v>52</v>
      </c>
      <c r="G63" s="5">
        <f t="shared" ca="1" si="34"/>
        <v>0</v>
      </c>
      <c r="H63">
        <f t="shared" ca="1" si="38"/>
        <v>0.35304104818701076</v>
      </c>
      <c r="I63">
        <f t="shared" ca="1" si="38"/>
        <v>0</v>
      </c>
      <c r="J63">
        <f t="shared" ca="1" si="38"/>
        <v>0</v>
      </c>
      <c r="K63">
        <f t="shared" ca="1" si="38"/>
        <v>2.8335512336584632E-2</v>
      </c>
      <c r="L63">
        <f t="shared" ca="1" si="38"/>
        <v>0</v>
      </c>
      <c r="M63">
        <f t="shared" ca="1" si="38"/>
        <v>0</v>
      </c>
      <c r="N63">
        <f t="shared" ca="1" si="38"/>
        <v>1.0302602094817001E-2</v>
      </c>
      <c r="O63">
        <f t="shared" ca="1" si="38"/>
        <v>0</v>
      </c>
      <c r="P63">
        <f t="shared" ca="1" si="38"/>
        <v>0</v>
      </c>
      <c r="Q63">
        <f t="shared" ca="1" si="38"/>
        <v>1.826214981820789E-3</v>
      </c>
      <c r="R63">
        <f t="shared" ca="1" si="38"/>
        <v>0</v>
      </c>
      <c r="S63">
        <f t="shared" ca="1" si="38"/>
        <v>0</v>
      </c>
      <c r="T63">
        <f t="shared" ca="1" si="38"/>
        <v>7.08141025980115E-4</v>
      </c>
      <c r="U63">
        <f t="shared" ca="1" si="38"/>
        <v>0</v>
      </c>
      <c r="V63">
        <f t="shared" ca="1" si="38"/>
        <v>0</v>
      </c>
      <c r="W63">
        <f t="shared" ca="1" si="38"/>
        <v>1.5782877294395571E-4</v>
      </c>
      <c r="X63">
        <f t="shared" ca="1" si="37"/>
        <v>0</v>
      </c>
      <c r="Y63">
        <f t="shared" ca="1" si="37"/>
        <v>0</v>
      </c>
      <c r="Z63">
        <f t="shared" ca="1" si="22"/>
        <v>7.4241501449287661E-5</v>
      </c>
      <c r="AA63">
        <f t="shared" ca="1" si="27"/>
        <v>212.91730975614257</v>
      </c>
      <c r="AB63">
        <f t="shared" ca="1" si="28"/>
        <v>0</v>
      </c>
      <c r="AC63">
        <f t="shared" ca="1" si="29"/>
        <v>0.11656632944623634</v>
      </c>
      <c r="AD63">
        <f t="shared" ca="1" si="30"/>
        <v>0.10052489486254694</v>
      </c>
      <c r="AE63">
        <f t="shared" si="20"/>
        <v>0</v>
      </c>
      <c r="AG63">
        <f t="shared" ca="1" si="31"/>
        <v>0</v>
      </c>
      <c r="AH63">
        <f t="shared" ca="1" si="32"/>
        <v>0.34877757570939139</v>
      </c>
      <c r="AI63">
        <f t="shared" si="33"/>
        <v>1</v>
      </c>
      <c r="AJ63">
        <v>0.14118654689809773</v>
      </c>
      <c r="AK63">
        <v>-0.7338712748605758</v>
      </c>
      <c r="AL63">
        <v>0.80262225310434587</v>
      </c>
      <c r="AM63">
        <v>0.80727659224066883</v>
      </c>
      <c r="AN63">
        <v>0.34877757570939139</v>
      </c>
      <c r="AO63">
        <v>-0.16153762771864422</v>
      </c>
      <c r="AP63">
        <v>1.0773601388791576</v>
      </c>
      <c r="AQ63">
        <v>-1.19194282888202</v>
      </c>
      <c r="AR63">
        <v>-0.58173213801637758</v>
      </c>
      <c r="AS63">
        <v>1.4385659596882761</v>
      </c>
      <c r="AT63">
        <v>-0.65604353949311189</v>
      </c>
    </row>
    <row r="64" spans="5:46" x14ac:dyDescent="0.55000000000000004">
      <c r="E64">
        <f t="shared" si="25"/>
        <v>0</v>
      </c>
      <c r="F64">
        <v>53</v>
      </c>
      <c r="G64" s="5">
        <f t="shared" ca="1" si="34"/>
        <v>0</v>
      </c>
      <c r="H64">
        <f t="shared" ca="1" si="38"/>
        <v>0</v>
      </c>
      <c r="I64">
        <f t="shared" ca="1" si="38"/>
        <v>0.17383135078128739</v>
      </c>
      <c r="J64">
        <f t="shared" ca="1" si="38"/>
        <v>0</v>
      </c>
      <c r="K64">
        <f t="shared" ca="1" si="38"/>
        <v>0</v>
      </c>
      <c r="L64">
        <f t="shared" ca="1" si="38"/>
        <v>1.8577871377892616E-2</v>
      </c>
      <c r="M64">
        <f t="shared" ca="1" si="38"/>
        <v>0</v>
      </c>
      <c r="N64">
        <f t="shared" ca="1" si="38"/>
        <v>0</v>
      </c>
      <c r="O64">
        <f t="shared" ca="1" si="38"/>
        <v>7.2083761966494101E-3</v>
      </c>
      <c r="P64">
        <f t="shared" ca="1" si="38"/>
        <v>0</v>
      </c>
      <c r="Q64">
        <f t="shared" ca="1" si="38"/>
        <v>0</v>
      </c>
      <c r="R64">
        <f t="shared" ca="1" si="38"/>
        <v>1.3085465236399934E-3</v>
      </c>
      <c r="S64">
        <f t="shared" ca="1" si="38"/>
        <v>0</v>
      </c>
      <c r="T64">
        <f t="shared" ca="1" si="38"/>
        <v>0</v>
      </c>
      <c r="U64">
        <f t="shared" ca="1" si="38"/>
        <v>5.1256325846712515E-4</v>
      </c>
      <c r="V64">
        <f t="shared" ca="1" si="38"/>
        <v>0</v>
      </c>
      <c r="W64">
        <f t="shared" ca="1" si="38"/>
        <v>0</v>
      </c>
      <c r="X64">
        <f t="shared" ca="1" si="37"/>
        <v>1.1475984636599301E-4</v>
      </c>
      <c r="Y64">
        <f t="shared" ca="1" si="37"/>
        <v>0</v>
      </c>
      <c r="Z64">
        <f t="shared" ca="1" si="22"/>
        <v>5.4067022032459471E-5</v>
      </c>
      <c r="AA64">
        <f t="shared" ca="1" si="27"/>
        <v>245.93486613389152</v>
      </c>
      <c r="AB64">
        <f t="shared" ca="1" si="28"/>
        <v>0</v>
      </c>
      <c r="AC64">
        <f t="shared" ca="1" si="29"/>
        <v>0.21058787419294744</v>
      </c>
      <c r="AD64">
        <f t="shared" ca="1" si="30"/>
        <v>9.1965694614380436E-2</v>
      </c>
      <c r="AE64">
        <f t="shared" si="20"/>
        <v>0</v>
      </c>
      <c r="AG64">
        <f t="shared" ca="1" si="31"/>
        <v>0</v>
      </c>
      <c r="AH64">
        <f t="shared" ca="1" si="32"/>
        <v>-2.0533298084046692</v>
      </c>
      <c r="AI64">
        <f t="shared" si="33"/>
        <v>2</v>
      </c>
      <c r="AJ64">
        <v>-0.68226427174522541</v>
      </c>
      <c r="AK64">
        <v>1.6984677131404169</v>
      </c>
      <c r="AL64">
        <v>0.9240125109499786</v>
      </c>
      <c r="AM64">
        <v>0.52037648856639862</v>
      </c>
      <c r="AN64">
        <v>-2.0533298084046692</v>
      </c>
      <c r="AO64">
        <v>0.14420038496609777</v>
      </c>
      <c r="AP64">
        <v>1.1832707969006151</v>
      </c>
      <c r="AQ64">
        <v>-0.59090780268888921</v>
      </c>
      <c r="AR64">
        <v>1.6725061868783087</v>
      </c>
      <c r="AS64">
        <v>1.5073601389303803</v>
      </c>
      <c r="AT64">
        <v>0.47064077079994604</v>
      </c>
    </row>
    <row r="65" spans="5:46" x14ac:dyDescent="0.55000000000000004">
      <c r="E65">
        <f t="shared" si="25"/>
        <v>0</v>
      </c>
      <c r="F65">
        <v>54</v>
      </c>
      <c r="G65" s="5">
        <f t="shared" ca="1" si="34"/>
        <v>0.65634698002956315</v>
      </c>
      <c r="H65">
        <f t="shared" ca="1" si="38"/>
        <v>0</v>
      </c>
      <c r="I65">
        <f t="shared" ca="1" si="38"/>
        <v>0</v>
      </c>
      <c r="J65">
        <f t="shared" ca="1" si="38"/>
        <v>0.10040371426467745</v>
      </c>
      <c r="K65">
        <f t="shared" ca="1" si="38"/>
        <v>0</v>
      </c>
      <c r="L65">
        <f t="shared" ca="1" si="38"/>
        <v>0</v>
      </c>
      <c r="M65">
        <f t="shared" ca="1" si="38"/>
        <v>1.2552888988768968E-2</v>
      </c>
      <c r="N65">
        <f t="shared" ca="1" si="38"/>
        <v>0</v>
      </c>
      <c r="O65">
        <f t="shared" ca="1" si="38"/>
        <v>0</v>
      </c>
      <c r="P65">
        <f t="shared" ca="1" si="38"/>
        <v>5.0962835885911629E-3</v>
      </c>
      <c r="Q65">
        <f t="shared" ca="1" si="38"/>
        <v>0</v>
      </c>
      <c r="R65">
        <f t="shared" ca="1" si="38"/>
        <v>0</v>
      </c>
      <c r="S65">
        <f t="shared" ca="1" si="38"/>
        <v>9.4167819382847025E-4</v>
      </c>
      <c r="T65">
        <f t="shared" ca="1" si="38"/>
        <v>0</v>
      </c>
      <c r="U65">
        <f t="shared" ca="1" si="38"/>
        <v>0</v>
      </c>
      <c r="V65">
        <f t="shared" ca="1" si="38"/>
        <v>3.717157389532778E-4</v>
      </c>
      <c r="W65">
        <f t="shared" ca="1" si="38"/>
        <v>0</v>
      </c>
      <c r="X65">
        <f t="shared" ca="1" si="37"/>
        <v>0</v>
      </c>
      <c r="Y65">
        <f t="shared" ca="1" si="37"/>
        <v>8.3517596830065248E-5</v>
      </c>
      <c r="Z65">
        <f t="shared" ca="1" si="22"/>
        <v>3.9374781145223002E-5</v>
      </c>
      <c r="AA65">
        <f t="shared" ca="1" si="27"/>
        <v>284.40495669328544</v>
      </c>
      <c r="AB65">
        <f t="shared" ca="1" si="28"/>
        <v>0</v>
      </c>
      <c r="AC65">
        <f t="shared" ca="1" si="29"/>
        <v>9.0366856851203811E-2</v>
      </c>
      <c r="AD65">
        <f t="shared" ca="1" si="30"/>
        <v>0.13099629957334497</v>
      </c>
      <c r="AE65">
        <f t="shared" si="20"/>
        <v>0</v>
      </c>
      <c r="AG65">
        <f t="shared" ca="1" si="31"/>
        <v>0.80869690353980639</v>
      </c>
      <c r="AH65">
        <f t="shared" ca="1" si="32"/>
        <v>-0.53082771955814678</v>
      </c>
      <c r="AI65">
        <f t="shared" si="33"/>
        <v>0</v>
      </c>
      <c r="AJ65">
        <v>1.2233476809342392</v>
      </c>
      <c r="AK65">
        <v>0.59619878811645322</v>
      </c>
      <c r="AL65">
        <v>-0.95120185505948029</v>
      </c>
      <c r="AM65">
        <v>-0.48289621190633625</v>
      </c>
      <c r="AN65">
        <v>-0.53082771955814678</v>
      </c>
      <c r="AO65">
        <v>-2.15153704630211</v>
      </c>
      <c r="AP65">
        <v>0.31764329833094962</v>
      </c>
      <c r="AQ65">
        <v>0.56612861953908578</v>
      </c>
      <c r="AR65">
        <v>0.20721699911518954</v>
      </c>
      <c r="AS65">
        <v>-0.22907443053554744</v>
      </c>
      <c r="AT65">
        <v>0.28466274670790881</v>
      </c>
    </row>
    <row r="66" spans="5:46" x14ac:dyDescent="0.55000000000000004">
      <c r="E66">
        <f t="shared" si="25"/>
        <v>0</v>
      </c>
      <c r="F66">
        <v>55</v>
      </c>
      <c r="G66" s="5">
        <f t="shared" ca="1" si="34"/>
        <v>0</v>
      </c>
      <c r="H66">
        <f t="shared" ca="1" si="38"/>
        <v>0.2038379318031518</v>
      </c>
      <c r="I66">
        <f t="shared" ca="1" si="38"/>
        <v>0</v>
      </c>
      <c r="J66">
        <f t="shared" ca="1" si="38"/>
        <v>0</v>
      </c>
      <c r="K66">
        <f t="shared" ca="1" si="38"/>
        <v>6.28124295608843E-2</v>
      </c>
      <c r="L66">
        <f t="shared" ca="1" si="38"/>
        <v>0</v>
      </c>
      <c r="M66">
        <f t="shared" ca="1" si="38"/>
        <v>0</v>
      </c>
      <c r="N66">
        <f t="shared" ca="1" si="38"/>
        <v>8.6571468368138883E-3</v>
      </c>
      <c r="O66">
        <f t="shared" ca="1" si="38"/>
        <v>0</v>
      </c>
      <c r="P66">
        <f t="shared" ca="1" si="38"/>
        <v>0</v>
      </c>
      <c r="Q66">
        <f t="shared" ca="1" si="38"/>
        <v>3.6308036407898146E-3</v>
      </c>
      <c r="R66">
        <f t="shared" ca="1" si="38"/>
        <v>0</v>
      </c>
      <c r="S66">
        <f t="shared" ca="1" si="38"/>
        <v>0</v>
      </c>
      <c r="T66">
        <f t="shared" ca="1" si="38"/>
        <v>6.7989394387806619E-4</v>
      </c>
      <c r="U66">
        <f t="shared" ca="1" si="38"/>
        <v>0</v>
      </c>
      <c r="V66">
        <f t="shared" ca="1" si="38"/>
        <v>0</v>
      </c>
      <c r="W66">
        <f t="shared" ca="1" si="38"/>
        <v>2.6997152007225152E-4</v>
      </c>
      <c r="X66">
        <f t="shared" ca="1" si="37"/>
        <v>0</v>
      </c>
      <c r="Y66">
        <f t="shared" ca="1" si="37"/>
        <v>0</v>
      </c>
      <c r="Z66">
        <f t="shared" ca="1" si="22"/>
        <v>8.9497447895095064E-5</v>
      </c>
      <c r="AA66">
        <f t="shared" ca="1" si="27"/>
        <v>303.95904930648555</v>
      </c>
      <c r="AB66">
        <f t="shared" ca="1" si="28"/>
        <v>0</v>
      </c>
      <c r="AC66">
        <f t="shared" ca="1" si="29"/>
        <v>0.18309968910545518</v>
      </c>
      <c r="AD66">
        <f t="shared" ca="1" si="30"/>
        <v>0.10176925236302757</v>
      </c>
      <c r="AE66">
        <f t="shared" si="20"/>
        <v>0</v>
      </c>
      <c r="AG66">
        <f t="shared" ca="1" si="31"/>
        <v>0</v>
      </c>
      <c r="AH66">
        <f t="shared" ca="1" si="32"/>
        <v>0.89966761152027175</v>
      </c>
      <c r="AI66">
        <f t="shared" si="33"/>
        <v>1</v>
      </c>
      <c r="AJ66">
        <v>0.24394239517278038</v>
      </c>
      <c r="AK66">
        <v>5.5528062148368917E-2</v>
      </c>
      <c r="AL66">
        <v>-2.0053721527801827</v>
      </c>
      <c r="AM66">
        <v>1.9700746634043753</v>
      </c>
      <c r="AN66">
        <v>0.89966761152027175</v>
      </c>
      <c r="AO66">
        <v>2.5668214220786467E-2</v>
      </c>
      <c r="AP66">
        <v>-0.4135279141337378</v>
      </c>
      <c r="AQ66">
        <v>1.5501836969633587</v>
      </c>
      <c r="AR66">
        <v>1.2752661859849468</v>
      </c>
      <c r="AS66">
        <v>-0.934733179747127</v>
      </c>
      <c r="AT66">
        <v>-1.3407611731963698</v>
      </c>
    </row>
    <row r="67" spans="5:46" x14ac:dyDescent="0.55000000000000004">
      <c r="E67">
        <f t="shared" si="25"/>
        <v>0</v>
      </c>
      <c r="F67">
        <v>56</v>
      </c>
      <c r="G67" s="5">
        <f t="shared" ca="1" si="34"/>
        <v>0</v>
      </c>
      <c r="H67">
        <f t="shared" ca="1" si="38"/>
        <v>0</v>
      </c>
      <c r="I67">
        <f t="shared" ca="1" si="38"/>
        <v>0.10036629793552007</v>
      </c>
      <c r="J67">
        <f t="shared" ca="1" si="38"/>
        <v>0</v>
      </c>
      <c r="K67">
        <f t="shared" ca="1" si="38"/>
        <v>0</v>
      </c>
      <c r="L67">
        <f t="shared" ca="1" si="38"/>
        <v>4.1182288269706338E-2</v>
      </c>
      <c r="M67">
        <f t="shared" ca="1" si="38"/>
        <v>0</v>
      </c>
      <c r="N67">
        <f t="shared" ca="1" si="38"/>
        <v>0</v>
      </c>
      <c r="O67">
        <f t="shared" ca="1" si="38"/>
        <v>6.0571077689957524E-3</v>
      </c>
      <c r="P67">
        <f t="shared" ca="1" si="38"/>
        <v>0</v>
      </c>
      <c r="Q67">
        <f t="shared" ca="1" si="38"/>
        <v>0</v>
      </c>
      <c r="R67">
        <f t="shared" ca="1" si="38"/>
        <v>2.601597035108092E-3</v>
      </c>
      <c r="S67">
        <f t="shared" ca="1" si="38"/>
        <v>0</v>
      </c>
      <c r="T67">
        <f t="shared" ca="1" si="38"/>
        <v>0</v>
      </c>
      <c r="U67">
        <f t="shared" ca="1" si="38"/>
        <v>4.9211759028348131E-4</v>
      </c>
      <c r="V67">
        <f t="shared" ca="1" si="38"/>
        <v>0</v>
      </c>
      <c r="W67">
        <f t="shared" ca="1" si="38"/>
        <v>0</v>
      </c>
      <c r="X67">
        <f t="shared" ca="1" si="37"/>
        <v>1.9630064650940873E-4</v>
      </c>
      <c r="Y67">
        <f t="shared" ca="1" si="37"/>
        <v>0</v>
      </c>
      <c r="Z67">
        <f t="shared" ca="1" si="22"/>
        <v>6.5177298313373843E-5</v>
      </c>
      <c r="AA67">
        <f t="shared" ca="1" si="27"/>
        <v>306.72616902437943</v>
      </c>
      <c r="AB67">
        <f t="shared" ca="1" si="28"/>
        <v>0</v>
      </c>
      <c r="AC67">
        <f t="shared" ca="1" si="29"/>
        <v>0.28434577064785288</v>
      </c>
      <c r="AD67">
        <f t="shared" ca="1" si="30"/>
        <v>8.5337746832634481E-2</v>
      </c>
      <c r="AE67">
        <f t="shared" si="20"/>
        <v>0</v>
      </c>
      <c r="AG67">
        <f t="shared" ca="1" si="31"/>
        <v>0</v>
      </c>
      <c r="AH67">
        <f t="shared" ca="1" si="32"/>
        <v>-1.5501836969633587</v>
      </c>
      <c r="AI67">
        <f t="shared" si="33"/>
        <v>2</v>
      </c>
      <c r="AJ67">
        <v>0.6296136234595906</v>
      </c>
      <c r="AK67">
        <v>2.6039197109639645</v>
      </c>
      <c r="AL67">
        <v>-0.88984961621463299</v>
      </c>
      <c r="AM67">
        <v>0.89075911091640592</v>
      </c>
      <c r="AN67">
        <v>-1.5501836969633587</v>
      </c>
      <c r="AO67">
        <v>-0.68110693973721936</v>
      </c>
      <c r="AP67">
        <v>-7.5845036917598918E-2</v>
      </c>
      <c r="AQ67">
        <v>-0.6968184607103467</v>
      </c>
      <c r="AR67">
        <v>0.62970684666652232</v>
      </c>
      <c r="AS67">
        <v>1.5235218597808853</v>
      </c>
      <c r="AT67">
        <v>-0.11303654900984839</v>
      </c>
    </row>
    <row r="68" spans="5:46" x14ac:dyDescent="0.55000000000000004">
      <c r="E68">
        <f t="shared" si="25"/>
        <v>0</v>
      </c>
      <c r="F68">
        <v>57</v>
      </c>
      <c r="G68" s="5">
        <f t="shared" ca="1" si="34"/>
        <v>1.5478570211172793</v>
      </c>
      <c r="H68">
        <f t="shared" ca="1" si="38"/>
        <v>0</v>
      </c>
      <c r="I68">
        <f t="shared" ca="1" si="38"/>
        <v>0</v>
      </c>
      <c r="J68">
        <f t="shared" ca="1" si="38"/>
        <v>5.7970838139550541E-2</v>
      </c>
      <c r="K68">
        <f t="shared" ca="1" si="38"/>
        <v>0</v>
      </c>
      <c r="L68">
        <f t="shared" ca="1" si="38"/>
        <v>0</v>
      </c>
      <c r="M68">
        <f t="shared" ca="1" si="38"/>
        <v>2.7826476049795278E-2</v>
      </c>
      <c r="N68">
        <f t="shared" ca="1" si="38"/>
        <v>0</v>
      </c>
      <c r="O68">
        <f t="shared" ca="1" si="38"/>
        <v>0</v>
      </c>
      <c r="P68">
        <f t="shared" ca="1" si="38"/>
        <v>4.2823429403989009E-3</v>
      </c>
      <c r="Q68">
        <f t="shared" ca="1" si="38"/>
        <v>0</v>
      </c>
      <c r="R68">
        <f t="shared" ca="1" si="38"/>
        <v>0</v>
      </c>
      <c r="S68">
        <f t="shared" ca="1" si="38"/>
        <v>1.8722048875077653E-3</v>
      </c>
      <c r="T68">
        <f t="shared" ca="1" si="38"/>
        <v>0</v>
      </c>
      <c r="U68">
        <f t="shared" ca="1" si="38"/>
        <v>0</v>
      </c>
      <c r="V68">
        <f t="shared" ca="1" si="38"/>
        <v>3.5688834636956972E-4</v>
      </c>
      <c r="W68">
        <f t="shared" ca="1" si="38"/>
        <v>0</v>
      </c>
      <c r="X68">
        <f t="shared" ca="1" si="37"/>
        <v>0</v>
      </c>
      <c r="Y68">
        <f t="shared" ca="1" si="37"/>
        <v>1.4285970896447785E-4</v>
      </c>
      <c r="Z68">
        <f t="shared" ca="1" si="22"/>
        <v>4.7465936910401462E-5</v>
      </c>
      <c r="AA68">
        <f t="shared" ca="1" si="27"/>
        <v>311.12758411032826</v>
      </c>
      <c r="AB68">
        <f t="shared" ca="1" si="28"/>
        <v>0</v>
      </c>
      <c r="AC68">
        <f t="shared" ca="1" si="29"/>
        <v>5.034429985908008E-2</v>
      </c>
      <c r="AD68">
        <f t="shared" ca="1" si="30"/>
        <v>0.18720811741114127</v>
      </c>
      <c r="AE68">
        <f t="shared" si="20"/>
        <v>0</v>
      </c>
      <c r="AG68">
        <f t="shared" ca="1" si="31"/>
        <v>1.6714898414772459</v>
      </c>
      <c r="AH68">
        <f t="shared" ca="1" si="32"/>
        <v>1.2842883734265342</v>
      </c>
      <c r="AI68">
        <f t="shared" si="33"/>
        <v>0</v>
      </c>
      <c r="AJ68">
        <v>0.16293370208586566</v>
      </c>
      <c r="AK68">
        <v>0.17395109352946747</v>
      </c>
      <c r="AL68">
        <v>0.29767193154839333</v>
      </c>
      <c r="AM68">
        <v>0.24638666218379512</v>
      </c>
      <c r="AN68">
        <v>1.2842883734265342</v>
      </c>
      <c r="AO68">
        <v>1.3340240911929868</v>
      </c>
      <c r="AP68">
        <v>0.46799186748103239</v>
      </c>
      <c r="AQ68">
        <v>0.93900553110870533</v>
      </c>
      <c r="AR68">
        <v>1.7714864952722564</v>
      </c>
      <c r="AS68">
        <v>-6.0355205278028734E-2</v>
      </c>
      <c r="AT68">
        <v>0.65595031628618017</v>
      </c>
    </row>
    <row r="69" spans="5:46" x14ac:dyDescent="0.55000000000000004">
      <c r="E69">
        <f t="shared" si="25"/>
        <v>0</v>
      </c>
      <c r="F69">
        <v>58</v>
      </c>
      <c r="G69" s="5">
        <f t="shared" ca="1" si="34"/>
        <v>0</v>
      </c>
      <c r="H69">
        <f t="shared" ca="1" si="38"/>
        <v>0.48070911196593358</v>
      </c>
      <c r="I69">
        <f t="shared" ca="1" si="38"/>
        <v>0</v>
      </c>
      <c r="J69">
        <f t="shared" ca="1" si="38"/>
        <v>0</v>
      </c>
      <c r="K69">
        <f t="shared" ca="1" si="38"/>
        <v>3.6266478923548832E-2</v>
      </c>
      <c r="L69">
        <f t="shared" ca="1" si="38"/>
        <v>0</v>
      </c>
      <c r="M69">
        <f t="shared" ca="1" si="38"/>
        <v>0</v>
      </c>
      <c r="N69">
        <f t="shared" ca="1" si="38"/>
        <v>1.9190633274116679E-2</v>
      </c>
      <c r="O69">
        <f t="shared" ca="1" si="38"/>
        <v>0</v>
      </c>
      <c r="P69">
        <f t="shared" ca="1" si="38"/>
        <v>0</v>
      </c>
      <c r="Q69">
        <f t="shared" ca="1" si="38"/>
        <v>3.0509185897579019E-3</v>
      </c>
      <c r="R69">
        <f t="shared" ca="1" si="38"/>
        <v>0</v>
      </c>
      <c r="S69">
        <f t="shared" ca="1" si="38"/>
        <v>0</v>
      </c>
      <c r="T69">
        <f t="shared" ca="1" si="38"/>
        <v>1.3517364775543575E-3</v>
      </c>
      <c r="U69">
        <f t="shared" ca="1" si="38"/>
        <v>0</v>
      </c>
      <c r="V69">
        <f t="shared" ca="1" si="38"/>
        <v>0</v>
      </c>
      <c r="W69">
        <f t="shared" ca="1" si="38"/>
        <v>2.5920260906029448E-4</v>
      </c>
      <c r="X69">
        <f t="shared" ca="1" si="37"/>
        <v>0</v>
      </c>
      <c r="Y69">
        <f t="shared" ca="1" si="37"/>
        <v>0</v>
      </c>
      <c r="Z69">
        <f t="shared" ca="1" si="22"/>
        <v>1.386063143656682E-4</v>
      </c>
      <c r="AA69">
        <f t="shared" ca="1" si="27"/>
        <v>324.99458758303882</v>
      </c>
      <c r="AB69">
        <f t="shared" ca="1" si="28"/>
        <v>0</v>
      </c>
      <c r="AC69">
        <f t="shared" ca="1" si="29"/>
        <v>0.1237365905047222</v>
      </c>
      <c r="AD69">
        <f t="shared" ca="1" si="30"/>
        <v>0.14112268586777557</v>
      </c>
      <c r="AE69">
        <f t="shared" si="20"/>
        <v>0</v>
      </c>
      <c r="AG69">
        <f t="shared" ca="1" si="31"/>
        <v>0</v>
      </c>
      <c r="AH69">
        <f t="shared" ca="1" si="32"/>
        <v>-1.7403954188921489</v>
      </c>
      <c r="AI69">
        <f t="shared" si="33"/>
        <v>1</v>
      </c>
      <c r="AJ69">
        <v>0.69564976001856849</v>
      </c>
      <c r="AK69">
        <v>-0.56406406656606123</v>
      </c>
      <c r="AL69">
        <v>0.78230641520349309</v>
      </c>
      <c r="AM69">
        <v>1.4901934264344163</v>
      </c>
      <c r="AN69">
        <v>-1.7403954188921489</v>
      </c>
      <c r="AO69">
        <v>-1.1257725418545306</v>
      </c>
      <c r="AP69">
        <v>1.0951612239296082</v>
      </c>
      <c r="AQ69">
        <v>-0.21997379917593207</v>
      </c>
      <c r="AR69">
        <v>0.71379190558218397</v>
      </c>
      <c r="AS69">
        <v>-4.4881289795739576E-2</v>
      </c>
      <c r="AT69">
        <v>-0.7405969881801866</v>
      </c>
    </row>
    <row r="70" spans="5:46" x14ac:dyDescent="0.55000000000000004">
      <c r="E70">
        <f t="shared" si="25"/>
        <v>0</v>
      </c>
      <c r="F70">
        <v>59</v>
      </c>
      <c r="G70" s="5">
        <f t="shared" ca="1" si="34"/>
        <v>0</v>
      </c>
      <c r="H70">
        <f t="shared" ca="1" si="38"/>
        <v>0</v>
      </c>
      <c r="I70">
        <f t="shared" ca="1" si="38"/>
        <v>0.23669291345874102</v>
      </c>
      <c r="J70">
        <f t="shared" ca="1" si="38"/>
        <v>0</v>
      </c>
      <c r="K70">
        <f t="shared" ca="1" si="38"/>
        <v>0</v>
      </c>
      <c r="L70">
        <f t="shared" ca="1" si="38"/>
        <v>2.3777723612953501E-2</v>
      </c>
      <c r="M70">
        <f t="shared" ca="1" si="38"/>
        <v>0</v>
      </c>
      <c r="N70">
        <f t="shared" ca="1" si="38"/>
        <v>0</v>
      </c>
      <c r="O70">
        <f t="shared" ca="1" si="38"/>
        <v>1.3427025795877633E-2</v>
      </c>
      <c r="P70">
        <f t="shared" ca="1" si="38"/>
        <v>0</v>
      </c>
      <c r="Q70">
        <f t="shared" ca="1" si="38"/>
        <v>0</v>
      </c>
      <c r="R70">
        <f t="shared" ca="1" si="38"/>
        <v>2.1860892360854069E-3</v>
      </c>
      <c r="S70">
        <f t="shared" ca="1" si="38"/>
        <v>0</v>
      </c>
      <c r="T70">
        <f t="shared" ca="1" si="38"/>
        <v>0</v>
      </c>
      <c r="U70">
        <f t="shared" ca="1" si="38"/>
        <v>9.7840744725273283E-4</v>
      </c>
      <c r="V70">
        <f t="shared" ca="1" si="38"/>
        <v>0</v>
      </c>
      <c r="W70">
        <f t="shared" ca="1" si="38"/>
        <v>0</v>
      </c>
      <c r="X70">
        <f t="shared" ca="1" si="37"/>
        <v>1.8847039762506822E-4</v>
      </c>
      <c r="Y70">
        <f t="shared" ca="1" si="37"/>
        <v>0</v>
      </c>
      <c r="Z70">
        <f t="shared" ca="1" si="22"/>
        <v>1.0094125935431887E-4</v>
      </c>
      <c r="AA70">
        <f t="shared" ca="1" si="27"/>
        <v>360.70566935552745</v>
      </c>
      <c r="AB70">
        <f t="shared" ca="1" si="28"/>
        <v>0</v>
      </c>
      <c r="AC70">
        <f t="shared" ca="1" si="29"/>
        <v>0.21839776861079108</v>
      </c>
      <c r="AD70">
        <f t="shared" ca="1" si="30"/>
        <v>0.12816101919098233</v>
      </c>
      <c r="AE70">
        <f t="shared" si="20"/>
        <v>0</v>
      </c>
      <c r="AG70">
        <f t="shared" ca="1" si="31"/>
        <v>0</v>
      </c>
      <c r="AH70">
        <f t="shared" ca="1" si="32"/>
        <v>1.6194553609238937</v>
      </c>
      <c r="AI70">
        <f t="shared" si="33"/>
        <v>2</v>
      </c>
      <c r="AJ70">
        <v>-0.29519469535443932</v>
      </c>
      <c r="AK70">
        <v>-1.1000520316883922</v>
      </c>
      <c r="AL70">
        <v>1.1096290108980611</v>
      </c>
      <c r="AM70">
        <v>-1.0619078238960356</v>
      </c>
      <c r="AN70">
        <v>1.6194553609238937</v>
      </c>
      <c r="AO70">
        <v>2.3080428945831954</v>
      </c>
      <c r="AP70">
        <v>1.4437546269618906</v>
      </c>
      <c r="AQ70">
        <v>-0.92706613941118121</v>
      </c>
      <c r="AR70">
        <v>-3.0540104489773512</v>
      </c>
      <c r="AS70">
        <v>-2.0198604033794254</v>
      </c>
      <c r="AT70">
        <v>-0.53453049986273982</v>
      </c>
    </row>
    <row r="71" spans="5:46" x14ac:dyDescent="0.55000000000000004">
      <c r="E71">
        <f t="shared" si="25"/>
        <v>0</v>
      </c>
      <c r="F71">
        <v>60</v>
      </c>
      <c r="G71" s="5">
        <f t="shared" ca="1" si="34"/>
        <v>0.9032885297322133</v>
      </c>
      <c r="H71">
        <f t="shared" ca="1" si="38"/>
        <v>0</v>
      </c>
      <c r="I71">
        <f t="shared" ca="1" si="38"/>
        <v>0</v>
      </c>
      <c r="J71">
        <f t="shared" ca="1" si="38"/>
        <v>0.13671209217769997</v>
      </c>
      <c r="K71">
        <f t="shared" ca="1" si="38"/>
        <v>0</v>
      </c>
      <c r="L71">
        <f t="shared" ca="1" si="38"/>
        <v>0</v>
      </c>
      <c r="M71">
        <f t="shared" ca="1" si="38"/>
        <v>1.6066379126417115E-2</v>
      </c>
      <c r="N71">
        <f t="shared" ca="1" si="38"/>
        <v>0</v>
      </c>
      <c r="O71">
        <f t="shared" ca="1" si="38"/>
        <v>0</v>
      </c>
      <c r="P71">
        <f t="shared" ca="1" si="38"/>
        <v>9.4928357428026543E-3</v>
      </c>
      <c r="Q71">
        <f t="shared" ca="1" si="38"/>
        <v>0</v>
      </c>
      <c r="R71">
        <f t="shared" ca="1" si="38"/>
        <v>0</v>
      </c>
      <c r="S71">
        <f t="shared" ca="1" si="38"/>
        <v>1.5731901970580031E-3</v>
      </c>
      <c r="T71">
        <f t="shared" ca="1" si="38"/>
        <v>0</v>
      </c>
      <c r="U71">
        <f t="shared" ca="1" si="38"/>
        <v>0</v>
      </c>
      <c r="V71">
        <f t="shared" ca="1" si="38"/>
        <v>7.0955036523802286E-4</v>
      </c>
      <c r="W71">
        <f t="shared" ca="1" si="38"/>
        <v>0</v>
      </c>
      <c r="X71">
        <f t="shared" ca="1" si="37"/>
        <v>0</v>
      </c>
      <c r="Y71">
        <f t="shared" ca="1" si="37"/>
        <v>1.3716116901248287E-4</v>
      </c>
      <c r="Z71">
        <f t="shared" ca="1" si="22"/>
        <v>7.351135398604643E-5</v>
      </c>
      <c r="AA71">
        <f t="shared" ca="1" si="27"/>
        <v>406.36641434960922</v>
      </c>
      <c r="AB71">
        <f t="shared" ca="1" si="28"/>
        <v>0</v>
      </c>
      <c r="AC71">
        <f t="shared" ca="1" si="29"/>
        <v>9.2535182603628155E-2</v>
      </c>
      <c r="AD71">
        <f t="shared" ca="1" si="30"/>
        <v>0.18118685700727083</v>
      </c>
      <c r="AE71">
        <f t="shared" si="20"/>
        <v>0</v>
      </c>
      <c r="AG71">
        <f t="shared" ca="1" si="31"/>
        <v>0.89767189128240388</v>
      </c>
      <c r="AH71">
        <f t="shared" ca="1" si="32"/>
        <v>-0.26987663659383543</v>
      </c>
      <c r="AI71">
        <f t="shared" si="33"/>
        <v>0</v>
      </c>
      <c r="AJ71">
        <v>0.43361069401726127</v>
      </c>
      <c r="AK71">
        <v>3.7377958506112918E-2</v>
      </c>
      <c r="AL71">
        <v>-1.443104338250123</v>
      </c>
      <c r="AM71">
        <v>-0.76784544944530353</v>
      </c>
      <c r="AN71">
        <v>-0.26987663659383543</v>
      </c>
      <c r="AO71">
        <v>-0.61115997596061788</v>
      </c>
      <c r="AP71">
        <v>-0.63681227402412333</v>
      </c>
      <c r="AQ71">
        <v>1.9393837646930479E-2</v>
      </c>
      <c r="AR71">
        <v>-0.39162728171504568</v>
      </c>
      <c r="AS71">
        <v>1.1972520042036194</v>
      </c>
      <c r="AT71">
        <v>-0.69088287091290113</v>
      </c>
    </row>
    <row r="72" spans="5:46" x14ac:dyDescent="0.55000000000000004">
      <c r="E72">
        <f t="shared" si="25"/>
        <v>0</v>
      </c>
      <c r="F72">
        <v>61</v>
      </c>
      <c r="G72" s="5">
        <f t="shared" ca="1" si="34"/>
        <v>0</v>
      </c>
      <c r="H72">
        <f t="shared" ca="1" si="38"/>
        <v>0.28052915808926371</v>
      </c>
      <c r="I72">
        <f t="shared" ca="1" si="38"/>
        <v>0</v>
      </c>
      <c r="J72">
        <f t="shared" ca="1" si="38"/>
        <v>0</v>
      </c>
      <c r="K72">
        <f t="shared" ca="1" si="38"/>
        <v>8.5526902295624832E-2</v>
      </c>
      <c r="L72">
        <f t="shared" ca="1" si="38"/>
        <v>0</v>
      </c>
      <c r="M72">
        <f t="shared" ca="1" si="38"/>
        <v>0</v>
      </c>
      <c r="N72">
        <f t="shared" ca="1" si="38"/>
        <v>1.1080238450109543E-2</v>
      </c>
      <c r="O72">
        <f t="shared" ca="1" si="38"/>
        <v>0</v>
      </c>
      <c r="P72">
        <f t="shared" ca="1" si="38"/>
        <v>0</v>
      </c>
      <c r="Q72">
        <f t="shared" ca="1" si="38"/>
        <v>6.7630896077970522E-3</v>
      </c>
      <c r="R72">
        <f t="shared" ca="1" si="38"/>
        <v>0</v>
      </c>
      <c r="S72">
        <f t="shared" ca="1" si="38"/>
        <v>0</v>
      </c>
      <c r="T72">
        <f t="shared" ca="1" si="38"/>
        <v>1.1358471445531947E-3</v>
      </c>
      <c r="U72">
        <f t="shared" ca="1" si="38"/>
        <v>0</v>
      </c>
      <c r="V72">
        <f t="shared" ca="1" si="38"/>
        <v>0</v>
      </c>
      <c r="W72">
        <f t="shared" ca="1" si="38"/>
        <v>5.15335700367554E-4</v>
      </c>
      <c r="X72">
        <f t="shared" ca="1" si="37"/>
        <v>0</v>
      </c>
      <c r="Y72">
        <f t="shared" ca="1" si="37"/>
        <v>0</v>
      </c>
      <c r="Z72">
        <f t="shared" ca="1" si="22"/>
        <v>1.5342410538902966E-4</v>
      </c>
      <c r="AA72">
        <f t="shared" ca="1" si="27"/>
        <v>428.23961596398368</v>
      </c>
      <c r="AB72">
        <f t="shared" ca="1" si="28"/>
        <v>0</v>
      </c>
      <c r="AC72">
        <f t="shared" ca="1" si="29"/>
        <v>0.18587967633156813</v>
      </c>
      <c r="AD72">
        <f t="shared" ca="1" si="30"/>
        <v>0.14062271753146599</v>
      </c>
      <c r="AE72">
        <f t="shared" si="20"/>
        <v>0</v>
      </c>
      <c r="AG72">
        <f t="shared" ca="1" si="31"/>
        <v>0</v>
      </c>
      <c r="AH72">
        <f t="shared" ca="1" si="32"/>
        <v>1.7338243196718395</v>
      </c>
      <c r="AI72">
        <f t="shared" si="33"/>
        <v>1</v>
      </c>
      <c r="AJ72">
        <v>-1.3043290891801007E-2</v>
      </c>
      <c r="AK72">
        <v>-0.43630166146613192</v>
      </c>
      <c r="AL72">
        <v>0.95324821813846938</v>
      </c>
      <c r="AM72">
        <v>0.76220658229431137</v>
      </c>
      <c r="AN72">
        <v>1.7338243196718395</v>
      </c>
      <c r="AO72">
        <v>0.80939798863255419</v>
      </c>
      <c r="AP72">
        <v>-0.45896399569755886</v>
      </c>
      <c r="AQ72">
        <v>0.41052999222301878</v>
      </c>
      <c r="AR72">
        <v>-0.55690406952635385</v>
      </c>
      <c r="AS72">
        <v>0.45488832256523892</v>
      </c>
      <c r="AT72">
        <v>0.31434638003702275</v>
      </c>
    </row>
    <row r="73" spans="5:46" x14ac:dyDescent="0.55000000000000004">
      <c r="E73">
        <f t="shared" si="25"/>
        <v>0</v>
      </c>
      <c r="F73">
        <v>62</v>
      </c>
      <c r="G73" s="5">
        <f t="shared" ca="1" si="34"/>
        <v>0</v>
      </c>
      <c r="H73">
        <f t="shared" ca="1" si="38"/>
        <v>0</v>
      </c>
      <c r="I73">
        <f t="shared" ca="1" si="38"/>
        <v>0.13812774105056094</v>
      </c>
      <c r="J73">
        <f t="shared" ca="1" si="38"/>
        <v>0</v>
      </c>
      <c r="K73">
        <f t="shared" ca="1" si="38"/>
        <v>0</v>
      </c>
      <c r="L73">
        <f t="shared" ca="1" si="38"/>
        <v>5.6074785990237117E-2</v>
      </c>
      <c r="M73">
        <f t="shared" ca="1" si="38"/>
        <v>0</v>
      </c>
      <c r="N73">
        <f t="shared" ca="1" si="38"/>
        <v>0</v>
      </c>
      <c r="O73">
        <f t="shared" ca="1" si="38"/>
        <v>7.7524615977501623E-3</v>
      </c>
      <c r="P73">
        <f t="shared" ca="1" si="38"/>
        <v>0</v>
      </c>
      <c r="Q73">
        <f t="shared" ca="1" si="38"/>
        <v>0</v>
      </c>
      <c r="R73">
        <f t="shared" ca="1" si="38"/>
        <v>4.8459888257652312E-3</v>
      </c>
      <c r="S73">
        <f t="shared" ca="1" si="38"/>
        <v>0</v>
      </c>
      <c r="T73">
        <f t="shared" ca="1" si="38"/>
        <v>0</v>
      </c>
      <c r="U73">
        <f t="shared" ca="1" si="38"/>
        <v>8.2214346037495865E-4</v>
      </c>
      <c r="V73">
        <f t="shared" ca="1" si="38"/>
        <v>0</v>
      </c>
      <c r="W73">
        <f t="shared" ca="1" si="38"/>
        <v>0</v>
      </c>
      <c r="X73">
        <f t="shared" ca="1" si="37"/>
        <v>3.7470889938485551E-4</v>
      </c>
      <c r="Y73">
        <f t="shared" ca="1" si="37"/>
        <v>0</v>
      </c>
      <c r="Z73">
        <f t="shared" ca="1" si="22"/>
        <v>1.1173244512094444E-4</v>
      </c>
      <c r="AA73">
        <f t="shared" ca="1" si="27"/>
        <v>428.79095568634148</v>
      </c>
      <c r="AB73">
        <f t="shared" ca="1" si="28"/>
        <v>0</v>
      </c>
      <c r="AC73">
        <f t="shared" ca="1" si="29"/>
        <v>0.28719129570863905</v>
      </c>
      <c r="AD73">
        <f t="shared" ca="1" si="30"/>
        <v>0.11784438182802071</v>
      </c>
      <c r="AE73">
        <f t="shared" si="20"/>
        <v>0</v>
      </c>
      <c r="AG73">
        <f t="shared" ca="1" si="31"/>
        <v>0</v>
      </c>
      <c r="AH73">
        <f t="shared" ca="1" si="32"/>
        <v>1.0280996320943814</v>
      </c>
      <c r="AI73">
        <f t="shared" si="33"/>
        <v>2</v>
      </c>
      <c r="AJ73">
        <v>1.6678768588462844</v>
      </c>
      <c r="AK73">
        <v>-1.0074245437863283</v>
      </c>
      <c r="AL73">
        <v>0.92307573140715249</v>
      </c>
      <c r="AM73">
        <v>-0.4237995199218858</v>
      </c>
      <c r="AN73">
        <v>1.0280996320943814</v>
      </c>
      <c r="AO73">
        <v>1.3145381672075018</v>
      </c>
      <c r="AP73">
        <v>-0.89966761152027175</v>
      </c>
      <c r="AQ73">
        <v>0.81716962085920386</v>
      </c>
      <c r="AR73">
        <v>0.6367190508171916</v>
      </c>
      <c r="AS73">
        <v>0.7521202860516496</v>
      </c>
      <c r="AT73">
        <v>3.1263334676623344</v>
      </c>
    </row>
    <row r="74" spans="5:46" x14ac:dyDescent="0.55000000000000004">
      <c r="E74">
        <f t="shared" si="25"/>
        <v>0</v>
      </c>
      <c r="F74">
        <v>63</v>
      </c>
      <c r="G74" s="5">
        <f t="shared" ca="1" si="34"/>
        <v>3.2643361844167624</v>
      </c>
      <c r="H74">
        <f t="shared" ca="1" si="38"/>
        <v>0</v>
      </c>
      <c r="I74">
        <f t="shared" ca="1" si="38"/>
        <v>0</v>
      </c>
      <c r="J74">
        <f t="shared" ca="1" si="38"/>
        <v>7.9781570942948687E-2</v>
      </c>
      <c r="K74">
        <f t="shared" ca="1" si="38"/>
        <v>0</v>
      </c>
      <c r="L74">
        <f t="shared" ca="1" si="38"/>
        <v>0</v>
      </c>
      <c r="M74">
        <f t="shared" ca="1" si="38"/>
        <v>3.7889193508038536E-2</v>
      </c>
      <c r="N74">
        <f t="shared" ca="1" si="38"/>
        <v>0</v>
      </c>
      <c r="O74">
        <f t="shared" ca="1" si="38"/>
        <v>0</v>
      </c>
      <c r="P74">
        <f t="shared" ca="1" si="38"/>
        <v>5.4809490700779163E-3</v>
      </c>
      <c r="Q74">
        <f t="shared" ca="1" si="38"/>
        <v>0</v>
      </c>
      <c r="R74">
        <f t="shared" ca="1" si="38"/>
        <v>0</v>
      </c>
      <c r="S74">
        <f t="shared" ca="1" si="38"/>
        <v>3.4873517466277124E-3</v>
      </c>
      <c r="T74">
        <f t="shared" ca="1" si="38"/>
        <v>0</v>
      </c>
      <c r="U74">
        <f t="shared" ca="1" si="38"/>
        <v>0</v>
      </c>
      <c r="V74">
        <f t="shared" ca="1" si="38"/>
        <v>5.9622623910426747E-4</v>
      </c>
      <c r="W74">
        <f t="shared" ca="1" si="38"/>
        <v>0</v>
      </c>
      <c r="X74">
        <f t="shared" ca="1" si="37"/>
        <v>0</v>
      </c>
      <c r="Y74">
        <f t="shared" ca="1" si="37"/>
        <v>2.7269805405329898E-4</v>
      </c>
      <c r="Z74">
        <f t="shared" ca="1" si="22"/>
        <v>8.1370129296497881E-5</v>
      </c>
      <c r="AA74">
        <f t="shared" ca="1" si="27"/>
        <v>442.06480215957242</v>
      </c>
      <c r="AB74">
        <f t="shared" ca="1" si="28"/>
        <v>0</v>
      </c>
      <c r="AC74">
        <f t="shared" ca="1" si="29"/>
        <v>3.7829101314397567E-2</v>
      </c>
      <c r="AD74">
        <f t="shared" ca="1" si="30"/>
        <v>0.34397606598614838</v>
      </c>
      <c r="AE74">
        <f t="shared" si="20"/>
        <v>0</v>
      </c>
      <c r="AG74">
        <f t="shared" ca="1" si="31"/>
        <v>3.0149647756886204</v>
      </c>
      <c r="AH74">
        <f t="shared" ca="1" si="32"/>
        <v>2.7589703677222133</v>
      </c>
      <c r="AI74">
        <f t="shared" si="33"/>
        <v>0</v>
      </c>
      <c r="AJ74">
        <v>-0.40936583900474943</v>
      </c>
      <c r="AK74">
        <v>2.2742642613593489</v>
      </c>
      <c r="AL74">
        <v>7.4232957558706403E-2</v>
      </c>
      <c r="AM74">
        <v>-0.33636638363532256</v>
      </c>
      <c r="AN74">
        <v>2.7589703677222133</v>
      </c>
      <c r="AO74">
        <v>0.21081291379232425</v>
      </c>
      <c r="AP74">
        <v>-0.90414687292650342</v>
      </c>
      <c r="AQ74">
        <v>-5.5528062148368917E-2</v>
      </c>
      <c r="AR74">
        <v>-0.51050392357865348</v>
      </c>
      <c r="AS74">
        <v>-0.79305209510494024</v>
      </c>
      <c r="AT74">
        <v>-0.69955262915755156</v>
      </c>
    </row>
    <row r="75" spans="5:46" x14ac:dyDescent="0.55000000000000004">
      <c r="E75">
        <f t="shared" si="25"/>
        <v>0</v>
      </c>
      <c r="F75">
        <v>64</v>
      </c>
      <c r="G75" s="5">
        <f t="shared" ca="1" si="34"/>
        <v>0</v>
      </c>
      <c r="H75">
        <f t="shared" ca="1" si="38"/>
        <v>1.0137862392719992</v>
      </c>
      <c r="I75">
        <f t="shared" ca="1" si="38"/>
        <v>0</v>
      </c>
      <c r="J75">
        <f t="shared" ca="1" si="38"/>
        <v>0</v>
      </c>
      <c r="K75">
        <f t="shared" ca="1" si="38"/>
        <v>4.9911244238438006E-2</v>
      </c>
      <c r="L75">
        <f t="shared" ca="1" si="38"/>
        <v>0</v>
      </c>
      <c r="M75">
        <f t="shared" ca="1" si="38"/>
        <v>0</v>
      </c>
      <c r="N75">
        <f t="shared" ca="1" si="38"/>
        <v>2.6130424002077671E-2</v>
      </c>
      <c r="O75">
        <f t="shared" ca="1" si="38"/>
        <v>0</v>
      </c>
      <c r="P75">
        <f t="shared" ca="1" si="38"/>
        <v>0</v>
      </c>
      <c r="Q75">
        <f t="shared" ca="1" si="38"/>
        <v>3.9048552720206357E-3</v>
      </c>
      <c r="R75">
        <f t="shared" ca="1" si="38"/>
        <v>0</v>
      </c>
      <c r="S75">
        <f t="shared" ca="1" si="38"/>
        <v>0</v>
      </c>
      <c r="T75">
        <f t="shared" ca="1" si="38"/>
        <v>2.5178764340556331E-3</v>
      </c>
      <c r="U75">
        <f t="shared" ca="1" si="38"/>
        <v>0</v>
      </c>
      <c r="V75">
        <f t="shared" ca="1" si="38"/>
        <v>0</v>
      </c>
      <c r="W75">
        <f t="shared" ca="1" si="38"/>
        <v>4.3303010125749045E-4</v>
      </c>
      <c r="X75">
        <f t="shared" ca="1" si="37"/>
        <v>0</v>
      </c>
      <c r="Y75">
        <f t="shared" ca="1" si="37"/>
        <v>0</v>
      </c>
      <c r="Z75">
        <f t="shared" ca="1" si="22"/>
        <v>2.5785324779891078E-4</v>
      </c>
      <c r="AA75">
        <f t="shared" ca="1" si="27"/>
        <v>489.59360301771295</v>
      </c>
      <c r="AB75">
        <f t="shared" ca="1" si="28"/>
        <v>0</v>
      </c>
      <c r="AC75">
        <f t="shared" ca="1" si="29"/>
        <v>0.10444108621885541</v>
      </c>
      <c r="AD75">
        <f t="shared" ca="1" si="30"/>
        <v>0.25870136221576279</v>
      </c>
      <c r="AE75">
        <f t="shared" si="20"/>
        <v>0</v>
      </c>
      <c r="AG75">
        <f t="shared" ca="1" si="31"/>
        <v>0</v>
      </c>
      <c r="AH75">
        <f t="shared" ca="1" si="32"/>
        <v>-1.21194943858427</v>
      </c>
      <c r="AI75">
        <f t="shared" si="33"/>
        <v>1</v>
      </c>
      <c r="AJ75">
        <v>0.40645545595907606</v>
      </c>
      <c r="AK75">
        <v>0.29375541998888366</v>
      </c>
      <c r="AL75">
        <v>-0.12898908607894555</v>
      </c>
      <c r="AM75">
        <v>0.26868633540289011</v>
      </c>
      <c r="AN75">
        <v>-1.21194943858427</v>
      </c>
      <c r="AO75">
        <v>-0.49479240260552615</v>
      </c>
      <c r="AP75">
        <v>-1.2718237485387363</v>
      </c>
      <c r="AQ75">
        <v>-0.10149619811272714</v>
      </c>
      <c r="AR75">
        <v>-1.7818729247665033</v>
      </c>
      <c r="AS75">
        <v>-0.50033349907607771</v>
      </c>
      <c r="AT75">
        <v>-1.2459713616408408</v>
      </c>
    </row>
    <row r="76" spans="5:46" x14ac:dyDescent="0.55000000000000004">
      <c r="E76">
        <f t="shared" ref="E76:E107" si="39">Cullrate</f>
        <v>0</v>
      </c>
      <c r="F76">
        <v>65</v>
      </c>
      <c r="G76" s="5">
        <f t="shared" ca="1" si="34"/>
        <v>0</v>
      </c>
      <c r="H76">
        <f t="shared" ca="1" si="38"/>
        <v>0</v>
      </c>
      <c r="I76">
        <f t="shared" ca="1" si="38"/>
        <v>0.49917093856684541</v>
      </c>
      <c r="J76">
        <f t="shared" ca="1" si="38"/>
        <v>0</v>
      </c>
      <c r="K76">
        <f t="shared" ca="1" si="38"/>
        <v>0</v>
      </c>
      <c r="L76">
        <f t="shared" ca="1" si="38"/>
        <v>3.2723766020461127E-2</v>
      </c>
      <c r="M76">
        <f t="shared" ca="1" si="38"/>
        <v>0</v>
      </c>
      <c r="N76">
        <f t="shared" ca="1" si="38"/>
        <v>0</v>
      </c>
      <c r="O76">
        <f t="shared" ca="1" si="38"/>
        <v>1.8282558585824796E-2</v>
      </c>
      <c r="P76">
        <f t="shared" ca="1" si="38"/>
        <v>0</v>
      </c>
      <c r="Q76">
        <f t="shared" ca="1" si="38"/>
        <v>0</v>
      </c>
      <c r="R76">
        <f t="shared" ca="1" si="38"/>
        <v>2.7979645564102209E-3</v>
      </c>
      <c r="S76">
        <f t="shared" ca="1" si="38"/>
        <v>0</v>
      </c>
      <c r="T76">
        <f t="shared" ca="1" si="38"/>
        <v>0</v>
      </c>
      <c r="U76">
        <f t="shared" ca="1" si="38"/>
        <v>1.8224773062271086E-3</v>
      </c>
      <c r="V76">
        <f t="shared" ca="1" si="38"/>
        <v>0</v>
      </c>
      <c r="W76">
        <f t="shared" ca="1" si="38"/>
        <v>0</v>
      </c>
      <c r="X76">
        <f t="shared" ca="1" si="37"/>
        <v>3.1486317079716691E-4</v>
      </c>
      <c r="Y76">
        <f t="shared" ca="1" si="37"/>
        <v>0</v>
      </c>
      <c r="Z76">
        <f t="shared" ca="1" si="22"/>
        <v>1.8778388041367807E-4</v>
      </c>
      <c r="AA76">
        <f t="shared" ref="AA76:AA107" ca="1" si="40">SUMPRODUCT(G76:Z76,mwt)*fec</f>
        <v>594.83517368008836</v>
      </c>
      <c r="AB76">
        <f t="shared" ref="AB76:AB107" ca="1" si="41">E76*SUMPRODUCT(G76:Z76,wt,vul)</f>
        <v>0</v>
      </c>
      <c r="AC76">
        <f t="shared" ref="AC76:AC107" ca="1" si="42">SUMPRODUCT(G76:Z76,vul,wt)/SUMPRODUCT(G76:Z76,vul)</f>
        <v>0.196731746124998</v>
      </c>
      <c r="AD76">
        <f t="shared" ref="AD76:AD107" ca="1" si="43">SUMPRODUCT(G76:Z76,mat)</f>
        <v>0.24202937783149153</v>
      </c>
      <c r="AE76">
        <f t="shared" si="20"/>
        <v>0</v>
      </c>
      <c r="AG76">
        <f t="shared" ref="AG76:AG107" ca="1" si="44">EXP(AH76*sdr)*IF(AI76=0,1,0)</f>
        <v>0</v>
      </c>
      <c r="AH76">
        <f t="shared" ref="AH76:AH107" ca="1" si="45">OFFSET(AI76,0,normseq)</f>
        <v>0.85492956714006141</v>
      </c>
      <c r="AI76">
        <f t="shared" ref="AI76:AI107" si="46">MOD(F76,yrbetween)</f>
        <v>2</v>
      </c>
      <c r="AJ76">
        <v>-0.1077262368198717</v>
      </c>
      <c r="AK76">
        <v>1.4573515727533959E-2</v>
      </c>
      <c r="AL76">
        <v>0.12081727618351579</v>
      </c>
      <c r="AM76">
        <v>-0.41803104977589101</v>
      </c>
      <c r="AN76">
        <v>0.85492956714006141</v>
      </c>
      <c r="AO76">
        <v>0.36909341361024417</v>
      </c>
      <c r="AP76">
        <v>0.46696868594153784</v>
      </c>
      <c r="AQ76">
        <v>0.24173687052098103</v>
      </c>
      <c r="AR76">
        <v>-0.84046632764511742</v>
      </c>
      <c r="AS76">
        <v>0.1646390046516899</v>
      </c>
      <c r="AT76">
        <v>0.59519379647099413</v>
      </c>
    </row>
    <row r="77" spans="5:46" x14ac:dyDescent="0.55000000000000004">
      <c r="E77">
        <f t="shared" si="39"/>
        <v>0</v>
      </c>
      <c r="F77">
        <v>66</v>
      </c>
      <c r="G77" s="5">
        <f t="shared" ref="G77:G108" ca="1" si="47">reca*AA76*EXP(-recb*AA76)*Rmult+glenadd</f>
        <v>1.6639004249566516</v>
      </c>
      <c r="H77">
        <f t="shared" ca="1" si="38"/>
        <v>0</v>
      </c>
      <c r="I77">
        <f t="shared" ca="1" si="38"/>
        <v>0</v>
      </c>
      <c r="J77">
        <f t="shared" ca="1" si="38"/>
        <v>0.28831747587438972</v>
      </c>
      <c r="K77">
        <f t="shared" ca="1" si="38"/>
        <v>0</v>
      </c>
      <c r="L77">
        <f t="shared" ca="1" si="38"/>
        <v>0</v>
      </c>
      <c r="M77">
        <f t="shared" ca="1" si="38"/>
        <v>2.2111133928837397E-2</v>
      </c>
      <c r="N77">
        <f t="shared" ca="1" si="38"/>
        <v>0</v>
      </c>
      <c r="O77">
        <f t="shared" ca="1" si="38"/>
        <v>0</v>
      </c>
      <c r="P77">
        <f t="shared" ca="1" si="38"/>
        <v>1.2925671571040366E-2</v>
      </c>
      <c r="Q77">
        <f t="shared" ca="1" si="38"/>
        <v>0</v>
      </c>
      <c r="R77">
        <f t="shared" ca="1" si="38"/>
        <v>0</v>
      </c>
      <c r="S77">
        <f t="shared" ca="1" si="38"/>
        <v>2.0135181762947645E-3</v>
      </c>
      <c r="T77">
        <f t="shared" ca="1" si="38"/>
        <v>0</v>
      </c>
      <c r="U77">
        <f t="shared" ca="1" si="38"/>
        <v>0</v>
      </c>
      <c r="V77">
        <f t="shared" ca="1" si="38"/>
        <v>1.3216778366747462E-3</v>
      </c>
      <c r="W77">
        <f t="shared" ref="W77:Y92" ca="1" si="48">V76*V$10*(1-V$2*$E76)</f>
        <v>0</v>
      </c>
      <c r="X77">
        <f t="shared" ca="1" si="48"/>
        <v>0</v>
      </c>
      <c r="Y77">
        <f t="shared" ca="1" si="48"/>
        <v>2.2914474171922806E-4</v>
      </c>
      <c r="Z77">
        <f t="shared" ca="1" si="22"/>
        <v>1.3675525146271785E-4</v>
      </c>
      <c r="AA77">
        <f t="shared" ca="1" si="40"/>
        <v>721.78843008983165</v>
      </c>
      <c r="AB77">
        <f t="shared" ca="1" si="41"/>
        <v>0</v>
      </c>
      <c r="AC77">
        <f t="shared" ca="1" si="42"/>
        <v>9.0987445642503675E-2</v>
      </c>
      <c r="AD77">
        <f t="shared" ca="1" si="43"/>
        <v>0.3437565765561732</v>
      </c>
      <c r="AE77">
        <f t="shared" ref="AE77:AE140" si="49">E77</f>
        <v>0</v>
      </c>
      <c r="AG77">
        <f t="shared" ca="1" si="44"/>
        <v>1.4126520637332385</v>
      </c>
      <c r="AH77">
        <f t="shared" ca="1" si="45"/>
        <v>0.86367208496085368</v>
      </c>
      <c r="AI77">
        <f t="shared" si="46"/>
        <v>0</v>
      </c>
      <c r="AJ77">
        <v>0.56846374718588777</v>
      </c>
      <c r="AK77">
        <v>0.27591113394009881</v>
      </c>
      <c r="AL77">
        <v>-2.5818735593929887</v>
      </c>
      <c r="AM77">
        <v>0.73758201324380934</v>
      </c>
      <c r="AN77">
        <v>0.86367208496085368</v>
      </c>
      <c r="AO77">
        <v>0.33798642107285559</v>
      </c>
      <c r="AP77">
        <v>-1.5159957911237143</v>
      </c>
      <c r="AQ77">
        <v>-0.30679984774906188</v>
      </c>
      <c r="AR77">
        <v>-1.5267050912370905</v>
      </c>
      <c r="AS77">
        <v>-0.72538568929303437</v>
      </c>
      <c r="AT77">
        <v>-0.7261826340254629</v>
      </c>
    </row>
    <row r="78" spans="5:46" x14ac:dyDescent="0.55000000000000004">
      <c r="E78">
        <f t="shared" si="39"/>
        <v>0</v>
      </c>
      <c r="F78">
        <v>67</v>
      </c>
      <c r="G78" s="5">
        <f t="shared" ca="1" si="47"/>
        <v>0</v>
      </c>
      <c r="H78">
        <f t="shared" ref="H78:W93" ca="1" si="50">G77*G$10*(1-G$2*$E77)</f>
        <v>0.51674804892721915</v>
      </c>
      <c r="I78">
        <f t="shared" ca="1" si="50"/>
        <v>0</v>
      </c>
      <c r="J78">
        <f t="shared" ca="1" si="50"/>
        <v>0</v>
      </c>
      <c r="K78">
        <f t="shared" ca="1" si="50"/>
        <v>0.18037102787643811</v>
      </c>
      <c r="L78">
        <f t="shared" ca="1" si="50"/>
        <v>0</v>
      </c>
      <c r="M78">
        <f t="shared" ca="1" si="50"/>
        <v>0</v>
      </c>
      <c r="N78">
        <f t="shared" ca="1" si="50"/>
        <v>1.5249026205972602E-2</v>
      </c>
      <c r="O78">
        <f t="shared" ca="1" si="50"/>
        <v>0</v>
      </c>
      <c r="P78">
        <f t="shared" ca="1" si="50"/>
        <v>0</v>
      </c>
      <c r="Q78">
        <f t="shared" ca="1" si="50"/>
        <v>9.2087841235617817E-3</v>
      </c>
      <c r="R78">
        <f t="shared" ca="1" si="50"/>
        <v>0</v>
      </c>
      <c r="S78">
        <f t="shared" ca="1" si="50"/>
        <v>0</v>
      </c>
      <c r="T78">
        <f t="shared" ca="1" si="50"/>
        <v>1.4537650153982251E-3</v>
      </c>
      <c r="U78">
        <f t="shared" ca="1" si="50"/>
        <v>0</v>
      </c>
      <c r="V78">
        <f t="shared" ca="1" si="50"/>
        <v>0</v>
      </c>
      <c r="W78">
        <f t="shared" ca="1" si="48"/>
        <v>9.5991462620778492E-4</v>
      </c>
      <c r="X78">
        <f t="shared" ca="1" si="48"/>
        <v>0</v>
      </c>
      <c r="Y78">
        <f t="shared" ca="1" si="48"/>
        <v>0</v>
      </c>
      <c r="Z78">
        <f t="shared" ref="Z78:Z141" ca="1" si="51">(Y77+Z77)*Y$10*(1-Y$2*$E77)</f>
        <v>2.6646986667636763E-4</v>
      </c>
      <c r="AA78">
        <f t="shared" ca="1" si="40"/>
        <v>791.10871969614016</v>
      </c>
      <c r="AB78">
        <f t="shared" ca="1" si="41"/>
        <v>0</v>
      </c>
      <c r="AC78">
        <f t="shared" ca="1" si="42"/>
        <v>0.18428348808181291</v>
      </c>
      <c r="AD78">
        <f t="shared" ca="1" si="43"/>
        <v>0.26870007001601798</v>
      </c>
      <c r="AE78">
        <f t="shared" si="49"/>
        <v>0</v>
      </c>
      <c r="AG78">
        <f t="shared" ca="1" si="44"/>
        <v>0</v>
      </c>
      <c r="AH78">
        <f t="shared" ca="1" si="45"/>
        <v>-0.82574615589692257</v>
      </c>
      <c r="AI78">
        <f t="shared" si="46"/>
        <v>1</v>
      </c>
      <c r="AJ78">
        <v>0.71250838118430693</v>
      </c>
      <c r="AK78">
        <v>0.4162791356066009</v>
      </c>
      <c r="AL78">
        <v>0.55726104619679973</v>
      </c>
      <c r="AM78">
        <v>-0.75262732934788801</v>
      </c>
      <c r="AN78">
        <v>-0.82574615589692257</v>
      </c>
      <c r="AO78">
        <v>0.40288568925461732</v>
      </c>
      <c r="AP78">
        <v>0.74917807069141418</v>
      </c>
      <c r="AQ78">
        <v>0.24449377633573022</v>
      </c>
      <c r="AR78">
        <v>-0.43428372009657323</v>
      </c>
      <c r="AS78">
        <v>0.95385075837839395</v>
      </c>
      <c r="AT78">
        <v>0.70033365773269907</v>
      </c>
    </row>
    <row r="79" spans="5:46" x14ac:dyDescent="0.55000000000000004">
      <c r="E79">
        <f t="shared" si="39"/>
        <v>0</v>
      </c>
      <c r="F79">
        <v>68</v>
      </c>
      <c r="G79" s="5">
        <f t="shared" ca="1" si="47"/>
        <v>0</v>
      </c>
      <c r="H79">
        <f t="shared" ca="1" si="50"/>
        <v>0</v>
      </c>
      <c r="I79">
        <f t="shared" ca="1" si="50"/>
        <v>0.25443786726757811</v>
      </c>
      <c r="J79">
        <f t="shared" ca="1" si="50"/>
        <v>0</v>
      </c>
      <c r="K79">
        <f t="shared" ca="1" si="50"/>
        <v>0</v>
      </c>
      <c r="L79">
        <f t="shared" ca="1" si="50"/>
        <v>0.11825830838641001</v>
      </c>
      <c r="M79">
        <f t="shared" ca="1" si="50"/>
        <v>0</v>
      </c>
      <c r="N79">
        <f t="shared" ca="1" si="50"/>
        <v>0</v>
      </c>
      <c r="O79">
        <f t="shared" ca="1" si="50"/>
        <v>1.0669218952027132E-2</v>
      </c>
      <c r="P79">
        <f t="shared" ca="1" si="50"/>
        <v>0</v>
      </c>
      <c r="Q79">
        <f t="shared" ca="1" si="50"/>
        <v>0</v>
      </c>
      <c r="R79">
        <f t="shared" ca="1" si="50"/>
        <v>6.5984139719539548E-3</v>
      </c>
      <c r="S79">
        <f t="shared" ca="1" si="50"/>
        <v>0</v>
      </c>
      <c r="T79">
        <f t="shared" ca="1" si="50"/>
        <v>0</v>
      </c>
      <c r="U79">
        <f t="shared" ca="1" si="50"/>
        <v>1.0522572566766509E-3</v>
      </c>
      <c r="V79">
        <f t="shared" ca="1" si="50"/>
        <v>0</v>
      </c>
      <c r="W79">
        <f t="shared" ca="1" si="48"/>
        <v>0</v>
      </c>
      <c r="X79">
        <f t="shared" ca="1" si="48"/>
        <v>6.9796940680259996E-4</v>
      </c>
      <c r="Y79">
        <f t="shared" ca="1" si="48"/>
        <v>0</v>
      </c>
      <c r="Z79">
        <f t="shared" ca="1" si="51"/>
        <v>1.9405900838924834E-4</v>
      </c>
      <c r="AA79">
        <f t="shared" ca="1" si="40"/>
        <v>804.63665749284121</v>
      </c>
      <c r="AB79">
        <f t="shared" ca="1" si="41"/>
        <v>0</v>
      </c>
      <c r="AC79">
        <f t="shared" ca="1" si="42"/>
        <v>0.28587074453454869</v>
      </c>
      <c r="AD79">
        <f t="shared" ca="1" si="43"/>
        <v>0.22451523100095944</v>
      </c>
      <c r="AE79">
        <f t="shared" si="49"/>
        <v>0</v>
      </c>
      <c r="AG79">
        <f t="shared" ca="1" si="44"/>
        <v>0</v>
      </c>
      <c r="AH79">
        <f t="shared" ca="1" si="45"/>
        <v>-1.4915895008016378</v>
      </c>
      <c r="AI79">
        <f t="shared" si="46"/>
        <v>2</v>
      </c>
      <c r="AJ79">
        <v>-0.54408474170486443</v>
      </c>
      <c r="AK79">
        <v>0.26401039576740004</v>
      </c>
      <c r="AL79">
        <v>2.2039512259652838</v>
      </c>
      <c r="AM79">
        <v>-1.0637904779287055</v>
      </c>
      <c r="AN79">
        <v>-1.4915895008016378</v>
      </c>
      <c r="AO79">
        <v>0.47029743655002676</v>
      </c>
      <c r="AP79">
        <v>-0.10549570106377359</v>
      </c>
      <c r="AQ79">
        <v>-0.10126541383215226</v>
      </c>
      <c r="AR79">
        <v>-0.22107087715994567</v>
      </c>
      <c r="AS79">
        <v>-0.49392838263884187</v>
      </c>
      <c r="AT79">
        <v>1.6962076188065112</v>
      </c>
    </row>
    <row r="80" spans="5:46" x14ac:dyDescent="0.55000000000000004">
      <c r="E80">
        <f t="shared" si="39"/>
        <v>0</v>
      </c>
      <c r="F80">
        <v>69</v>
      </c>
      <c r="G80" s="5">
        <f t="shared" ca="1" si="47"/>
        <v>1.4728924855871401</v>
      </c>
      <c r="H80">
        <f t="shared" ca="1" si="50"/>
        <v>0</v>
      </c>
      <c r="I80">
        <f t="shared" ca="1" si="50"/>
        <v>0</v>
      </c>
      <c r="J80">
        <f t="shared" ca="1" si="50"/>
        <v>0.14696144745138731</v>
      </c>
      <c r="K80">
        <f t="shared" ca="1" si="50"/>
        <v>0</v>
      </c>
      <c r="L80">
        <f t="shared" ca="1" si="50"/>
        <v>0</v>
      </c>
      <c r="M80">
        <f t="shared" ca="1" si="50"/>
        <v>7.9906001445392921E-2</v>
      </c>
      <c r="N80">
        <f t="shared" ca="1" si="50"/>
        <v>0</v>
      </c>
      <c r="O80">
        <f t="shared" ca="1" si="50"/>
        <v>0</v>
      </c>
      <c r="P80">
        <f t="shared" ca="1" si="50"/>
        <v>7.5430809886941593E-3</v>
      </c>
      <c r="Q80">
        <f t="shared" ca="1" si="50"/>
        <v>0</v>
      </c>
      <c r="R80">
        <f t="shared" ca="1" si="50"/>
        <v>0</v>
      </c>
      <c r="S80">
        <f t="shared" ca="1" si="50"/>
        <v>4.7484613187139691E-3</v>
      </c>
      <c r="T80">
        <f t="shared" ca="1" si="50"/>
        <v>0</v>
      </c>
      <c r="U80">
        <f t="shared" ca="1" si="50"/>
        <v>0</v>
      </c>
      <c r="V80">
        <f t="shared" ca="1" si="50"/>
        <v>7.6310694782192863E-4</v>
      </c>
      <c r="W80">
        <f t="shared" ca="1" si="48"/>
        <v>0</v>
      </c>
      <c r="X80">
        <f t="shared" ca="1" si="48"/>
        <v>0</v>
      </c>
      <c r="Y80">
        <f t="shared" ca="1" si="48"/>
        <v>5.0795403935233337E-4</v>
      </c>
      <c r="Z80">
        <f t="shared" ca="1" si="51"/>
        <v>1.4132516823283346E-4</v>
      </c>
      <c r="AA80">
        <f t="shared" ca="1" si="40"/>
        <v>794.59792680787609</v>
      </c>
      <c r="AB80">
        <f t="shared" ca="1" si="41"/>
        <v>0</v>
      </c>
      <c r="AC80">
        <f t="shared" ca="1" si="42"/>
        <v>0.10279207169243208</v>
      </c>
      <c r="AD80">
        <f t="shared" ca="1" si="43"/>
        <v>0.2944644924806023</v>
      </c>
      <c r="AE80">
        <f t="shared" si="49"/>
        <v>0</v>
      </c>
      <c r="AG80">
        <f t="shared" ca="1" si="44"/>
        <v>1.2568062158251068</v>
      </c>
      <c r="AH80">
        <f t="shared" ca="1" si="45"/>
        <v>0.5714343842555536</v>
      </c>
      <c r="AI80">
        <f t="shared" si="46"/>
        <v>0</v>
      </c>
      <c r="AJ80">
        <v>0.77753611549269408</v>
      </c>
      <c r="AK80">
        <v>0.46398440645134542</v>
      </c>
      <c r="AL80">
        <v>-2.1072446543257684</v>
      </c>
      <c r="AM80">
        <v>7.9758137871976942E-2</v>
      </c>
      <c r="AN80">
        <v>0.5714343842555536</v>
      </c>
      <c r="AO80">
        <v>5.6294311434612609E-2</v>
      </c>
      <c r="AP80">
        <v>1.3031876733293757</v>
      </c>
      <c r="AQ80">
        <v>-0.75822299550054595</v>
      </c>
      <c r="AR80">
        <v>0.75822299550054595</v>
      </c>
      <c r="AS80">
        <v>-0.34650270208658185</v>
      </c>
      <c r="AT80">
        <v>-2.0628704078262672</v>
      </c>
    </row>
    <row r="81" spans="5:46" x14ac:dyDescent="0.55000000000000004">
      <c r="E81">
        <f t="shared" si="39"/>
        <v>0</v>
      </c>
      <c r="F81">
        <v>70</v>
      </c>
      <c r="G81" s="5">
        <f t="shared" ca="1" si="47"/>
        <v>0</v>
      </c>
      <c r="H81">
        <f t="shared" ca="1" si="50"/>
        <v>0.45742780444721964</v>
      </c>
      <c r="I81">
        <f t="shared" ca="1" si="50"/>
        <v>0</v>
      </c>
      <c r="J81">
        <f t="shared" ca="1" si="50"/>
        <v>0</v>
      </c>
      <c r="K81">
        <f t="shared" ca="1" si="50"/>
        <v>9.1938885267448534E-2</v>
      </c>
      <c r="L81">
        <f t="shared" ca="1" si="50"/>
        <v>0</v>
      </c>
      <c r="M81">
        <f t="shared" ca="1" si="50"/>
        <v>0</v>
      </c>
      <c r="N81">
        <f t="shared" ca="1" si="50"/>
        <v>5.5107472731921958E-2</v>
      </c>
      <c r="O81">
        <f t="shared" ca="1" si="50"/>
        <v>0</v>
      </c>
      <c r="P81">
        <f t="shared" ca="1" si="50"/>
        <v>0</v>
      </c>
      <c r="Q81">
        <f t="shared" ca="1" si="50"/>
        <v>5.3740035146070597E-3</v>
      </c>
      <c r="R81">
        <f t="shared" ca="1" si="50"/>
        <v>0</v>
      </c>
      <c r="S81">
        <f t="shared" ca="1" si="50"/>
        <v>0</v>
      </c>
      <c r="T81">
        <f t="shared" ca="1" si="50"/>
        <v>3.4284006091373463E-3</v>
      </c>
      <c r="U81">
        <f t="shared" ca="1" si="50"/>
        <v>0</v>
      </c>
      <c r="V81">
        <f t="shared" ca="1" si="50"/>
        <v>0</v>
      </c>
      <c r="W81">
        <f t="shared" ca="1" si="48"/>
        <v>5.5423303640924758E-4</v>
      </c>
      <c r="X81">
        <f t="shared" ca="1" si="48"/>
        <v>0</v>
      </c>
      <c r="Y81">
        <f t="shared" ca="1" si="48"/>
        <v>0</v>
      </c>
      <c r="Z81">
        <f t="shared" ca="1" si="51"/>
        <v>4.7284325527419498E-4</v>
      </c>
      <c r="AA81">
        <f t="shared" ca="1" si="40"/>
        <v>761.45688093787635</v>
      </c>
      <c r="AB81">
        <f t="shared" ca="1" si="41"/>
        <v>0</v>
      </c>
      <c r="AC81">
        <f t="shared" ca="1" si="42"/>
        <v>0.19871351740627818</v>
      </c>
      <c r="AD81">
        <f t="shared" ca="1" si="43"/>
        <v>0.2229418174703425</v>
      </c>
      <c r="AE81">
        <f t="shared" si="49"/>
        <v>0</v>
      </c>
      <c r="AG81">
        <f t="shared" ca="1" si="44"/>
        <v>0</v>
      </c>
      <c r="AH81">
        <f t="shared" ca="1" si="45"/>
        <v>2.3678694560658187E-2</v>
      </c>
      <c r="AI81">
        <f t="shared" si="46"/>
        <v>1</v>
      </c>
      <c r="AJ81">
        <v>-0.58817704484681599</v>
      </c>
      <c r="AK81">
        <v>0.97615156846586615</v>
      </c>
      <c r="AL81">
        <v>-0.22538415578310378</v>
      </c>
      <c r="AM81">
        <v>-2.1569849195657298</v>
      </c>
      <c r="AN81">
        <v>2.3678694560658187E-2</v>
      </c>
      <c r="AO81">
        <v>0.53276608014130034</v>
      </c>
      <c r="AP81">
        <v>0.83992176769243088</v>
      </c>
      <c r="AQ81">
        <v>1.1305428415653296</v>
      </c>
      <c r="AR81">
        <v>1.2644704838749021</v>
      </c>
      <c r="AS81">
        <v>0.32424850360257551</v>
      </c>
      <c r="AT81">
        <v>1.4402939996216446</v>
      </c>
    </row>
    <row r="82" spans="5:46" x14ac:dyDescent="0.55000000000000004">
      <c r="E82">
        <f t="shared" si="39"/>
        <v>0</v>
      </c>
      <c r="F82">
        <v>71</v>
      </c>
      <c r="G82" s="5">
        <f t="shared" ca="1" si="47"/>
        <v>0</v>
      </c>
      <c r="H82">
        <f t="shared" ca="1" si="50"/>
        <v>0</v>
      </c>
      <c r="I82">
        <f t="shared" ca="1" si="50"/>
        <v>0.22522959735225581</v>
      </c>
      <c r="J82">
        <f t="shared" ca="1" si="50"/>
        <v>0</v>
      </c>
      <c r="K82">
        <f t="shared" ca="1" si="50"/>
        <v>0</v>
      </c>
      <c r="L82">
        <f t="shared" ca="1" si="50"/>
        <v>6.0278733090709288E-2</v>
      </c>
      <c r="M82">
        <f t="shared" ca="1" si="50"/>
        <v>0</v>
      </c>
      <c r="N82">
        <f t="shared" ca="1" si="50"/>
        <v>0</v>
      </c>
      <c r="O82">
        <f t="shared" ca="1" si="50"/>
        <v>3.8556802547788635E-2</v>
      </c>
      <c r="P82">
        <f t="shared" ca="1" si="50"/>
        <v>0</v>
      </c>
      <c r="Q82">
        <f t="shared" ca="1" si="50"/>
        <v>0</v>
      </c>
      <c r="R82">
        <f t="shared" ca="1" si="50"/>
        <v>3.8506603478068798E-3</v>
      </c>
      <c r="S82">
        <f t="shared" ca="1" si="50"/>
        <v>0</v>
      </c>
      <c r="T82">
        <f t="shared" ca="1" si="50"/>
        <v>0</v>
      </c>
      <c r="U82">
        <f t="shared" ca="1" si="50"/>
        <v>2.4815285699877816E-3</v>
      </c>
      <c r="V82">
        <f t="shared" ca="1" si="50"/>
        <v>0</v>
      </c>
      <c r="W82">
        <f t="shared" ca="1" si="48"/>
        <v>0</v>
      </c>
      <c r="X82">
        <f t="shared" ca="1" si="48"/>
        <v>4.0299177978066425E-4</v>
      </c>
      <c r="Y82">
        <f t="shared" ca="1" si="48"/>
        <v>0</v>
      </c>
      <c r="Z82">
        <f t="shared" ca="1" si="51"/>
        <v>3.4435223159209226E-4</v>
      </c>
      <c r="AA82">
        <f t="shared" ca="1" si="40"/>
        <v>724.42518023101013</v>
      </c>
      <c r="AB82">
        <f t="shared" ca="1" si="41"/>
        <v>0</v>
      </c>
      <c r="AC82">
        <f t="shared" ca="1" si="42"/>
        <v>0.29995680870947761</v>
      </c>
      <c r="AD82">
        <f t="shared" ca="1" si="43"/>
        <v>0.18621802620985933</v>
      </c>
      <c r="AE82">
        <f t="shared" si="49"/>
        <v>0</v>
      </c>
      <c r="AG82">
        <f t="shared" ca="1" si="44"/>
        <v>0</v>
      </c>
      <c r="AH82">
        <f t="shared" ca="1" si="45"/>
        <v>-0.6598429536097683</v>
      </c>
      <c r="AI82">
        <f t="shared" si="46"/>
        <v>2</v>
      </c>
      <c r="AJ82">
        <v>0.76384367275750265</v>
      </c>
      <c r="AK82">
        <v>-0.45386968849925324</v>
      </c>
      <c r="AL82">
        <v>-8.5207148003973998E-2</v>
      </c>
      <c r="AM82">
        <v>1.0549410944804549</v>
      </c>
      <c r="AN82">
        <v>-0.6598429536097683</v>
      </c>
      <c r="AO82">
        <v>1.0796861715789419</v>
      </c>
      <c r="AP82">
        <v>0.30712158149981406</v>
      </c>
      <c r="AQ82">
        <v>-1.1625729712250177</v>
      </c>
      <c r="AR82">
        <v>-0.75689968070946634</v>
      </c>
      <c r="AS82">
        <v>0.56478256738046184</v>
      </c>
      <c r="AT82">
        <v>9.0653884399216622E-3</v>
      </c>
    </row>
    <row r="83" spans="5:46" x14ac:dyDescent="0.55000000000000004">
      <c r="E83">
        <f t="shared" si="39"/>
        <v>0</v>
      </c>
      <c r="F83">
        <v>72</v>
      </c>
      <c r="G83" s="5">
        <f t="shared" ca="1" si="47"/>
        <v>1.3954559547511058</v>
      </c>
      <c r="H83">
        <f t="shared" ca="1" si="50"/>
        <v>0</v>
      </c>
      <c r="I83">
        <f t="shared" ca="1" si="50"/>
        <v>0</v>
      </c>
      <c r="J83">
        <f t="shared" ca="1" si="50"/>
        <v>0.13009096480505855</v>
      </c>
      <c r="K83">
        <f t="shared" ca="1" si="50"/>
        <v>0</v>
      </c>
      <c r="L83">
        <f t="shared" ca="1" si="50"/>
        <v>0</v>
      </c>
      <c r="M83">
        <f t="shared" ca="1" si="50"/>
        <v>4.0729760125895624E-2</v>
      </c>
      <c r="N83">
        <f t="shared" ca="1" si="50"/>
        <v>0</v>
      </c>
      <c r="O83">
        <f t="shared" ca="1" si="50"/>
        <v>0</v>
      </c>
      <c r="P83">
        <f t="shared" ca="1" si="50"/>
        <v>2.7259454097884123E-2</v>
      </c>
      <c r="Q83">
        <f t="shared" ca="1" si="50"/>
        <v>0</v>
      </c>
      <c r="R83">
        <f t="shared" ca="1" si="50"/>
        <v>0</v>
      </c>
      <c r="S83">
        <f t="shared" ca="1" si="50"/>
        <v>2.7710767755379385E-3</v>
      </c>
      <c r="T83">
        <f t="shared" ca="1" si="50"/>
        <v>0</v>
      </c>
      <c r="U83">
        <f t="shared" ca="1" si="50"/>
        <v>0</v>
      </c>
      <c r="V83">
        <f t="shared" ca="1" si="50"/>
        <v>1.7996280671487917E-3</v>
      </c>
      <c r="W83">
        <f t="shared" ca="1" si="48"/>
        <v>0</v>
      </c>
      <c r="X83">
        <f t="shared" ca="1" si="48"/>
        <v>0</v>
      </c>
      <c r="Y83">
        <f t="shared" ca="1" si="48"/>
        <v>2.9328119595257291E-4</v>
      </c>
      <c r="Z83">
        <f t="shared" ca="1" si="51"/>
        <v>2.5077752104910961E-4</v>
      </c>
      <c r="AA83">
        <f t="shared" ca="1" si="40"/>
        <v>696.43748702280641</v>
      </c>
      <c r="AB83">
        <f t="shared" ca="1" si="41"/>
        <v>0</v>
      </c>
      <c r="AC83">
        <f t="shared" ca="1" si="42"/>
        <v>9.7851171943514129E-2</v>
      </c>
      <c r="AD83">
        <f t="shared" ca="1" si="43"/>
        <v>0.25870204603983721</v>
      </c>
      <c r="AE83">
        <f t="shared" si="49"/>
        <v>0</v>
      </c>
      <c r="AG83">
        <f t="shared" ca="1" si="44"/>
        <v>1.176036836335359</v>
      </c>
      <c r="AH83">
        <f t="shared" ca="1" si="45"/>
        <v>0.40537543100072071</v>
      </c>
      <c r="AI83">
        <f t="shared" si="46"/>
        <v>0</v>
      </c>
      <c r="AJ83">
        <v>-0.88372871687170118</v>
      </c>
      <c r="AK83">
        <v>1.4707393347634934</v>
      </c>
      <c r="AL83">
        <v>-1.523767423350364</v>
      </c>
      <c r="AM83">
        <v>9.1581568995025009E-2</v>
      </c>
      <c r="AN83">
        <v>0.40537543100072071</v>
      </c>
      <c r="AO83">
        <v>0.45497245082515292</v>
      </c>
      <c r="AP83">
        <v>2.2118365450296551</v>
      </c>
      <c r="AQ83">
        <v>1.5203568182187155</v>
      </c>
      <c r="AR83">
        <v>-2.5008193915709853</v>
      </c>
      <c r="AS83">
        <v>1.0043800102721434</v>
      </c>
      <c r="AT83">
        <v>-0.56855469665606506</v>
      </c>
    </row>
    <row r="84" spans="5:46" x14ac:dyDescent="0.55000000000000004">
      <c r="E84">
        <f t="shared" si="39"/>
        <v>0</v>
      </c>
      <c r="F84">
        <v>73</v>
      </c>
      <c r="G84" s="5">
        <f t="shared" ca="1" si="47"/>
        <v>0</v>
      </c>
      <c r="H84">
        <f t="shared" ca="1" si="50"/>
        <v>0.43337878346914299</v>
      </c>
      <c r="I84">
        <f t="shared" ca="1" si="50"/>
        <v>0</v>
      </c>
      <c r="J84">
        <f t="shared" ca="1" si="50"/>
        <v>0</v>
      </c>
      <c r="K84">
        <f t="shared" ca="1" si="50"/>
        <v>8.1384733853416172E-2</v>
      </c>
      <c r="L84">
        <f t="shared" ca="1" si="50"/>
        <v>0</v>
      </c>
      <c r="M84">
        <f t="shared" ca="1" si="50"/>
        <v>0</v>
      </c>
      <c r="N84">
        <f t="shared" ca="1" si="50"/>
        <v>2.8089431393327789E-2</v>
      </c>
      <c r="O84">
        <f t="shared" ca="1" si="50"/>
        <v>0</v>
      </c>
      <c r="P84">
        <f t="shared" ca="1" si="50"/>
        <v>0</v>
      </c>
      <c r="Q84">
        <f t="shared" ca="1" si="50"/>
        <v>1.9420764850313441E-2</v>
      </c>
      <c r="R84">
        <f t="shared" ca="1" si="50"/>
        <v>0</v>
      </c>
      <c r="S84">
        <f t="shared" ca="1" si="50"/>
        <v>0</v>
      </c>
      <c r="T84">
        <f t="shared" ca="1" si="50"/>
        <v>2.000724164642372E-3</v>
      </c>
      <c r="U84">
        <f t="shared" ca="1" si="50"/>
        <v>0</v>
      </c>
      <c r="V84">
        <f t="shared" ca="1" si="50"/>
        <v>0</v>
      </c>
      <c r="W84">
        <f t="shared" ca="1" si="48"/>
        <v>1.3070426509809829E-3</v>
      </c>
      <c r="X84">
        <f t="shared" ca="1" si="48"/>
        <v>0</v>
      </c>
      <c r="Y84">
        <f t="shared" ca="1" si="48"/>
        <v>0</v>
      </c>
      <c r="Z84">
        <f t="shared" ca="1" si="51"/>
        <v>3.962155137605159E-4</v>
      </c>
      <c r="AA84">
        <f t="shared" ca="1" si="40"/>
        <v>663.28807767725652</v>
      </c>
      <c r="AB84">
        <f t="shared" ca="1" si="41"/>
        <v>0</v>
      </c>
      <c r="AC84">
        <f t="shared" ca="1" si="42"/>
        <v>0.19169045120072031</v>
      </c>
      <c r="AD84">
        <f t="shared" ca="1" si="43"/>
        <v>0.19649220203887816</v>
      </c>
      <c r="AE84">
        <f t="shared" si="49"/>
        <v>0</v>
      </c>
      <c r="AG84">
        <f t="shared" ca="1" si="44"/>
        <v>0</v>
      </c>
      <c r="AH84">
        <f t="shared" ca="1" si="45"/>
        <v>-0.37573499866994098</v>
      </c>
      <c r="AI84">
        <f t="shared" si="46"/>
        <v>1</v>
      </c>
      <c r="AJ84">
        <v>-1.2828922990593128</v>
      </c>
      <c r="AK84">
        <v>-0.45437900553224608</v>
      </c>
      <c r="AL84">
        <v>1.5750811144243926</v>
      </c>
      <c r="AM84">
        <v>1.0773601388791576</v>
      </c>
      <c r="AN84">
        <v>-0.37573499866994098</v>
      </c>
      <c r="AO84">
        <v>1.9242543203290552</v>
      </c>
      <c r="AP84">
        <v>0.83070517575833946</v>
      </c>
      <c r="AQ84">
        <v>0.89829200078384019</v>
      </c>
      <c r="AR84">
        <v>-0.92530399342649616</v>
      </c>
      <c r="AS84">
        <v>0.43537625060707796</v>
      </c>
      <c r="AT84">
        <v>-5.8516889112070203E-2</v>
      </c>
    </row>
    <row r="85" spans="5:46" x14ac:dyDescent="0.55000000000000004">
      <c r="E85">
        <f t="shared" si="39"/>
        <v>0</v>
      </c>
      <c r="F85">
        <v>74</v>
      </c>
      <c r="G85" s="5">
        <f t="shared" ca="1" si="47"/>
        <v>0</v>
      </c>
      <c r="H85">
        <f t="shared" ca="1" si="50"/>
        <v>0</v>
      </c>
      <c r="I85">
        <f t="shared" ca="1" si="50"/>
        <v>0.2133882723192185</v>
      </c>
      <c r="J85">
        <f t="shared" ca="1" si="50"/>
        <v>0</v>
      </c>
      <c r="K85">
        <f t="shared" ca="1" si="50"/>
        <v>0</v>
      </c>
      <c r="L85">
        <f t="shared" ca="1" si="50"/>
        <v>5.3359018171013219E-2</v>
      </c>
      <c r="M85">
        <f t="shared" ca="1" si="50"/>
        <v>0</v>
      </c>
      <c r="N85">
        <f t="shared" ca="1" si="50"/>
        <v>0</v>
      </c>
      <c r="O85">
        <f t="shared" ca="1" si="50"/>
        <v>1.9653208652495983E-2</v>
      </c>
      <c r="P85">
        <f t="shared" ca="1" si="50"/>
        <v>0</v>
      </c>
      <c r="Q85">
        <f t="shared" ca="1" si="50"/>
        <v>0</v>
      </c>
      <c r="R85">
        <f t="shared" ca="1" si="50"/>
        <v>1.3915653186663686E-2</v>
      </c>
      <c r="S85">
        <f t="shared" ca="1" si="50"/>
        <v>0</v>
      </c>
      <c r="T85">
        <f t="shared" ca="1" si="50"/>
        <v>0</v>
      </c>
      <c r="U85">
        <f t="shared" ca="1" si="50"/>
        <v>1.4481546182183883E-3</v>
      </c>
      <c r="V85">
        <f t="shared" ca="1" si="50"/>
        <v>0</v>
      </c>
      <c r="W85">
        <f t="shared" ca="1" si="48"/>
        <v>0</v>
      </c>
      <c r="X85">
        <f t="shared" ca="1" si="48"/>
        <v>9.5037179230710186E-4</v>
      </c>
      <c r="Y85">
        <f t="shared" ca="1" si="48"/>
        <v>0</v>
      </c>
      <c r="Z85">
        <f t="shared" ca="1" si="51"/>
        <v>2.8854740938563824E-4</v>
      </c>
      <c r="AA85">
        <f t="shared" ca="1" si="40"/>
        <v>634.54467309485449</v>
      </c>
      <c r="AB85">
        <f t="shared" ca="1" si="41"/>
        <v>0</v>
      </c>
      <c r="AC85">
        <f t="shared" ca="1" si="42"/>
        <v>0.29225603727843036</v>
      </c>
      <c r="AD85">
        <f t="shared" ca="1" si="43"/>
        <v>0.16604714961513281</v>
      </c>
      <c r="AE85">
        <f t="shared" si="49"/>
        <v>0</v>
      </c>
      <c r="AG85">
        <f t="shared" ca="1" si="44"/>
        <v>0</v>
      </c>
      <c r="AH85">
        <f t="shared" ca="1" si="45"/>
        <v>0.12097075341443997</v>
      </c>
      <c r="AI85">
        <f t="shared" si="46"/>
        <v>2</v>
      </c>
      <c r="AJ85">
        <v>0.92213895186432637</v>
      </c>
      <c r="AK85">
        <v>0.452853328170022</v>
      </c>
      <c r="AL85">
        <v>-0.48805986807565205</v>
      </c>
      <c r="AM85">
        <v>1.2763007362082135</v>
      </c>
      <c r="AN85">
        <v>0.12097075341443997</v>
      </c>
      <c r="AO85">
        <v>-1.0453823051648214</v>
      </c>
      <c r="AP85">
        <v>1.2504733604146168</v>
      </c>
      <c r="AQ85">
        <v>1.7085858416976407</v>
      </c>
      <c r="AR85">
        <v>0.12621285350178368</v>
      </c>
      <c r="AS85">
        <v>1.1789688869612291</v>
      </c>
      <c r="AT85">
        <v>0.52274231165938545</v>
      </c>
    </row>
    <row r="86" spans="5:46" x14ac:dyDescent="0.55000000000000004">
      <c r="E86">
        <f t="shared" si="39"/>
        <v>0</v>
      </c>
      <c r="F86">
        <v>75</v>
      </c>
      <c r="G86" s="5">
        <f t="shared" ca="1" si="47"/>
        <v>1.6560884621364464</v>
      </c>
      <c r="H86">
        <f t="shared" ca="1" si="50"/>
        <v>0</v>
      </c>
      <c r="I86">
        <f t="shared" ca="1" si="50"/>
        <v>0</v>
      </c>
      <c r="J86">
        <f t="shared" ca="1" si="50"/>
        <v>0.12325150224673023</v>
      </c>
      <c r="K86">
        <f t="shared" ca="1" si="50"/>
        <v>0</v>
      </c>
      <c r="L86">
        <f t="shared" ca="1" si="50"/>
        <v>0</v>
      </c>
      <c r="M86">
        <f t="shared" ca="1" si="50"/>
        <v>3.6054175315666064E-2</v>
      </c>
      <c r="N86">
        <f t="shared" ca="1" si="50"/>
        <v>0</v>
      </c>
      <c r="O86">
        <f t="shared" ca="1" si="50"/>
        <v>0</v>
      </c>
      <c r="P86">
        <f t="shared" ca="1" si="50"/>
        <v>1.389471386987663E-2</v>
      </c>
      <c r="Q86">
        <f t="shared" ca="1" si="50"/>
        <v>0</v>
      </c>
      <c r="R86">
        <f t="shared" ca="1" si="50"/>
        <v>0</v>
      </c>
      <c r="S86">
        <f t="shared" ca="1" si="50"/>
        <v>1.0014215713407864E-2</v>
      </c>
      <c r="T86">
        <f t="shared" ca="1" si="50"/>
        <v>0</v>
      </c>
      <c r="U86">
        <f t="shared" ca="1" si="50"/>
        <v>0</v>
      </c>
      <c r="V86">
        <f t="shared" ca="1" si="50"/>
        <v>1.0502154712366605E-3</v>
      </c>
      <c r="W86">
        <f t="shared" ca="1" si="48"/>
        <v>0</v>
      </c>
      <c r="X86">
        <f t="shared" ca="1" si="48"/>
        <v>0</v>
      </c>
      <c r="Y86">
        <f t="shared" ca="1" si="48"/>
        <v>6.9164233572982297E-4</v>
      </c>
      <c r="Z86">
        <f t="shared" ca="1" si="51"/>
        <v>2.1013717174509129E-4</v>
      </c>
      <c r="AA86">
        <f t="shared" ca="1" si="40"/>
        <v>619.73406867636049</v>
      </c>
      <c r="AB86">
        <f t="shared" ca="1" si="41"/>
        <v>0</v>
      </c>
      <c r="AC86">
        <f t="shared" ca="1" si="42"/>
        <v>7.9832952568494861E-2</v>
      </c>
      <c r="AD86">
        <f t="shared" ca="1" si="43"/>
        <v>0.26318356384059838</v>
      </c>
      <c r="AE86">
        <f t="shared" si="49"/>
        <v>0</v>
      </c>
      <c r="AG86">
        <f t="shared" ca="1" si="44"/>
        <v>1.3969256584233947</v>
      </c>
      <c r="AH86">
        <f t="shared" ca="1" si="45"/>
        <v>0.83568465925054625</v>
      </c>
      <c r="AI86">
        <f t="shared" si="46"/>
        <v>0</v>
      </c>
      <c r="AJ86">
        <v>-1.1588235793169588</v>
      </c>
      <c r="AK86">
        <v>1.1204542715859134</v>
      </c>
      <c r="AL86">
        <v>0.90253706730436534</v>
      </c>
      <c r="AM86">
        <v>-1.2220561984577216</v>
      </c>
      <c r="AN86">
        <v>0.83568465925054625</v>
      </c>
      <c r="AO86">
        <v>0.18576884031062946</v>
      </c>
      <c r="AP86">
        <v>0.22546259970113169</v>
      </c>
      <c r="AQ86">
        <v>-0.11835140867333394</v>
      </c>
      <c r="AR86">
        <v>0.93853032012702897</v>
      </c>
      <c r="AS86">
        <v>-0.74029571806022432</v>
      </c>
      <c r="AT86">
        <v>0.53506028052652255</v>
      </c>
    </row>
    <row r="87" spans="5:46" x14ac:dyDescent="0.55000000000000004">
      <c r="E87">
        <f t="shared" si="39"/>
        <v>0</v>
      </c>
      <c r="F87">
        <v>76</v>
      </c>
      <c r="G87" s="5">
        <f t="shared" ca="1" si="47"/>
        <v>0</v>
      </c>
      <c r="H87">
        <f t="shared" ca="1" si="50"/>
        <v>0.51432193226477629</v>
      </c>
      <c r="I87">
        <f t="shared" ca="1" si="50"/>
        <v>0</v>
      </c>
      <c r="J87">
        <f t="shared" ca="1" si="50"/>
        <v>0</v>
      </c>
      <c r="K87">
        <f t="shared" ca="1" si="50"/>
        <v>7.7105975210615255E-2</v>
      </c>
      <c r="L87">
        <f t="shared" ca="1" si="50"/>
        <v>0</v>
      </c>
      <c r="M87">
        <f t="shared" ca="1" si="50"/>
        <v>0</v>
      </c>
      <c r="N87">
        <f t="shared" ca="1" si="50"/>
        <v>2.4864896843046273E-2</v>
      </c>
      <c r="O87">
        <f t="shared" ca="1" si="50"/>
        <v>0</v>
      </c>
      <c r="P87">
        <f t="shared" ca="1" si="50"/>
        <v>0</v>
      </c>
      <c r="Q87">
        <f t="shared" ca="1" si="50"/>
        <v>9.89917001860313E-3</v>
      </c>
      <c r="R87">
        <f t="shared" ca="1" si="50"/>
        <v>0</v>
      </c>
      <c r="S87">
        <f t="shared" ca="1" si="50"/>
        <v>0</v>
      </c>
      <c r="T87">
        <f t="shared" ca="1" si="50"/>
        <v>7.2302880759653482E-3</v>
      </c>
      <c r="U87">
        <f t="shared" ca="1" si="50"/>
        <v>0</v>
      </c>
      <c r="V87">
        <f t="shared" ca="1" si="50"/>
        <v>0</v>
      </c>
      <c r="W87">
        <f t="shared" ca="1" si="48"/>
        <v>7.6275561527620655E-4</v>
      </c>
      <c r="X87">
        <f t="shared" ca="1" si="48"/>
        <v>0</v>
      </c>
      <c r="Y87">
        <f t="shared" ca="1" si="48"/>
        <v>0</v>
      </c>
      <c r="Z87">
        <f t="shared" ca="1" si="51"/>
        <v>6.5672880460763429E-4</v>
      </c>
      <c r="AA87">
        <f t="shared" ca="1" si="40"/>
        <v>605.94389320196456</v>
      </c>
      <c r="AB87">
        <f t="shared" ca="1" si="41"/>
        <v>0</v>
      </c>
      <c r="AC87">
        <f t="shared" ca="1" si="42"/>
        <v>0.1667409511749221</v>
      </c>
      <c r="AD87">
        <f t="shared" ca="1" si="43"/>
        <v>0.20000030312386671</v>
      </c>
      <c r="AE87">
        <f t="shared" si="49"/>
        <v>0</v>
      </c>
      <c r="AG87">
        <f t="shared" ca="1" si="44"/>
        <v>0</v>
      </c>
      <c r="AH87">
        <f t="shared" ca="1" si="45"/>
        <v>0.32876641853363253</v>
      </c>
      <c r="AI87">
        <f t="shared" si="46"/>
        <v>1</v>
      </c>
      <c r="AJ87">
        <v>0.87786474978202023</v>
      </c>
      <c r="AK87">
        <v>1.8340097085456364</v>
      </c>
      <c r="AL87">
        <v>-0.246701574724284</v>
      </c>
      <c r="AM87">
        <v>-1.4184070096234791</v>
      </c>
      <c r="AN87">
        <v>0.32876641853363253</v>
      </c>
      <c r="AO87">
        <v>-0.977013314695796</v>
      </c>
      <c r="AP87">
        <v>0.63129391492111608</v>
      </c>
      <c r="AQ87">
        <v>0.70984924604999833</v>
      </c>
      <c r="AR87">
        <v>-1.0787289284053259</v>
      </c>
      <c r="AS87">
        <v>-1.2073383004462812</v>
      </c>
      <c r="AT87">
        <v>1.5385876395157538</v>
      </c>
    </row>
    <row r="88" spans="5:46" x14ac:dyDescent="0.55000000000000004">
      <c r="E88">
        <f t="shared" si="39"/>
        <v>0</v>
      </c>
      <c r="F88">
        <v>77</v>
      </c>
      <c r="G88" s="5">
        <f t="shared" ca="1" si="47"/>
        <v>0</v>
      </c>
      <c r="H88">
        <f t="shared" ca="1" si="50"/>
        <v>0</v>
      </c>
      <c r="I88">
        <f t="shared" ca="1" si="50"/>
        <v>0.25324328907687993</v>
      </c>
      <c r="J88">
        <f t="shared" ca="1" si="50"/>
        <v>0</v>
      </c>
      <c r="K88">
        <f t="shared" ca="1" si="50"/>
        <v>0</v>
      </c>
      <c r="L88">
        <f t="shared" ca="1" si="50"/>
        <v>5.0553696468028861E-2</v>
      </c>
      <c r="M88">
        <f t="shared" ca="1" si="50"/>
        <v>0</v>
      </c>
      <c r="N88">
        <f t="shared" ca="1" si="50"/>
        <v>0</v>
      </c>
      <c r="O88">
        <f t="shared" ca="1" si="50"/>
        <v>1.7397112776560305E-2</v>
      </c>
      <c r="P88">
        <f t="shared" ca="1" si="50"/>
        <v>0</v>
      </c>
      <c r="Q88">
        <f t="shared" ca="1" si="50"/>
        <v>0</v>
      </c>
      <c r="R88">
        <f t="shared" ca="1" si="50"/>
        <v>7.0930994673197439E-3</v>
      </c>
      <c r="S88">
        <f t="shared" ca="1" si="50"/>
        <v>0</v>
      </c>
      <c r="T88">
        <f t="shared" ca="1" si="50"/>
        <v>0</v>
      </c>
      <c r="U88">
        <f t="shared" ca="1" si="50"/>
        <v>5.2333926151834987E-3</v>
      </c>
      <c r="V88">
        <f t="shared" ca="1" si="50"/>
        <v>0</v>
      </c>
      <c r="W88">
        <f t="shared" ca="1" si="48"/>
        <v>0</v>
      </c>
      <c r="X88">
        <f t="shared" ca="1" si="48"/>
        <v>5.5461191005380726E-4</v>
      </c>
      <c r="Y88">
        <f t="shared" ca="1" si="48"/>
        <v>0</v>
      </c>
      <c r="Z88">
        <f t="shared" ca="1" si="51"/>
        <v>4.7826848938832209E-4</v>
      </c>
      <c r="AA88">
        <f t="shared" ca="1" si="40"/>
        <v>603.15839547994165</v>
      </c>
      <c r="AB88">
        <f t="shared" ca="1" si="41"/>
        <v>0</v>
      </c>
      <c r="AC88">
        <f t="shared" ca="1" si="42"/>
        <v>0.26551954563824237</v>
      </c>
      <c r="AD88">
        <f t="shared" ca="1" si="43"/>
        <v>0.17301260614661979</v>
      </c>
      <c r="AE88">
        <f t="shared" si="49"/>
        <v>0</v>
      </c>
      <c r="AG88">
        <f t="shared" ca="1" si="44"/>
        <v>0</v>
      </c>
      <c r="AH88">
        <f t="shared" ca="1" si="45"/>
        <v>-1.3843055057805032</v>
      </c>
      <c r="AI88">
        <f t="shared" si="46"/>
        <v>2</v>
      </c>
      <c r="AJ88">
        <v>-1.2125838111387566E-2</v>
      </c>
      <c r="AK88">
        <v>-1.7212187231052667E-3</v>
      </c>
      <c r="AL88">
        <v>-0.2249919361929642</v>
      </c>
      <c r="AM88">
        <v>-0.54399606597144157</v>
      </c>
      <c r="AN88">
        <v>-1.3843055057805032</v>
      </c>
      <c r="AO88">
        <v>-1.7766524251783267</v>
      </c>
      <c r="AP88">
        <v>0.83308350440347567</v>
      </c>
      <c r="AQ88">
        <v>-0.3704042228491744</v>
      </c>
      <c r="AR88">
        <v>0.11149722922709771</v>
      </c>
      <c r="AS88">
        <v>0.72598368205945008</v>
      </c>
      <c r="AT88">
        <v>-1.2431496543285903</v>
      </c>
    </row>
    <row r="89" spans="5:46" x14ac:dyDescent="0.55000000000000004">
      <c r="E89">
        <f t="shared" si="39"/>
        <v>0</v>
      </c>
      <c r="F89">
        <v>78</v>
      </c>
      <c r="G89" s="5">
        <f t="shared" ca="1" si="47"/>
        <v>1.3349957926585259</v>
      </c>
      <c r="H89">
        <f t="shared" ca="1" si="50"/>
        <v>0</v>
      </c>
      <c r="I89">
        <f t="shared" ca="1" si="50"/>
        <v>0</v>
      </c>
      <c r="J89">
        <f t="shared" ca="1" si="50"/>
        <v>0.14627146784306808</v>
      </c>
      <c r="K89">
        <f t="shared" ca="1" si="50"/>
        <v>0</v>
      </c>
      <c r="L89">
        <f t="shared" ca="1" si="50"/>
        <v>0</v>
      </c>
      <c r="M89">
        <f t="shared" ca="1" si="50"/>
        <v>3.4158646425458968E-2</v>
      </c>
      <c r="N89">
        <f t="shared" ca="1" si="50"/>
        <v>0</v>
      </c>
      <c r="O89">
        <f t="shared" ca="1" si="50"/>
        <v>0</v>
      </c>
      <c r="P89">
        <f t="shared" ca="1" si="50"/>
        <v>1.2299666098623577E-2</v>
      </c>
      <c r="Q89">
        <f t="shared" ca="1" si="50"/>
        <v>0</v>
      </c>
      <c r="R89">
        <f t="shared" ca="1" si="50"/>
        <v>0</v>
      </c>
      <c r="S89">
        <f t="shared" ca="1" si="50"/>
        <v>5.1044551908258923E-3</v>
      </c>
      <c r="T89">
        <f t="shared" ca="1" si="50"/>
        <v>0</v>
      </c>
      <c r="U89">
        <f t="shared" ca="1" si="50"/>
        <v>0</v>
      </c>
      <c r="V89">
        <f t="shared" ca="1" si="50"/>
        <v>3.7953059862372699E-3</v>
      </c>
      <c r="W89">
        <f t="shared" ca="1" si="48"/>
        <v>0</v>
      </c>
      <c r="X89">
        <f t="shared" ca="1" si="48"/>
        <v>0</v>
      </c>
      <c r="Y89">
        <f t="shared" ca="1" si="48"/>
        <v>4.0362422369669826E-4</v>
      </c>
      <c r="Z89">
        <f t="shared" ca="1" si="51"/>
        <v>3.4830320573261557E-4</v>
      </c>
      <c r="AA89">
        <f t="shared" ca="1" si="40"/>
        <v>611.51057696207431</v>
      </c>
      <c r="AB89">
        <f t="shared" ca="1" si="41"/>
        <v>0</v>
      </c>
      <c r="AC89">
        <f t="shared" ca="1" si="42"/>
        <v>9.2722398635909503E-2</v>
      </c>
      <c r="AD89">
        <f t="shared" ca="1" si="43"/>
        <v>0.24740826588687709</v>
      </c>
      <c r="AE89">
        <f t="shared" si="49"/>
        <v>0</v>
      </c>
      <c r="AG89">
        <f t="shared" ca="1" si="44"/>
        <v>1.1314750250553363</v>
      </c>
      <c r="AH89">
        <f t="shared" ca="1" si="45"/>
        <v>0.30880528356647119</v>
      </c>
      <c r="AI89">
        <f t="shared" si="46"/>
        <v>0</v>
      </c>
      <c r="AJ89">
        <v>-1.051612343871966</v>
      </c>
      <c r="AK89">
        <v>-0.11319116310914978</v>
      </c>
      <c r="AL89">
        <v>0.34430968298693188</v>
      </c>
      <c r="AM89">
        <v>1.3895100892113987</v>
      </c>
      <c r="AN89">
        <v>0.30880528356647119</v>
      </c>
      <c r="AO89">
        <v>-0.53603116612066515</v>
      </c>
      <c r="AP89">
        <v>-1.3623093764181249</v>
      </c>
      <c r="AQ89">
        <v>-0.65471681409690063</v>
      </c>
      <c r="AR89">
        <v>0.42555711843306199</v>
      </c>
      <c r="AS89">
        <v>0.14798956726735923</v>
      </c>
      <c r="AT89">
        <v>-0.25104100132011808</v>
      </c>
    </row>
    <row r="90" spans="5:46" x14ac:dyDescent="0.55000000000000004">
      <c r="E90">
        <f t="shared" si="39"/>
        <v>0</v>
      </c>
      <c r="F90">
        <v>79</v>
      </c>
      <c r="G90" s="5">
        <f t="shared" ca="1" si="47"/>
        <v>0</v>
      </c>
      <c r="H90">
        <f t="shared" ca="1" si="50"/>
        <v>0.41460201634380373</v>
      </c>
      <c r="I90">
        <f t="shared" ca="1" si="50"/>
        <v>0</v>
      </c>
      <c r="J90">
        <f t="shared" ca="1" si="50"/>
        <v>0</v>
      </c>
      <c r="K90">
        <f t="shared" ca="1" si="50"/>
        <v>9.1507234945910121E-2</v>
      </c>
      <c r="L90">
        <f t="shared" ca="1" si="50"/>
        <v>0</v>
      </c>
      <c r="M90">
        <f t="shared" ca="1" si="50"/>
        <v>0</v>
      </c>
      <c r="N90">
        <f t="shared" ca="1" si="50"/>
        <v>2.3557638254953321E-2</v>
      </c>
      <c r="O90">
        <f t="shared" ca="1" si="50"/>
        <v>0</v>
      </c>
      <c r="P90">
        <f t="shared" ca="1" si="50"/>
        <v>0</v>
      </c>
      <c r="Q90">
        <f t="shared" ca="1" si="50"/>
        <v>8.7627918806078234E-3</v>
      </c>
      <c r="R90">
        <f t="shared" ca="1" si="50"/>
        <v>0</v>
      </c>
      <c r="S90">
        <f t="shared" ca="1" si="50"/>
        <v>0</v>
      </c>
      <c r="T90">
        <f t="shared" ca="1" si="50"/>
        <v>3.6854290497371797E-3</v>
      </c>
      <c r="U90">
        <f t="shared" ca="1" si="50"/>
        <v>0</v>
      </c>
      <c r="V90">
        <f t="shared" ca="1" si="50"/>
        <v>0</v>
      </c>
      <c r="W90">
        <f t="shared" ca="1" si="48"/>
        <v>2.7564733447366348E-3</v>
      </c>
      <c r="X90">
        <f t="shared" ca="1" si="48"/>
        <v>0</v>
      </c>
      <c r="Y90">
        <f t="shared" ca="1" si="48"/>
        <v>0</v>
      </c>
      <c r="Z90">
        <f t="shared" ca="1" si="51"/>
        <v>5.4759771960613275E-4</v>
      </c>
      <c r="AA90">
        <f t="shared" ca="1" si="40"/>
        <v>605.64926458925549</v>
      </c>
      <c r="AB90">
        <f t="shared" ca="1" si="41"/>
        <v>0</v>
      </c>
      <c r="AC90">
        <f t="shared" ca="1" si="42"/>
        <v>0.18518064637303408</v>
      </c>
      <c r="AD90">
        <f t="shared" ca="1" si="43"/>
        <v>0.18949412432977153</v>
      </c>
      <c r="AE90">
        <f t="shared" si="49"/>
        <v>0</v>
      </c>
      <c r="AG90">
        <f t="shared" ca="1" si="44"/>
        <v>0</v>
      </c>
      <c r="AH90">
        <f t="shared" ca="1" si="45"/>
        <v>0.2432329893053975</v>
      </c>
      <c r="AI90">
        <f t="shared" si="46"/>
        <v>1</v>
      </c>
      <c r="AJ90">
        <v>0.65291715145576745</v>
      </c>
      <c r="AK90">
        <v>-1.0152075446967501</v>
      </c>
      <c r="AL90">
        <v>2.432025212328881</v>
      </c>
      <c r="AM90">
        <v>1.071366568794474</v>
      </c>
      <c r="AN90">
        <v>0.2432329893053975</v>
      </c>
      <c r="AO90">
        <v>-6.7407199821900576E-2</v>
      </c>
      <c r="AP90">
        <v>0.78033508543740027</v>
      </c>
      <c r="AQ90">
        <v>1.2282134775887243</v>
      </c>
      <c r="AR90">
        <v>-0.28267209017940331</v>
      </c>
      <c r="AS90">
        <v>-1.0833923624886665</v>
      </c>
      <c r="AT90">
        <v>3.1866420613368973E-2</v>
      </c>
    </row>
    <row r="91" spans="5:46" x14ac:dyDescent="0.55000000000000004">
      <c r="E91">
        <f t="shared" si="39"/>
        <v>0</v>
      </c>
      <c r="F91">
        <v>80</v>
      </c>
      <c r="G91" s="5">
        <f t="shared" ca="1" si="47"/>
        <v>0</v>
      </c>
      <c r="H91">
        <f t="shared" ca="1" si="50"/>
        <v>0</v>
      </c>
      <c r="I91">
        <f t="shared" ca="1" si="50"/>
        <v>0.20414291456417805</v>
      </c>
      <c r="J91">
        <f t="shared" ca="1" si="50"/>
        <v>0</v>
      </c>
      <c r="K91">
        <f t="shared" ca="1" si="50"/>
        <v>0</v>
      </c>
      <c r="L91">
        <f t="shared" ca="1" si="50"/>
        <v>5.9995726238441682E-2</v>
      </c>
      <c r="M91">
        <f t="shared" ca="1" si="50"/>
        <v>0</v>
      </c>
      <c r="N91">
        <f t="shared" ca="1" si="50"/>
        <v>0</v>
      </c>
      <c r="O91">
        <f t="shared" ca="1" si="50"/>
        <v>1.6482468922264959E-2</v>
      </c>
      <c r="P91">
        <f t="shared" ca="1" si="50"/>
        <v>0</v>
      </c>
      <c r="Q91">
        <f t="shared" ca="1" si="50"/>
        <v>0</v>
      </c>
      <c r="R91">
        <f t="shared" ca="1" si="50"/>
        <v>6.2788450247613647E-3</v>
      </c>
      <c r="S91">
        <f t="shared" ca="1" si="50"/>
        <v>0</v>
      </c>
      <c r="T91">
        <f t="shared" ca="1" si="50"/>
        <v>0</v>
      </c>
      <c r="U91">
        <f t="shared" ca="1" si="50"/>
        <v>2.6675696694287193E-3</v>
      </c>
      <c r="V91">
        <f t="shared" ca="1" si="50"/>
        <v>0</v>
      </c>
      <c r="W91">
        <f t="shared" ca="1" si="48"/>
        <v>0</v>
      </c>
      <c r="X91">
        <f t="shared" ca="1" si="48"/>
        <v>2.004276227036621E-3</v>
      </c>
      <c r="Y91">
        <f t="shared" ca="1" si="48"/>
        <v>0</v>
      </c>
      <c r="Z91">
        <f t="shared" ca="1" si="51"/>
        <v>3.9879282332528065E-4</v>
      </c>
      <c r="AA91">
        <f t="shared" ca="1" si="40"/>
        <v>592.68414057759389</v>
      </c>
      <c r="AB91">
        <f t="shared" ca="1" si="41"/>
        <v>0</v>
      </c>
      <c r="AC91">
        <f t="shared" ca="1" si="42"/>
        <v>0.28571079730011845</v>
      </c>
      <c r="AD91">
        <f t="shared" ca="1" si="43"/>
        <v>0.16028037353331123</v>
      </c>
      <c r="AE91">
        <f t="shared" si="49"/>
        <v>0</v>
      </c>
      <c r="AG91">
        <f t="shared" ca="1" si="44"/>
        <v>0</v>
      </c>
      <c r="AH91">
        <f t="shared" ca="1" si="45"/>
        <v>1.2125838111387566E-2</v>
      </c>
      <c r="AI91">
        <f t="shared" si="46"/>
        <v>2</v>
      </c>
      <c r="AJ91">
        <v>0.79735400504432619</v>
      </c>
      <c r="AK91">
        <v>1.4662418834632263</v>
      </c>
      <c r="AL91">
        <v>-0.41936800698749721</v>
      </c>
      <c r="AM91">
        <v>1.0171311259909999</v>
      </c>
      <c r="AN91">
        <v>1.2125838111387566E-2</v>
      </c>
      <c r="AO91">
        <v>-0.47346247811219655</v>
      </c>
      <c r="AP91">
        <v>2.0686820789705962</v>
      </c>
      <c r="AQ91">
        <v>0.70013811637181789</v>
      </c>
      <c r="AR91">
        <v>-0.21762275537184905</v>
      </c>
      <c r="AS91">
        <v>-1.1327210813760757</v>
      </c>
      <c r="AT91">
        <v>-5.7411853049416095E-4</v>
      </c>
    </row>
    <row r="92" spans="5:46" x14ac:dyDescent="0.55000000000000004">
      <c r="E92">
        <f t="shared" si="39"/>
        <v>0</v>
      </c>
      <c r="F92">
        <v>81</v>
      </c>
      <c r="G92" s="5">
        <f t="shared" ca="1" si="47"/>
        <v>2.1844611677898809</v>
      </c>
      <c r="H92">
        <f t="shared" ca="1" si="50"/>
        <v>0</v>
      </c>
      <c r="I92">
        <f t="shared" ca="1" si="50"/>
        <v>0</v>
      </c>
      <c r="J92">
        <f t="shared" ca="1" si="50"/>
        <v>0.11791145136327517</v>
      </c>
      <c r="K92">
        <f t="shared" ca="1" si="50"/>
        <v>0</v>
      </c>
      <c r="L92">
        <f t="shared" ca="1" si="50"/>
        <v>0</v>
      </c>
      <c r="M92">
        <f t="shared" ca="1" si="50"/>
        <v>4.0538535118072407E-2</v>
      </c>
      <c r="N92">
        <f t="shared" ca="1" si="50"/>
        <v>0</v>
      </c>
      <c r="O92">
        <f t="shared" ca="1" si="50"/>
        <v>0</v>
      </c>
      <c r="P92">
        <f t="shared" ca="1" si="50"/>
        <v>1.1653017763840801E-2</v>
      </c>
      <c r="Q92">
        <f t="shared" ca="1" si="50"/>
        <v>0</v>
      </c>
      <c r="R92">
        <f t="shared" ca="1" si="50"/>
        <v>0</v>
      </c>
      <c r="S92">
        <f t="shared" ca="1" si="50"/>
        <v>4.5184877537245626E-3</v>
      </c>
      <c r="T92">
        <f t="shared" ca="1" si="50"/>
        <v>0</v>
      </c>
      <c r="U92">
        <f t="shared" ca="1" si="50"/>
        <v>0</v>
      </c>
      <c r="V92">
        <f t="shared" ca="1" si="50"/>
        <v>1.9345468378800025E-3</v>
      </c>
      <c r="W92">
        <f t="shared" ca="1" si="48"/>
        <v>0</v>
      </c>
      <c r="X92">
        <f t="shared" ca="1" si="48"/>
        <v>0</v>
      </c>
      <c r="Y92">
        <f t="shared" ca="1" si="48"/>
        <v>1.4586315611810762E-3</v>
      </c>
      <c r="Z92">
        <f t="shared" ca="1" si="51"/>
        <v>2.9042435759253556E-4</v>
      </c>
      <c r="AA92">
        <f t="shared" ca="1" si="40"/>
        <v>590.73644662229628</v>
      </c>
      <c r="AB92">
        <f t="shared" ca="1" si="41"/>
        <v>0</v>
      </c>
      <c r="AC92">
        <f t="shared" ca="1" si="42"/>
        <v>6.2900631616239128E-2</v>
      </c>
      <c r="AD92">
        <f t="shared" ca="1" si="43"/>
        <v>0.29829186117375189</v>
      </c>
      <c r="AE92">
        <f t="shared" si="49"/>
        <v>0</v>
      </c>
      <c r="AG92">
        <f t="shared" ca="1" si="44"/>
        <v>1.8554869512207448</v>
      </c>
      <c r="AH92">
        <f t="shared" ca="1" si="45"/>
        <v>1.545367922517471</v>
      </c>
      <c r="AI92">
        <f t="shared" si="46"/>
        <v>0</v>
      </c>
      <c r="AJ92">
        <v>-0.86034333435236476</v>
      </c>
      <c r="AK92">
        <v>0.39592578104929999</v>
      </c>
      <c r="AL92">
        <v>-0.1326930032519158</v>
      </c>
      <c r="AM92">
        <v>0.32013872441893909</v>
      </c>
      <c r="AN92">
        <v>1.545367922517471</v>
      </c>
      <c r="AO92">
        <v>-0.29167949833208695</v>
      </c>
      <c r="AP92">
        <v>0.23669826987315901</v>
      </c>
      <c r="AQ92">
        <v>0.54337533583748154</v>
      </c>
      <c r="AR92">
        <v>3.2019897844293155E-2</v>
      </c>
      <c r="AS92">
        <v>-1.3937415133113973</v>
      </c>
      <c r="AT92">
        <v>0.36434812500374392</v>
      </c>
    </row>
    <row r="93" spans="5:46" x14ac:dyDescent="0.55000000000000004">
      <c r="E93">
        <f t="shared" si="39"/>
        <v>0</v>
      </c>
      <c r="F93">
        <v>82</v>
      </c>
      <c r="G93" s="5">
        <f t="shared" ca="1" si="47"/>
        <v>0</v>
      </c>
      <c r="H93">
        <f t="shared" ca="1" si="50"/>
        <v>0.67841562480645667</v>
      </c>
      <c r="I93">
        <f t="shared" ca="1" si="50"/>
        <v>0</v>
      </c>
      <c r="J93">
        <f t="shared" ca="1" si="50"/>
        <v>0</v>
      </c>
      <c r="K93">
        <f t="shared" ca="1" si="50"/>
        <v>7.3765246509241281E-2</v>
      </c>
      <c r="L93">
        <f t="shared" ca="1" si="50"/>
        <v>0</v>
      </c>
      <c r="M93">
        <f t="shared" ca="1" si="50"/>
        <v>0</v>
      </c>
      <c r="N93">
        <f t="shared" ca="1" si="50"/>
        <v>2.7957552351532897E-2</v>
      </c>
      <c r="O93">
        <f t="shared" ca="1" si="50"/>
        <v>0</v>
      </c>
      <c r="P93">
        <f t="shared" ca="1" si="50"/>
        <v>0</v>
      </c>
      <c r="Q93">
        <f t="shared" ca="1" si="50"/>
        <v>8.3020928069738494E-3</v>
      </c>
      <c r="R93">
        <f t="shared" ca="1" si="50"/>
        <v>0</v>
      </c>
      <c r="S93">
        <f t="shared" ca="1" si="50"/>
        <v>0</v>
      </c>
      <c r="T93">
        <f t="shared" ca="1" si="50"/>
        <v>3.2623591364632667E-3</v>
      </c>
      <c r="U93">
        <f t="shared" ca="1" si="50"/>
        <v>0</v>
      </c>
      <c r="V93">
        <f t="shared" ca="1" si="50"/>
        <v>0</v>
      </c>
      <c r="W93">
        <f t="shared" ca="1" si="50"/>
        <v>1.4050321139054002E-3</v>
      </c>
      <c r="X93">
        <f t="shared" ref="X93:Y108" ca="1" si="52">W92*W$10*(1-W$2*$E92)</f>
        <v>0</v>
      </c>
      <c r="Y93">
        <f t="shared" ca="1" si="52"/>
        <v>0</v>
      </c>
      <c r="Z93">
        <f t="shared" ca="1" si="51"/>
        <v>1.2737652532651446E-3</v>
      </c>
      <c r="AA93">
        <f t="shared" ca="1" si="40"/>
        <v>596.94652148039074</v>
      </c>
      <c r="AB93">
        <f t="shared" ca="1" si="41"/>
        <v>0</v>
      </c>
      <c r="AC93">
        <f t="shared" ca="1" si="42"/>
        <v>0.14242186382402824</v>
      </c>
      <c r="AD93">
        <f t="shared" ca="1" si="43"/>
        <v>0.22595786106414478</v>
      </c>
      <c r="AE93">
        <f t="shared" si="49"/>
        <v>0</v>
      </c>
      <c r="AG93">
        <f t="shared" ca="1" si="44"/>
        <v>0</v>
      </c>
      <c r="AH93">
        <f t="shared" ca="1" si="45"/>
        <v>-0.59729586610046681</v>
      </c>
      <c r="AI93">
        <f t="shared" si="46"/>
        <v>1</v>
      </c>
      <c r="AJ93">
        <v>0.59528474594117142</v>
      </c>
      <c r="AK93">
        <v>1.8666378309717402</v>
      </c>
      <c r="AL93">
        <v>-1.8286937120137736</v>
      </c>
      <c r="AM93">
        <v>2.5509507395327091</v>
      </c>
      <c r="AN93">
        <v>-0.59729586610046681</v>
      </c>
      <c r="AO93">
        <v>0.14744728105142713</v>
      </c>
      <c r="AP93">
        <v>2.2783569875173271</v>
      </c>
      <c r="AQ93">
        <v>-0.27885221243195701</v>
      </c>
      <c r="AR93">
        <v>-2.2372660168912262</v>
      </c>
      <c r="AS93">
        <v>-0.10434177966089919</v>
      </c>
      <c r="AT93">
        <v>-0.52994664656580426</v>
      </c>
    </row>
    <row r="94" spans="5:46" x14ac:dyDescent="0.55000000000000004">
      <c r="E94">
        <f t="shared" si="39"/>
        <v>0</v>
      </c>
      <c r="F94">
        <v>83</v>
      </c>
      <c r="G94" s="5">
        <f t="shared" ca="1" si="47"/>
        <v>0</v>
      </c>
      <c r="H94">
        <f t="shared" ref="H94:W109" ca="1" si="53">G93*G$10*(1-G$2*$E93)</f>
        <v>0</v>
      </c>
      <c r="I94">
        <f t="shared" ca="1" si="53"/>
        <v>0.3340402059671212</v>
      </c>
      <c r="J94">
        <f t="shared" ca="1" si="53"/>
        <v>0</v>
      </c>
      <c r="K94">
        <f t="shared" ca="1" si="53"/>
        <v>0</v>
      </c>
      <c r="L94">
        <f t="shared" ca="1" si="53"/>
        <v>4.836338392363812E-2</v>
      </c>
      <c r="M94">
        <f t="shared" ca="1" si="53"/>
        <v>0</v>
      </c>
      <c r="N94">
        <f t="shared" ca="1" si="53"/>
        <v>0</v>
      </c>
      <c r="O94">
        <f t="shared" ca="1" si="53"/>
        <v>1.9560937424609827E-2</v>
      </c>
      <c r="P94">
        <f t="shared" ca="1" si="53"/>
        <v>0</v>
      </c>
      <c r="Q94">
        <f t="shared" ca="1" si="53"/>
        <v>0</v>
      </c>
      <c r="R94">
        <f t="shared" ca="1" si="53"/>
        <v>5.9487381220971192E-3</v>
      </c>
      <c r="S94">
        <f t="shared" ca="1" si="53"/>
        <v>0</v>
      </c>
      <c r="T94">
        <f t="shared" ca="1" si="53"/>
        <v>0</v>
      </c>
      <c r="U94">
        <f t="shared" ca="1" si="53"/>
        <v>2.3613452235184637E-3</v>
      </c>
      <c r="V94">
        <f t="shared" ca="1" si="53"/>
        <v>0</v>
      </c>
      <c r="W94">
        <f t="shared" ca="1" si="53"/>
        <v>0</v>
      </c>
      <c r="X94">
        <f t="shared" ca="1" si="52"/>
        <v>1.0216215112331018E-3</v>
      </c>
      <c r="Y94">
        <f t="shared" ca="1" si="52"/>
        <v>0</v>
      </c>
      <c r="Z94">
        <f t="shared" ca="1" si="51"/>
        <v>9.2763067378843643E-4</v>
      </c>
      <c r="AA94">
        <f t="shared" ca="1" si="40"/>
        <v>626.26725273355407</v>
      </c>
      <c r="AB94">
        <f t="shared" ca="1" si="41"/>
        <v>0</v>
      </c>
      <c r="AC94">
        <f t="shared" ca="1" si="42"/>
        <v>0.2390432758790895</v>
      </c>
      <c r="AD94">
        <f t="shared" ca="1" si="43"/>
        <v>0.20054781101910243</v>
      </c>
      <c r="AE94">
        <f t="shared" si="49"/>
        <v>0</v>
      </c>
      <c r="AG94">
        <f t="shared" ca="1" si="44"/>
        <v>0</v>
      </c>
      <c r="AH94">
        <f t="shared" ca="1" si="45"/>
        <v>-0.55904820328578353</v>
      </c>
      <c r="AI94">
        <f t="shared" si="46"/>
        <v>2</v>
      </c>
      <c r="AJ94">
        <v>-0.632976480119396</v>
      </c>
      <c r="AK94">
        <v>-0.25902295419655275</v>
      </c>
      <c r="AL94">
        <v>-0.54452812037197873</v>
      </c>
      <c r="AM94">
        <v>-0.3235231815779116</v>
      </c>
      <c r="AN94">
        <v>-0.55904820328578353</v>
      </c>
      <c r="AO94">
        <v>-0.77319782576523721</v>
      </c>
      <c r="AP94">
        <v>-7.6764763434766792E-2</v>
      </c>
      <c r="AQ94">
        <v>1.1046859071939252</v>
      </c>
      <c r="AR94">
        <v>1.3165367818146478</v>
      </c>
      <c r="AS94">
        <v>0.27392502488510218</v>
      </c>
      <c r="AT94">
        <v>-2.7838541427627206</v>
      </c>
    </row>
    <row r="95" spans="5:46" x14ac:dyDescent="0.55000000000000004">
      <c r="E95">
        <f t="shared" si="39"/>
        <v>0</v>
      </c>
      <c r="F95">
        <v>84</v>
      </c>
      <c r="G95" s="5">
        <f t="shared" ca="1" si="47"/>
        <v>1.3580536241080134</v>
      </c>
      <c r="H95">
        <f t="shared" ca="1" si="53"/>
        <v>0</v>
      </c>
      <c r="I95">
        <f t="shared" ca="1" si="53"/>
        <v>0</v>
      </c>
      <c r="J95">
        <f t="shared" ca="1" si="53"/>
        <v>0.19293917490772461</v>
      </c>
      <c r="K95">
        <f t="shared" ca="1" si="53"/>
        <v>0</v>
      </c>
      <c r="L95">
        <f t="shared" ca="1" si="53"/>
        <v>0</v>
      </c>
      <c r="M95">
        <f t="shared" ca="1" si="53"/>
        <v>3.2678673307916378E-2</v>
      </c>
      <c r="N95">
        <f t="shared" ca="1" si="53"/>
        <v>0</v>
      </c>
      <c r="O95">
        <f t="shared" ca="1" si="53"/>
        <v>0</v>
      </c>
      <c r="P95">
        <f t="shared" ca="1" si="53"/>
        <v>1.3829478603077715E-2</v>
      </c>
      <c r="Q95">
        <f t="shared" ca="1" si="53"/>
        <v>0</v>
      </c>
      <c r="R95">
        <f t="shared" ca="1" si="53"/>
        <v>0</v>
      </c>
      <c r="S95">
        <f t="shared" ca="1" si="53"/>
        <v>4.2809306884958294E-3</v>
      </c>
      <c r="T95">
        <f t="shared" ca="1" si="53"/>
        <v>0</v>
      </c>
      <c r="U95">
        <f t="shared" ca="1" si="53"/>
        <v>0</v>
      </c>
      <c r="V95">
        <f t="shared" ca="1" si="53"/>
        <v>1.7124699638225353E-3</v>
      </c>
      <c r="W95">
        <f t="shared" ca="1" si="53"/>
        <v>0</v>
      </c>
      <c r="X95">
        <f t="shared" ca="1" si="52"/>
        <v>0</v>
      </c>
      <c r="Y95">
        <f t="shared" ca="1" si="52"/>
        <v>7.4349501319454707E-4</v>
      </c>
      <c r="Z95">
        <f t="shared" ca="1" si="51"/>
        <v>6.7555514232108568E-4</v>
      </c>
      <c r="AA95">
        <f t="shared" ca="1" si="40"/>
        <v>668.28252875749729</v>
      </c>
      <c r="AB95">
        <f t="shared" ca="1" si="41"/>
        <v>0</v>
      </c>
      <c r="AC95">
        <f t="shared" ca="1" si="42"/>
        <v>9.7811738722435468E-2</v>
      </c>
      <c r="AD95">
        <f t="shared" ca="1" si="43"/>
        <v>0.27605789643273898</v>
      </c>
      <c r="AE95">
        <f t="shared" si="49"/>
        <v>0</v>
      </c>
      <c r="AG95">
        <f t="shared" ca="1" si="44"/>
        <v>1.1466909007385433</v>
      </c>
      <c r="AH95">
        <f t="shared" ca="1" si="45"/>
        <v>0.3422007921471959</v>
      </c>
      <c r="AI95">
        <f t="shared" si="46"/>
        <v>0</v>
      </c>
      <c r="AJ95">
        <v>0.29775264920317568</v>
      </c>
      <c r="AK95">
        <v>1.2827194950659759</v>
      </c>
      <c r="AL95">
        <v>0.55904820328578353</v>
      </c>
      <c r="AM95">
        <v>-2.1569849195657298</v>
      </c>
      <c r="AN95">
        <v>0.3422007921471959</v>
      </c>
      <c r="AO95">
        <v>-0.11465431271062698</v>
      </c>
      <c r="AP95">
        <v>0.45828414840798359</v>
      </c>
      <c r="AQ95">
        <v>-0.44675857679976616</v>
      </c>
      <c r="AR95">
        <v>0.8995516509457957</v>
      </c>
      <c r="AS95">
        <v>-0.39658743844483979</v>
      </c>
      <c r="AT95">
        <v>-0.47491766963503323</v>
      </c>
    </row>
    <row r="96" spans="5:46" x14ac:dyDescent="0.55000000000000004">
      <c r="E96">
        <f t="shared" si="39"/>
        <v>0</v>
      </c>
      <c r="F96">
        <v>85</v>
      </c>
      <c r="G96" s="5">
        <f t="shared" ca="1" si="47"/>
        <v>0</v>
      </c>
      <c r="H96">
        <f t="shared" ca="1" si="53"/>
        <v>0.42176295532506863</v>
      </c>
      <c r="I96">
        <f t="shared" ca="1" si="53"/>
        <v>0</v>
      </c>
      <c r="J96">
        <f t="shared" ca="1" si="53"/>
        <v>0</v>
      </c>
      <c r="K96">
        <f t="shared" ca="1" si="53"/>
        <v>0.12070249016365432</v>
      </c>
      <c r="L96">
        <f t="shared" ca="1" si="53"/>
        <v>0</v>
      </c>
      <c r="M96">
        <f t="shared" ca="1" si="53"/>
        <v>0</v>
      </c>
      <c r="N96">
        <f t="shared" ca="1" si="53"/>
        <v>2.2536969259587664E-2</v>
      </c>
      <c r="O96">
        <f t="shared" ca="1" si="53"/>
        <v>0</v>
      </c>
      <c r="P96">
        <f t="shared" ca="1" si="53"/>
        <v>0</v>
      </c>
      <c r="Q96">
        <f t="shared" ca="1" si="53"/>
        <v>9.8526937109008582E-3</v>
      </c>
      <c r="R96">
        <f t="shared" ca="1" si="53"/>
        <v>0</v>
      </c>
      <c r="S96">
        <f t="shared" ca="1" si="53"/>
        <v>0</v>
      </c>
      <c r="T96">
        <f t="shared" ca="1" si="53"/>
        <v>3.0908423581912591E-3</v>
      </c>
      <c r="U96">
        <f t="shared" ca="1" si="53"/>
        <v>0</v>
      </c>
      <c r="V96">
        <f t="shared" ca="1" si="53"/>
        <v>0</v>
      </c>
      <c r="W96">
        <f t="shared" ca="1" si="53"/>
        <v>1.243741038550304E-3</v>
      </c>
      <c r="X96">
        <f t="shared" ca="1" si="52"/>
        <v>0</v>
      </c>
      <c r="Y96">
        <f t="shared" ca="1" si="52"/>
        <v>0</v>
      </c>
      <c r="Z96">
        <f t="shared" ca="1" si="51"/>
        <v>1.0334356731165613E-3</v>
      </c>
      <c r="AA96">
        <f t="shared" ca="1" si="40"/>
        <v>680.4011375097956</v>
      </c>
      <c r="AB96">
        <f t="shared" ca="1" si="41"/>
        <v>0</v>
      </c>
      <c r="AC96">
        <f t="shared" ca="1" si="42"/>
        <v>0.19262954891924763</v>
      </c>
      <c r="AD96">
        <f t="shared" ca="1" si="43"/>
        <v>0.21312813962740079</v>
      </c>
      <c r="AE96">
        <f t="shared" si="49"/>
        <v>0</v>
      </c>
      <c r="AG96">
        <f t="shared" ca="1" si="44"/>
        <v>0</v>
      </c>
      <c r="AH96">
        <f t="shared" ca="1" si="45"/>
        <v>-0.83016402641078457</v>
      </c>
      <c r="AI96">
        <f t="shared" si="46"/>
        <v>1</v>
      </c>
      <c r="AJ96">
        <v>-1.3847056834492832</v>
      </c>
      <c r="AK96">
        <v>0.19784692995017394</v>
      </c>
      <c r="AL96">
        <v>-0.89372065303905401</v>
      </c>
      <c r="AM96">
        <v>1.5591467672493309</v>
      </c>
      <c r="AN96">
        <v>-0.83016402641078457</v>
      </c>
      <c r="AO96">
        <v>0.15619207260897383</v>
      </c>
      <c r="AP96">
        <v>-0.35683797250385396</v>
      </c>
      <c r="AQ96">
        <v>1.2375357982818969</v>
      </c>
      <c r="AR96">
        <v>-0.3589582320273621</v>
      </c>
      <c r="AS96">
        <v>0.64507958086323924</v>
      </c>
      <c r="AT96">
        <v>0.9760287866811268</v>
      </c>
    </row>
    <row r="97" spans="5:46" x14ac:dyDescent="0.55000000000000004">
      <c r="E97">
        <f t="shared" si="39"/>
        <v>0</v>
      </c>
      <c r="F97">
        <v>86</v>
      </c>
      <c r="G97" s="5">
        <f t="shared" ca="1" si="47"/>
        <v>0</v>
      </c>
      <c r="H97">
        <f t="shared" ca="1" si="53"/>
        <v>0</v>
      </c>
      <c r="I97">
        <f t="shared" ca="1" si="53"/>
        <v>0.20766883797271116</v>
      </c>
      <c r="J97">
        <f t="shared" ca="1" si="53"/>
        <v>0</v>
      </c>
      <c r="K97">
        <f t="shared" ca="1" si="53"/>
        <v>0</v>
      </c>
      <c r="L97">
        <f t="shared" ca="1" si="53"/>
        <v>7.9137278712850742E-2</v>
      </c>
      <c r="M97">
        <f t="shared" ca="1" si="53"/>
        <v>0</v>
      </c>
      <c r="N97">
        <f t="shared" ca="1" si="53"/>
        <v>0</v>
      </c>
      <c r="O97">
        <f t="shared" ca="1" si="53"/>
        <v>1.5768341945105159E-2</v>
      </c>
      <c r="P97">
        <f t="shared" ca="1" si="53"/>
        <v>0</v>
      </c>
      <c r="Q97">
        <f t="shared" ca="1" si="53"/>
        <v>0</v>
      </c>
      <c r="R97">
        <f t="shared" ca="1" si="53"/>
        <v>7.0597975770818298E-3</v>
      </c>
      <c r="S97">
        <f t="shared" ca="1" si="53"/>
        <v>0</v>
      </c>
      <c r="T97">
        <f t="shared" ca="1" si="53"/>
        <v>0</v>
      </c>
      <c r="U97">
        <f t="shared" ca="1" si="53"/>
        <v>2.2371987674771605E-3</v>
      </c>
      <c r="V97">
        <f t="shared" ca="1" si="53"/>
        <v>0</v>
      </c>
      <c r="W97">
        <f t="shared" ca="1" si="53"/>
        <v>0</v>
      </c>
      <c r="X97">
        <f t="shared" ca="1" si="52"/>
        <v>9.043441689418494E-4</v>
      </c>
      <c r="Y97">
        <f t="shared" ca="1" si="52"/>
        <v>0</v>
      </c>
      <c r="Z97">
        <f t="shared" ca="1" si="51"/>
        <v>7.5260855743454003E-4</v>
      </c>
      <c r="AA97">
        <f t="shared" ca="1" si="40"/>
        <v>668.00886677426229</v>
      </c>
      <c r="AB97">
        <f t="shared" ca="1" si="41"/>
        <v>0</v>
      </c>
      <c r="AC97">
        <f t="shared" ca="1" si="42"/>
        <v>0.29406983655588831</v>
      </c>
      <c r="AD97">
        <f t="shared" ca="1" si="43"/>
        <v>0.17819415312381984</v>
      </c>
      <c r="AE97">
        <f t="shared" si="49"/>
        <v>0</v>
      </c>
      <c r="AG97">
        <f t="shared" ca="1" si="44"/>
        <v>0</v>
      </c>
      <c r="AH97">
        <f t="shared" ca="1" si="45"/>
        <v>-0.62244907894637436</v>
      </c>
      <c r="AI97">
        <f t="shared" si="46"/>
        <v>2</v>
      </c>
      <c r="AJ97">
        <v>-0.57973920775111765</v>
      </c>
      <c r="AK97">
        <v>0.1793910087144468</v>
      </c>
      <c r="AL97">
        <v>0.27146370484842919</v>
      </c>
      <c r="AM97">
        <v>-0.36344999898574315</v>
      </c>
      <c r="AN97">
        <v>-0.62244907894637436</v>
      </c>
      <c r="AO97">
        <v>-0.41011389839695767</v>
      </c>
      <c r="AP97">
        <v>-0.36255073609936517</v>
      </c>
      <c r="AQ97">
        <v>-0.96903022495098412</v>
      </c>
      <c r="AR97">
        <v>1.4194552022672724</v>
      </c>
      <c r="AS97">
        <v>-0.43142676986462902</v>
      </c>
      <c r="AT97">
        <v>1.3783483154838905</v>
      </c>
    </row>
    <row r="98" spans="5:46" x14ac:dyDescent="0.55000000000000004">
      <c r="E98">
        <f t="shared" si="39"/>
        <v>0</v>
      </c>
      <c r="F98">
        <v>87</v>
      </c>
      <c r="G98" s="5">
        <f t="shared" ca="1" si="47"/>
        <v>1.6374323231765664</v>
      </c>
      <c r="H98">
        <f t="shared" ca="1" si="53"/>
        <v>0</v>
      </c>
      <c r="I98">
        <f t="shared" ca="1" si="53"/>
        <v>0</v>
      </c>
      <c r="J98">
        <f t="shared" ca="1" si="53"/>
        <v>0.11994799888383673</v>
      </c>
      <c r="K98">
        <f t="shared" ca="1" si="53"/>
        <v>0</v>
      </c>
      <c r="L98">
        <f t="shared" ca="1" si="53"/>
        <v>0</v>
      </c>
      <c r="M98">
        <f t="shared" ca="1" si="53"/>
        <v>5.3472298001686971E-2</v>
      </c>
      <c r="N98">
        <f t="shared" ca="1" si="53"/>
        <v>0</v>
      </c>
      <c r="O98">
        <f t="shared" ca="1" si="53"/>
        <v>0</v>
      </c>
      <c r="P98">
        <f t="shared" ca="1" si="53"/>
        <v>1.1148133793500664E-2</v>
      </c>
      <c r="Q98">
        <f t="shared" ca="1" si="53"/>
        <v>0</v>
      </c>
      <c r="R98">
        <f t="shared" ca="1" si="53"/>
        <v>0</v>
      </c>
      <c r="S98">
        <f t="shared" ca="1" si="53"/>
        <v>5.0804899260960762E-3</v>
      </c>
      <c r="T98">
        <f t="shared" ca="1" si="53"/>
        <v>0</v>
      </c>
      <c r="U98">
        <f t="shared" ca="1" si="53"/>
        <v>0</v>
      </c>
      <c r="V98">
        <f t="shared" ca="1" si="53"/>
        <v>1.6224377758271809E-3</v>
      </c>
      <c r="W98">
        <f t="shared" ca="1" si="53"/>
        <v>0</v>
      </c>
      <c r="X98">
        <f t="shared" ca="1" si="52"/>
        <v>0</v>
      </c>
      <c r="Y98">
        <f t="shared" ca="1" si="52"/>
        <v>6.5814528416524034E-4</v>
      </c>
      <c r="Z98">
        <f t="shared" ca="1" si="51"/>
        <v>5.4809375702653221E-4</v>
      </c>
      <c r="AA98">
        <f t="shared" ca="1" si="40"/>
        <v>653.12353901532754</v>
      </c>
      <c r="AB98">
        <f t="shared" ca="1" si="41"/>
        <v>0</v>
      </c>
      <c r="AC98">
        <f t="shared" ca="1" si="42"/>
        <v>8.3205079473510343E-2</v>
      </c>
      <c r="AD98">
        <f t="shared" ca="1" si="43"/>
        <v>0.26982047146692262</v>
      </c>
      <c r="AE98">
        <f t="shared" si="49"/>
        <v>0</v>
      </c>
      <c r="AG98">
        <f t="shared" ca="1" si="44"/>
        <v>1.3778748007475889</v>
      </c>
      <c r="AH98">
        <f t="shared" ca="1" si="45"/>
        <v>0.80135578173212707</v>
      </c>
      <c r="AI98">
        <f t="shared" si="46"/>
        <v>0</v>
      </c>
      <c r="AJ98">
        <v>1.1126076060463674</v>
      </c>
      <c r="AK98">
        <v>0.43092313717352226</v>
      </c>
      <c r="AL98">
        <v>0.19168737708241679</v>
      </c>
      <c r="AM98">
        <v>1.1963129509240389</v>
      </c>
      <c r="AN98">
        <v>0.80135578173212707</v>
      </c>
      <c r="AO98">
        <v>-0.5892684384889435</v>
      </c>
      <c r="AP98">
        <v>0.34755885280901566</v>
      </c>
      <c r="AQ98">
        <v>-0.56981434681802057</v>
      </c>
      <c r="AR98">
        <v>-1.483954292780254</v>
      </c>
      <c r="AS98">
        <v>-0.43562863538681995</v>
      </c>
      <c r="AT98">
        <v>0.76057176556787454</v>
      </c>
    </row>
    <row r="99" spans="5:46" x14ac:dyDescent="0.55000000000000004">
      <c r="E99">
        <f t="shared" si="39"/>
        <v>0</v>
      </c>
      <c r="F99">
        <v>88</v>
      </c>
      <c r="G99" s="5">
        <f t="shared" ca="1" si="47"/>
        <v>0</v>
      </c>
      <c r="H99">
        <f t="shared" ca="1" si="53"/>
        <v>0.50852800177264113</v>
      </c>
      <c r="I99">
        <f t="shared" ca="1" si="53"/>
        <v>0</v>
      </c>
      <c r="J99">
        <f t="shared" ca="1" si="53"/>
        <v>0</v>
      </c>
      <c r="K99">
        <f t="shared" ca="1" si="53"/>
        <v>7.5039307918418341E-2</v>
      </c>
      <c r="L99">
        <f t="shared" ca="1" si="53"/>
        <v>0</v>
      </c>
      <c r="M99">
        <f t="shared" ca="1" si="53"/>
        <v>0</v>
      </c>
      <c r="N99">
        <f t="shared" ca="1" si="53"/>
        <v>3.6877370294331836E-2</v>
      </c>
      <c r="O99">
        <f t="shared" ca="1" si="53"/>
        <v>0</v>
      </c>
      <c r="P99">
        <f t="shared" ca="1" si="53"/>
        <v>0</v>
      </c>
      <c r="Q99">
        <f t="shared" ca="1" si="53"/>
        <v>7.9423925419039951E-3</v>
      </c>
      <c r="R99">
        <f t="shared" ca="1" si="53"/>
        <v>0</v>
      </c>
      <c r="S99">
        <f t="shared" ca="1" si="53"/>
        <v>0</v>
      </c>
      <c r="T99">
        <f t="shared" ca="1" si="53"/>
        <v>3.6681260703754163E-3</v>
      </c>
      <c r="U99">
        <f t="shared" ca="1" si="53"/>
        <v>0</v>
      </c>
      <c r="V99">
        <f t="shared" ca="1" si="53"/>
        <v>0</v>
      </c>
      <c r="W99">
        <f t="shared" ca="1" si="53"/>
        <v>1.1783520218867087E-3</v>
      </c>
      <c r="X99">
        <f t="shared" ca="1" si="52"/>
        <v>0</v>
      </c>
      <c r="Y99">
        <f t="shared" ca="1" si="52"/>
        <v>0</v>
      </c>
      <c r="Z99">
        <f t="shared" ca="1" si="51"/>
        <v>8.7845411991131165E-4</v>
      </c>
      <c r="AA99">
        <f t="shared" ca="1" si="40"/>
        <v>633.58803297885606</v>
      </c>
      <c r="AB99">
        <f t="shared" ca="1" si="41"/>
        <v>0</v>
      </c>
      <c r="AC99">
        <f t="shared" ca="1" si="42"/>
        <v>0.17154403380727093</v>
      </c>
      <c r="AD99">
        <f t="shared" ca="1" si="43"/>
        <v>0.20425374239078684</v>
      </c>
      <c r="AE99">
        <f t="shared" si="49"/>
        <v>0</v>
      </c>
      <c r="AG99">
        <f t="shared" ca="1" si="44"/>
        <v>0</v>
      </c>
      <c r="AH99">
        <f t="shared" ca="1" si="45"/>
        <v>1.1077895578637253</v>
      </c>
      <c r="AI99">
        <f t="shared" si="46"/>
        <v>1</v>
      </c>
      <c r="AJ99">
        <v>-0.97516704045119695</v>
      </c>
      <c r="AK99">
        <v>2.9164948500692844</v>
      </c>
      <c r="AL99">
        <v>-0.26044745027320459</v>
      </c>
      <c r="AM99">
        <v>-0.5065862751507666</v>
      </c>
      <c r="AN99">
        <v>1.1077895578637253</v>
      </c>
      <c r="AO99">
        <v>-2.267206582473591</v>
      </c>
      <c r="AP99">
        <v>0.1115745362767484</v>
      </c>
      <c r="AQ99">
        <v>-0.83329950939514674</v>
      </c>
      <c r="AR99">
        <v>-9.0659568741102703E-2</v>
      </c>
      <c r="AS99">
        <v>-9.296400094171986E-2</v>
      </c>
      <c r="AT99">
        <v>-1.0565463526290841</v>
      </c>
    </row>
    <row r="100" spans="5:46" x14ac:dyDescent="0.55000000000000004">
      <c r="E100">
        <f t="shared" si="39"/>
        <v>0</v>
      </c>
      <c r="F100">
        <v>89</v>
      </c>
      <c r="G100" s="5">
        <f t="shared" ca="1" si="47"/>
        <v>0</v>
      </c>
      <c r="H100">
        <f t="shared" ca="1" si="53"/>
        <v>0</v>
      </c>
      <c r="I100">
        <f t="shared" ca="1" si="53"/>
        <v>0.25039045717828656</v>
      </c>
      <c r="J100">
        <f t="shared" ca="1" si="53"/>
        <v>0</v>
      </c>
      <c r="K100">
        <f t="shared" ca="1" si="53"/>
        <v>0</v>
      </c>
      <c r="L100">
        <f t="shared" ca="1" si="53"/>
        <v>4.9198708469955499E-2</v>
      </c>
      <c r="M100">
        <f t="shared" ca="1" si="53"/>
        <v>0</v>
      </c>
      <c r="N100">
        <f t="shared" ca="1" si="53"/>
        <v>0</v>
      </c>
      <c r="O100">
        <f t="shared" ca="1" si="53"/>
        <v>2.5801827128548283E-2</v>
      </c>
      <c r="P100">
        <f t="shared" ca="1" si="53"/>
        <v>0</v>
      </c>
      <c r="Q100">
        <f t="shared" ca="1" si="53"/>
        <v>0</v>
      </c>
      <c r="R100">
        <f t="shared" ca="1" si="53"/>
        <v>5.6910003770369753E-3</v>
      </c>
      <c r="S100">
        <f t="shared" ca="1" si="53"/>
        <v>0</v>
      </c>
      <c r="T100">
        <f t="shared" ca="1" si="53"/>
        <v>0</v>
      </c>
      <c r="U100">
        <f t="shared" ca="1" si="53"/>
        <v>2.655045509469791E-3</v>
      </c>
      <c r="V100">
        <f t="shared" ca="1" si="53"/>
        <v>0</v>
      </c>
      <c r="W100">
        <f t="shared" ca="1" si="53"/>
        <v>0</v>
      </c>
      <c r="X100">
        <f t="shared" ca="1" si="52"/>
        <v>8.5679876029191838E-4</v>
      </c>
      <c r="Y100">
        <f t="shared" ca="1" si="52"/>
        <v>0</v>
      </c>
      <c r="Z100">
        <f t="shared" ca="1" si="51"/>
        <v>6.3974188733497653E-4</v>
      </c>
      <c r="AA100">
        <f t="shared" ca="1" si="40"/>
        <v>624.10567077319001</v>
      </c>
      <c r="AB100">
        <f t="shared" ca="1" si="41"/>
        <v>0</v>
      </c>
      <c r="AC100">
        <f t="shared" ca="1" si="42"/>
        <v>0.27073045183276329</v>
      </c>
      <c r="AD100">
        <f t="shared" ca="1" si="43"/>
        <v>0.17553737624835331</v>
      </c>
      <c r="AE100">
        <f t="shared" si="49"/>
        <v>0</v>
      </c>
      <c r="AG100">
        <f t="shared" ca="1" si="44"/>
        <v>0</v>
      </c>
      <c r="AH100">
        <f t="shared" ca="1" si="45"/>
        <v>0.29104171517246868</v>
      </c>
      <c r="AI100">
        <f t="shared" si="46"/>
        <v>2</v>
      </c>
      <c r="AJ100">
        <v>0.91154106485191733</v>
      </c>
      <c r="AK100">
        <v>-8.3057329902658239E-2</v>
      </c>
      <c r="AL100">
        <v>0.4481967152969446</v>
      </c>
      <c r="AM100">
        <v>-0.79914343587006442</v>
      </c>
      <c r="AN100">
        <v>0.29104171517246868</v>
      </c>
      <c r="AO100">
        <v>-0.32392563298344612</v>
      </c>
      <c r="AP100">
        <v>0.32054117582447361</v>
      </c>
      <c r="AQ100">
        <v>1.7098500393331051E-2</v>
      </c>
      <c r="AR100">
        <v>0.75039451985503547</v>
      </c>
      <c r="AS100">
        <v>-0.64140976974158548</v>
      </c>
      <c r="AT100">
        <v>-0.28816998565162066</v>
      </c>
    </row>
    <row r="101" spans="5:46" x14ac:dyDescent="0.55000000000000004">
      <c r="E101">
        <f t="shared" si="39"/>
        <v>0</v>
      </c>
      <c r="F101">
        <v>90</v>
      </c>
      <c r="G101" s="5">
        <f t="shared" ca="1" si="47"/>
        <v>1.247630461020264</v>
      </c>
      <c r="H101">
        <f t="shared" ca="1" si="53"/>
        <v>0</v>
      </c>
      <c r="I101">
        <f t="shared" ca="1" si="53"/>
        <v>0</v>
      </c>
      <c r="J101">
        <f t="shared" ca="1" si="53"/>
        <v>0.14462369304580544</v>
      </c>
      <c r="K101">
        <f t="shared" ca="1" si="53"/>
        <v>0</v>
      </c>
      <c r="L101">
        <f t="shared" ca="1" si="53"/>
        <v>0</v>
      </c>
      <c r="M101">
        <f t="shared" ca="1" si="53"/>
        <v>3.3243094068843473E-2</v>
      </c>
      <c r="N101">
        <f t="shared" ca="1" si="53"/>
        <v>0</v>
      </c>
      <c r="O101">
        <f t="shared" ca="1" si="53"/>
        <v>0</v>
      </c>
      <c r="P101">
        <f t="shared" ca="1" si="53"/>
        <v>1.8241754392897457E-2</v>
      </c>
      <c r="Q101">
        <f t="shared" ca="1" si="53"/>
        <v>0</v>
      </c>
      <c r="R101">
        <f t="shared" ca="1" si="53"/>
        <v>0</v>
      </c>
      <c r="S101">
        <f t="shared" ca="1" si="53"/>
        <v>4.0954531301018631E-3</v>
      </c>
      <c r="T101">
        <f t="shared" ca="1" si="53"/>
        <v>0</v>
      </c>
      <c r="U101">
        <f t="shared" ca="1" si="53"/>
        <v>0</v>
      </c>
      <c r="V101">
        <f t="shared" ca="1" si="53"/>
        <v>1.9254641982311431E-3</v>
      </c>
      <c r="W101">
        <f t="shared" ca="1" si="53"/>
        <v>0</v>
      </c>
      <c r="X101">
        <f t="shared" ca="1" si="52"/>
        <v>0</v>
      </c>
      <c r="Y101">
        <f t="shared" ca="1" si="52"/>
        <v>6.2354364956491439E-4</v>
      </c>
      <c r="Z101">
        <f t="shared" ca="1" si="51"/>
        <v>4.658976184803339E-4</v>
      </c>
      <c r="AA101">
        <f t="shared" ca="1" si="40"/>
        <v>625.7222800011167</v>
      </c>
      <c r="AB101">
        <f t="shared" ca="1" si="41"/>
        <v>0</v>
      </c>
      <c r="AC101">
        <f t="shared" ca="1" si="42"/>
        <v>9.8624738752384505E-2</v>
      </c>
      <c r="AD101">
        <f t="shared" ca="1" si="43"/>
        <v>0.24225842312493517</v>
      </c>
      <c r="AE101">
        <f t="shared" si="49"/>
        <v>0</v>
      </c>
      <c r="AG101">
        <f t="shared" ca="1" si="44"/>
        <v>1.0537622821650869</v>
      </c>
      <c r="AH101">
        <f t="shared" ca="1" si="45"/>
        <v>0.13091721484670416</v>
      </c>
      <c r="AI101">
        <f t="shared" si="46"/>
        <v>0</v>
      </c>
      <c r="AJ101">
        <v>0.17923525774676818</v>
      </c>
      <c r="AK101">
        <v>-0.25301574169134255</v>
      </c>
      <c r="AL101">
        <v>-0.75985553849022835</v>
      </c>
      <c r="AM101">
        <v>0.11319116310914978</v>
      </c>
      <c r="AN101">
        <v>0.13091721484670416</v>
      </c>
      <c r="AO101">
        <v>-1.4321403796202503</v>
      </c>
      <c r="AP101">
        <v>2.4871042114682496</v>
      </c>
      <c r="AQ101">
        <v>1.2769919521815609</v>
      </c>
      <c r="AR101">
        <v>-0.44405624066712335</v>
      </c>
      <c r="AS101">
        <v>0.64310256675526034</v>
      </c>
      <c r="AT101">
        <v>-1.7710135580273345E-2</v>
      </c>
    </row>
    <row r="102" spans="5:46" x14ac:dyDescent="0.55000000000000004">
      <c r="E102">
        <f t="shared" si="39"/>
        <v>0</v>
      </c>
      <c r="F102">
        <v>91</v>
      </c>
      <c r="G102" s="5">
        <f t="shared" ca="1" si="47"/>
        <v>0</v>
      </c>
      <c r="H102">
        <f t="shared" ca="1" si="53"/>
        <v>0.38746946442494268</v>
      </c>
      <c r="I102">
        <f t="shared" ca="1" si="53"/>
        <v>0</v>
      </c>
      <c r="J102">
        <f t="shared" ca="1" si="53"/>
        <v>0</v>
      </c>
      <c r="K102">
        <f t="shared" ca="1" si="53"/>
        <v>9.0476389233246371E-2</v>
      </c>
      <c r="L102">
        <f t="shared" ca="1" si="53"/>
        <v>0</v>
      </c>
      <c r="M102">
        <f t="shared" ca="1" si="53"/>
        <v>0</v>
      </c>
      <c r="N102">
        <f t="shared" ca="1" si="53"/>
        <v>2.2926224148200464E-2</v>
      </c>
      <c r="O102">
        <f t="shared" ca="1" si="53"/>
        <v>0</v>
      </c>
      <c r="P102">
        <f t="shared" ca="1" si="53"/>
        <v>0</v>
      </c>
      <c r="Q102">
        <f t="shared" ca="1" si="53"/>
        <v>1.2996181847571632E-2</v>
      </c>
      <c r="R102">
        <f t="shared" ca="1" si="53"/>
        <v>0</v>
      </c>
      <c r="S102">
        <f t="shared" ca="1" si="53"/>
        <v>0</v>
      </c>
      <c r="T102">
        <f t="shared" ca="1" si="53"/>
        <v>2.9569271103881242E-3</v>
      </c>
      <c r="U102">
        <f t="shared" ca="1" si="53"/>
        <v>0</v>
      </c>
      <c r="V102">
        <f t="shared" ca="1" si="53"/>
        <v>0</v>
      </c>
      <c r="W102">
        <f t="shared" ca="1" si="53"/>
        <v>1.398435530077188E-3</v>
      </c>
      <c r="X102">
        <f t="shared" ca="1" si="52"/>
        <v>0</v>
      </c>
      <c r="Y102">
        <f t="shared" ca="1" si="52"/>
        <v>0</v>
      </c>
      <c r="Z102">
        <f t="shared" ca="1" si="51"/>
        <v>7.9339512122755156E-4</v>
      </c>
      <c r="AA102">
        <f t="shared" ca="1" si="40"/>
        <v>612.99616934196342</v>
      </c>
      <c r="AB102">
        <f t="shared" ca="1" si="41"/>
        <v>0</v>
      </c>
      <c r="AC102">
        <f t="shared" ca="1" si="42"/>
        <v>0.19316384921752436</v>
      </c>
      <c r="AD102">
        <f t="shared" ca="1" si="43"/>
        <v>0.18546751378589693</v>
      </c>
      <c r="AE102">
        <f t="shared" si="49"/>
        <v>0</v>
      </c>
      <c r="AG102">
        <f t="shared" ca="1" si="44"/>
        <v>0</v>
      </c>
      <c r="AH102">
        <f t="shared" ca="1" si="45"/>
        <v>-0.50937160267494619</v>
      </c>
      <c r="AI102">
        <f t="shared" si="46"/>
        <v>1</v>
      </c>
      <c r="AJ102">
        <v>0.25167310013785027</v>
      </c>
      <c r="AK102">
        <v>3.9598262446816079E-2</v>
      </c>
      <c r="AL102">
        <v>-0.33046262615243904</v>
      </c>
      <c r="AM102">
        <v>-0.74099943958572112</v>
      </c>
      <c r="AN102">
        <v>-0.50937160267494619</v>
      </c>
      <c r="AO102">
        <v>1.063656327460194</v>
      </c>
      <c r="AP102">
        <v>-0.99555109045468271</v>
      </c>
      <c r="AQ102">
        <v>-2.8572685550898314</v>
      </c>
      <c r="AR102">
        <v>1.0301778274879325</v>
      </c>
      <c r="AS102">
        <v>0.81226630754827056</v>
      </c>
      <c r="AT102">
        <v>-0.81930920714512467</v>
      </c>
    </row>
    <row r="103" spans="5:46" x14ac:dyDescent="0.55000000000000004">
      <c r="E103">
        <f t="shared" si="39"/>
        <v>0</v>
      </c>
      <c r="F103">
        <v>92</v>
      </c>
      <c r="G103" s="5">
        <f t="shared" ca="1" si="47"/>
        <v>0</v>
      </c>
      <c r="H103">
        <f t="shared" ca="1" si="53"/>
        <v>0</v>
      </c>
      <c r="I103">
        <f t="shared" ca="1" si="53"/>
        <v>0.19078331183690356</v>
      </c>
      <c r="J103">
        <f t="shared" ca="1" si="53"/>
        <v>0</v>
      </c>
      <c r="K103">
        <f t="shared" ca="1" si="53"/>
        <v>0</v>
      </c>
      <c r="L103">
        <f t="shared" ca="1" si="53"/>
        <v>5.9319863425980973E-2</v>
      </c>
      <c r="M103">
        <f t="shared" ca="1" si="53"/>
        <v>0</v>
      </c>
      <c r="N103">
        <f t="shared" ca="1" si="53"/>
        <v>0</v>
      </c>
      <c r="O103">
        <f t="shared" ca="1" si="53"/>
        <v>1.6040690197292585E-2</v>
      </c>
      <c r="P103">
        <f t="shared" ca="1" si="53"/>
        <v>0</v>
      </c>
      <c r="Q103">
        <f t="shared" ca="1" si="53"/>
        <v>0</v>
      </c>
      <c r="R103">
        <f t="shared" ca="1" si="53"/>
        <v>9.3122161117512384E-3</v>
      </c>
      <c r="S103">
        <f t="shared" ca="1" si="53"/>
        <v>0</v>
      </c>
      <c r="T103">
        <f t="shared" ca="1" si="53"/>
        <v>0</v>
      </c>
      <c r="U103">
        <f t="shared" ca="1" si="53"/>
        <v>2.1402688718007946E-3</v>
      </c>
      <c r="V103">
        <f t="shared" ca="1" si="53"/>
        <v>0</v>
      </c>
      <c r="W103">
        <f t="shared" ca="1" si="53"/>
        <v>0</v>
      </c>
      <c r="X103">
        <f t="shared" ca="1" si="52"/>
        <v>1.0168250287378926E-3</v>
      </c>
      <c r="Y103">
        <f t="shared" ca="1" si="52"/>
        <v>0</v>
      </c>
      <c r="Z103">
        <f t="shared" ca="1" si="51"/>
        <v>5.7779692843573909E-4</v>
      </c>
      <c r="AA103">
        <f t="shared" ca="1" si="40"/>
        <v>592.51166622195433</v>
      </c>
      <c r="AB103">
        <f t="shared" ca="1" si="41"/>
        <v>0</v>
      </c>
      <c r="AC103">
        <f t="shared" ca="1" si="42"/>
        <v>0.29417604679791431</v>
      </c>
      <c r="AD103">
        <f t="shared" ca="1" si="43"/>
        <v>0.15586901842450612</v>
      </c>
      <c r="AE103">
        <f t="shared" si="49"/>
        <v>0</v>
      </c>
      <c r="AG103">
        <f t="shared" ca="1" si="44"/>
        <v>0</v>
      </c>
      <c r="AH103">
        <f t="shared" ca="1" si="45"/>
        <v>1.0517442206037231</v>
      </c>
      <c r="AI103">
        <f t="shared" si="46"/>
        <v>2</v>
      </c>
      <c r="AJ103">
        <v>1.1422162060625851</v>
      </c>
      <c r="AK103">
        <v>0.40545842239225749</v>
      </c>
      <c r="AL103">
        <v>-0.15766431715746876</v>
      </c>
      <c r="AM103">
        <v>0.10826511243067216</v>
      </c>
      <c r="AN103">
        <v>1.0517442206037231</v>
      </c>
      <c r="AO103">
        <v>0.37483232517843135</v>
      </c>
      <c r="AP103">
        <v>0.75842763180844486</v>
      </c>
      <c r="AQ103">
        <v>-0.44954958866583183</v>
      </c>
      <c r="AR103">
        <v>1.8460650608176365</v>
      </c>
      <c r="AS103">
        <v>-0.44718149183609057</v>
      </c>
      <c r="AT103">
        <v>-0.21668256522389129</v>
      </c>
    </row>
    <row r="104" spans="5:46" x14ac:dyDescent="0.55000000000000004">
      <c r="E104">
        <f t="shared" si="39"/>
        <v>0</v>
      </c>
      <c r="F104">
        <v>93</v>
      </c>
      <c r="G104" s="5">
        <f t="shared" ca="1" si="47"/>
        <v>0.83900719526178047</v>
      </c>
      <c r="H104">
        <f t="shared" ca="1" si="53"/>
        <v>0</v>
      </c>
      <c r="I104">
        <f t="shared" ca="1" si="53"/>
        <v>0</v>
      </c>
      <c r="J104">
        <f t="shared" ca="1" si="53"/>
        <v>0.11019504273565915</v>
      </c>
      <c r="K104">
        <f t="shared" ca="1" si="53"/>
        <v>0</v>
      </c>
      <c r="L104">
        <f t="shared" ca="1" si="53"/>
        <v>0</v>
      </c>
      <c r="M104">
        <f t="shared" ca="1" si="53"/>
        <v>4.0081861116843594E-2</v>
      </c>
      <c r="N104">
        <f t="shared" ca="1" si="53"/>
        <v>0</v>
      </c>
      <c r="O104">
        <f t="shared" ca="1" si="53"/>
        <v>0</v>
      </c>
      <c r="P104">
        <f t="shared" ca="1" si="53"/>
        <v>1.1340682557624463E-2</v>
      </c>
      <c r="Q104">
        <f t="shared" ca="1" si="53"/>
        <v>0</v>
      </c>
      <c r="R104">
        <f t="shared" ca="1" si="53"/>
        <v>0</v>
      </c>
      <c r="S104">
        <f t="shared" ca="1" si="53"/>
        <v>6.7014131253516204E-3</v>
      </c>
      <c r="T104">
        <f t="shared" ca="1" si="53"/>
        <v>0</v>
      </c>
      <c r="U104">
        <f t="shared" ca="1" si="53"/>
        <v>0</v>
      </c>
      <c r="V104">
        <f t="shared" ca="1" si="53"/>
        <v>1.5521432956770486E-3</v>
      </c>
      <c r="W104">
        <f t="shared" ca="1" si="53"/>
        <v>0</v>
      </c>
      <c r="X104">
        <f t="shared" ca="1" si="52"/>
        <v>0</v>
      </c>
      <c r="Y104">
        <f t="shared" ca="1" si="52"/>
        <v>7.4000432630429299E-4</v>
      </c>
      <c r="Z104">
        <f t="shared" ca="1" si="51"/>
        <v>4.2078566098722477E-4</v>
      </c>
      <c r="AA104">
        <f t="shared" ca="1" si="40"/>
        <v>572.69006046992729</v>
      </c>
      <c r="AB104">
        <f t="shared" ca="1" si="41"/>
        <v>0</v>
      </c>
      <c r="AC104">
        <f t="shared" ca="1" si="42"/>
        <v>0.12120094798409758</v>
      </c>
      <c r="AD104">
        <f t="shared" ca="1" si="43"/>
        <v>0.1918819608238472</v>
      </c>
      <c r="AE104">
        <f t="shared" si="49"/>
        <v>0</v>
      </c>
      <c r="AG104">
        <f t="shared" ca="1" si="44"/>
        <v>0.71268234711843736</v>
      </c>
      <c r="AH104">
        <f t="shared" ca="1" si="45"/>
        <v>-0.84679868450621143</v>
      </c>
      <c r="AI104">
        <f t="shared" si="46"/>
        <v>0</v>
      </c>
      <c r="AJ104">
        <v>0.98717464425135404</v>
      </c>
      <c r="AK104">
        <v>-1.2298414731048979</v>
      </c>
      <c r="AL104">
        <v>-0.54497263590747025</v>
      </c>
      <c r="AM104">
        <v>-1.9321032596053556</v>
      </c>
      <c r="AN104">
        <v>-0.84679868450621143</v>
      </c>
      <c r="AO104">
        <v>-0.29303691917448305</v>
      </c>
      <c r="AP104">
        <v>0.69127054302953184</v>
      </c>
      <c r="AQ104">
        <v>-0.66699385570245795</v>
      </c>
      <c r="AR104">
        <v>-0.68371377892617602</v>
      </c>
      <c r="AS104">
        <v>-0.33450533010181971</v>
      </c>
      <c r="AT104">
        <v>-1.7021193343680352E-2</v>
      </c>
    </row>
    <row r="105" spans="5:46" x14ac:dyDescent="0.55000000000000004">
      <c r="E105">
        <f t="shared" si="39"/>
        <v>0</v>
      </c>
      <c r="F105">
        <v>94</v>
      </c>
      <c r="G105" s="5">
        <f t="shared" ca="1" si="47"/>
        <v>0</v>
      </c>
      <c r="H105">
        <f t="shared" ca="1" si="53"/>
        <v>0.26056567128932523</v>
      </c>
      <c r="I105">
        <f t="shared" ca="1" si="53"/>
        <v>0</v>
      </c>
      <c r="J105">
        <f t="shared" ca="1" si="53"/>
        <v>0</v>
      </c>
      <c r="K105">
        <f t="shared" ca="1" si="53"/>
        <v>6.89378715766025E-2</v>
      </c>
      <c r="L105">
        <f t="shared" ca="1" si="53"/>
        <v>0</v>
      </c>
      <c r="M105">
        <f t="shared" ca="1" si="53"/>
        <v>0</v>
      </c>
      <c r="N105">
        <f t="shared" ca="1" si="53"/>
        <v>2.7642605418700915E-2</v>
      </c>
      <c r="O105">
        <f t="shared" ca="1" si="53"/>
        <v>0</v>
      </c>
      <c r="P105">
        <f t="shared" ca="1" si="53"/>
        <v>0</v>
      </c>
      <c r="Q105">
        <f t="shared" ca="1" si="53"/>
        <v>8.0795722615285715E-3</v>
      </c>
      <c r="R105">
        <f t="shared" ca="1" si="53"/>
        <v>0</v>
      </c>
      <c r="S105">
        <f t="shared" ca="1" si="53"/>
        <v>0</v>
      </c>
      <c r="T105">
        <f t="shared" ca="1" si="53"/>
        <v>4.8384365584889892E-3</v>
      </c>
      <c r="U105">
        <f t="shared" ca="1" si="53"/>
        <v>0</v>
      </c>
      <c r="V105">
        <f t="shared" ca="1" si="53"/>
        <v>0</v>
      </c>
      <c r="W105">
        <f t="shared" ca="1" si="53"/>
        <v>1.1272982039551378E-3</v>
      </c>
      <c r="X105">
        <f t="shared" ca="1" si="52"/>
        <v>0</v>
      </c>
      <c r="Y105">
        <f t="shared" ca="1" si="52"/>
        <v>0</v>
      </c>
      <c r="Z105">
        <f t="shared" ca="1" si="51"/>
        <v>8.4535544934821651E-4</v>
      </c>
      <c r="AA105">
        <f t="shared" ca="1" si="40"/>
        <v>539.85601223629908</v>
      </c>
      <c r="AB105">
        <f t="shared" ca="1" si="41"/>
        <v>0</v>
      </c>
      <c r="AC105">
        <f t="shared" ca="1" si="42"/>
        <v>0.22280071395249271</v>
      </c>
      <c r="AD105">
        <f t="shared" ca="1" si="43"/>
        <v>0.14612063243936751</v>
      </c>
      <c r="AE105">
        <f t="shared" si="49"/>
        <v>0</v>
      </c>
      <c r="AG105">
        <f t="shared" ca="1" si="44"/>
        <v>0</v>
      </c>
      <c r="AH105">
        <f t="shared" ca="1" si="45"/>
        <v>1.2747477740049362</v>
      </c>
      <c r="AI105">
        <f t="shared" si="46"/>
        <v>1</v>
      </c>
      <c r="AJ105">
        <v>-1.3196768122725189E-2</v>
      </c>
      <c r="AK105">
        <v>0.6021491572028026</v>
      </c>
      <c r="AL105">
        <v>-4.4727812564815395E-2</v>
      </c>
      <c r="AM105">
        <v>7.5000343713327311E-2</v>
      </c>
      <c r="AN105">
        <v>1.2747477740049362</v>
      </c>
      <c r="AO105">
        <v>-0.28928639039804693</v>
      </c>
      <c r="AP105">
        <v>-0.67264181780046783</v>
      </c>
      <c r="AQ105">
        <v>1.0398480299045332</v>
      </c>
      <c r="AR105">
        <v>-0.12544205674203113</v>
      </c>
      <c r="AS105">
        <v>-2.2363201424013823</v>
      </c>
      <c r="AT105">
        <v>-1.5291607269318774</v>
      </c>
    </row>
    <row r="106" spans="5:46" x14ac:dyDescent="0.55000000000000004">
      <c r="E106">
        <f t="shared" si="39"/>
        <v>0</v>
      </c>
      <c r="F106">
        <v>95</v>
      </c>
      <c r="G106" s="5">
        <f t="shared" ca="1" si="47"/>
        <v>0</v>
      </c>
      <c r="H106">
        <f t="shared" ca="1" si="53"/>
        <v>0</v>
      </c>
      <c r="I106">
        <f t="shared" ca="1" si="53"/>
        <v>0.12829806290248494</v>
      </c>
      <c r="J106">
        <f t="shared" ca="1" si="53"/>
        <v>0</v>
      </c>
      <c r="K106">
        <f t="shared" ca="1" si="53"/>
        <v>0</v>
      </c>
      <c r="L106">
        <f t="shared" ca="1" si="53"/>
        <v>4.5198367899712717E-2</v>
      </c>
      <c r="M106">
        <f t="shared" ca="1" si="53"/>
        <v>0</v>
      </c>
      <c r="N106">
        <f t="shared" ca="1" si="53"/>
        <v>0</v>
      </c>
      <c r="O106">
        <f t="shared" ca="1" si="53"/>
        <v>1.9340579892314573E-2</v>
      </c>
      <c r="P106">
        <f t="shared" ca="1" si="53"/>
        <v>0</v>
      </c>
      <c r="Q106">
        <f t="shared" ca="1" si="53"/>
        <v>0</v>
      </c>
      <c r="R106">
        <f t="shared" ca="1" si="53"/>
        <v>5.789294415261147E-3</v>
      </c>
      <c r="S106">
        <f t="shared" ca="1" si="53"/>
        <v>0</v>
      </c>
      <c r="T106">
        <f t="shared" ca="1" si="53"/>
        <v>0</v>
      </c>
      <c r="U106">
        <f t="shared" ca="1" si="53"/>
        <v>3.5021340627357177E-3</v>
      </c>
      <c r="V106">
        <f t="shared" ca="1" si="53"/>
        <v>0</v>
      </c>
      <c r="W106">
        <f t="shared" ca="1" si="53"/>
        <v>0</v>
      </c>
      <c r="X106">
        <f t="shared" ca="1" si="52"/>
        <v>8.1967670584684623E-4</v>
      </c>
      <c r="Y106">
        <f t="shared" ca="1" si="52"/>
        <v>0</v>
      </c>
      <c r="Z106">
        <f t="shared" ca="1" si="51"/>
        <v>6.1563749133481782E-4</v>
      </c>
      <c r="AA106">
        <f t="shared" ca="1" si="40"/>
        <v>501.12644831420204</v>
      </c>
      <c r="AB106">
        <f t="shared" ca="1" si="41"/>
        <v>0</v>
      </c>
      <c r="AC106">
        <f t="shared" ca="1" si="42"/>
        <v>0.32514898267147363</v>
      </c>
      <c r="AD106">
        <f t="shared" ca="1" si="43"/>
        <v>0.12019482855776949</v>
      </c>
      <c r="AE106">
        <f t="shared" si="49"/>
        <v>0</v>
      </c>
      <c r="AG106">
        <f t="shared" ca="1" si="44"/>
        <v>0</v>
      </c>
      <c r="AH106">
        <f t="shared" ca="1" si="45"/>
        <v>2.1469168132171035</v>
      </c>
      <c r="AI106">
        <f t="shared" si="46"/>
        <v>2</v>
      </c>
      <c r="AJ106">
        <v>0.34934714676637668</v>
      </c>
      <c r="AK106">
        <v>0.63578227127436548</v>
      </c>
      <c r="AL106">
        <v>0.29375541998888366</v>
      </c>
      <c r="AM106">
        <v>0.36541109693644103</v>
      </c>
      <c r="AN106">
        <v>2.1469168132171035</v>
      </c>
      <c r="AO106">
        <v>1.9476738088997081</v>
      </c>
      <c r="AP106">
        <v>0.28402610041666776</v>
      </c>
      <c r="AQ106">
        <v>-0.20354491425678134</v>
      </c>
      <c r="AR106">
        <v>0.53250232667778619</v>
      </c>
      <c r="AS106">
        <v>0.3422007921471959</v>
      </c>
      <c r="AT106">
        <v>-0.53444182412931696</v>
      </c>
    </row>
    <row r="107" spans="5:46" x14ac:dyDescent="0.55000000000000004">
      <c r="E107">
        <f t="shared" si="39"/>
        <v>0</v>
      </c>
      <c r="F107">
        <v>96</v>
      </c>
      <c r="G107" s="5">
        <f t="shared" ca="1" si="47"/>
        <v>2.5299662857110436</v>
      </c>
      <c r="H107">
        <f t="shared" ca="1" si="53"/>
        <v>0</v>
      </c>
      <c r="I107">
        <f t="shared" ca="1" si="53"/>
        <v>0</v>
      </c>
      <c r="J107">
        <f t="shared" ca="1" si="53"/>
        <v>7.410402088274741E-2</v>
      </c>
      <c r="K107">
        <f t="shared" ca="1" si="53"/>
        <v>0</v>
      </c>
      <c r="L107">
        <f t="shared" ca="1" si="53"/>
        <v>0</v>
      </c>
      <c r="M107">
        <f t="shared" ca="1" si="53"/>
        <v>3.0540102424963189E-2</v>
      </c>
      <c r="N107">
        <f t="shared" ca="1" si="53"/>
        <v>0</v>
      </c>
      <c r="O107">
        <f t="shared" ca="1" si="53"/>
        <v>0</v>
      </c>
      <c r="P107">
        <f t="shared" ca="1" si="53"/>
        <v>1.36736870010827E-2</v>
      </c>
      <c r="Q107">
        <f t="shared" ca="1" si="53"/>
        <v>0</v>
      </c>
      <c r="R107">
        <f t="shared" ca="1" si="53"/>
        <v>0</v>
      </c>
      <c r="S107">
        <f t="shared" ca="1" si="53"/>
        <v>4.1661891342918908E-3</v>
      </c>
      <c r="T107">
        <f t="shared" ca="1" si="53"/>
        <v>0</v>
      </c>
      <c r="U107">
        <f t="shared" ca="1" si="53"/>
        <v>0</v>
      </c>
      <c r="V107">
        <f t="shared" ca="1" si="53"/>
        <v>2.539780855413668E-3</v>
      </c>
      <c r="W107">
        <f t="shared" ca="1" si="53"/>
        <v>0</v>
      </c>
      <c r="X107">
        <f t="shared" ca="1" si="52"/>
        <v>0</v>
      </c>
      <c r="Y107">
        <f t="shared" ca="1" si="52"/>
        <v>5.9652771259023748E-4</v>
      </c>
      <c r="Z107">
        <f t="shared" ca="1" si="51"/>
        <v>4.4834338150803987E-4</v>
      </c>
      <c r="AA107">
        <f t="shared" ca="1" si="40"/>
        <v>481.3081480324949</v>
      </c>
      <c r="AB107">
        <f t="shared" ca="1" si="41"/>
        <v>0</v>
      </c>
      <c r="AC107">
        <f t="shared" ca="1" si="42"/>
        <v>4.7857708747737933E-2</v>
      </c>
      <c r="AD107">
        <f t="shared" ca="1" si="43"/>
        <v>0.28909396108160912</v>
      </c>
      <c r="AE107">
        <f t="shared" si="49"/>
        <v>0</v>
      </c>
      <c r="AG107">
        <f t="shared" ca="1" si="44"/>
        <v>2.2227548520647886</v>
      </c>
      <c r="AH107">
        <f t="shared" ca="1" si="45"/>
        <v>1.9968683773186058</v>
      </c>
      <c r="AI107">
        <f t="shared" si="46"/>
        <v>0</v>
      </c>
      <c r="AJ107">
        <v>-1.3949556887382641</v>
      </c>
      <c r="AK107">
        <v>-1.7505726646049879</v>
      </c>
      <c r="AL107">
        <v>0.90795310825342312</v>
      </c>
      <c r="AM107">
        <v>-0.38387497625080869</v>
      </c>
      <c r="AN107">
        <v>1.9968683773186058</v>
      </c>
      <c r="AO107">
        <v>-0.11503971109050326</v>
      </c>
      <c r="AP107">
        <v>-0.34171421248174738</v>
      </c>
      <c r="AQ107">
        <v>1.0757207746792119</v>
      </c>
      <c r="AR107">
        <v>-0.211048245546408</v>
      </c>
      <c r="AS107">
        <v>1.8967330106534064</v>
      </c>
      <c r="AT107">
        <v>-1.1475185601739213</v>
      </c>
    </row>
    <row r="108" spans="5:46" x14ac:dyDescent="0.55000000000000004">
      <c r="E108">
        <f t="shared" ref="E108:E139" si="54">Cullrate</f>
        <v>0</v>
      </c>
      <c r="F108">
        <v>97</v>
      </c>
      <c r="G108" s="5">
        <f t="shared" ca="1" si="47"/>
        <v>0</v>
      </c>
      <c r="H108">
        <f t="shared" ca="1" si="53"/>
        <v>0.78571717536936436</v>
      </c>
      <c r="I108">
        <f t="shared" ca="1" si="53"/>
        <v>0</v>
      </c>
      <c r="J108">
        <f t="shared" ca="1" si="53"/>
        <v>0</v>
      </c>
      <c r="K108">
        <f t="shared" ca="1" si="53"/>
        <v>4.6359376502801378E-2</v>
      </c>
      <c r="L108">
        <f t="shared" ca="1" si="53"/>
        <v>0</v>
      </c>
      <c r="M108">
        <f t="shared" ca="1" si="53"/>
        <v>0</v>
      </c>
      <c r="N108">
        <f t="shared" ca="1" si="53"/>
        <v>2.1062095852260886E-2</v>
      </c>
      <c r="O108">
        <f t="shared" ca="1" si="53"/>
        <v>0</v>
      </c>
      <c r="P108">
        <f t="shared" ca="1" si="53"/>
        <v>0</v>
      </c>
      <c r="Q108">
        <f t="shared" ca="1" si="53"/>
        <v>9.7417013169543622E-3</v>
      </c>
      <c r="R108">
        <f t="shared" ca="1" si="53"/>
        <v>0</v>
      </c>
      <c r="S108">
        <f t="shared" ca="1" si="53"/>
        <v>0</v>
      </c>
      <c r="T108">
        <f t="shared" ca="1" si="53"/>
        <v>3.0079986772759667E-3</v>
      </c>
      <c r="U108">
        <f t="shared" ca="1" si="53"/>
        <v>0</v>
      </c>
      <c r="V108">
        <f t="shared" ca="1" si="53"/>
        <v>0</v>
      </c>
      <c r="W108">
        <f t="shared" ca="1" si="53"/>
        <v>1.8446044284194682E-3</v>
      </c>
      <c r="X108">
        <f t="shared" ca="1" si="52"/>
        <v>0</v>
      </c>
      <c r="Y108">
        <f t="shared" ca="1" si="52"/>
        <v>0</v>
      </c>
      <c r="Z108">
        <f t="shared" ca="1" si="51"/>
        <v>7.6093650266866519E-4</v>
      </c>
      <c r="AA108">
        <f t="shared" ref="AA108:AA139" ca="1" si="55">SUMPRODUCT(G108:Z108,mwt)*fec</f>
        <v>492.065196533505</v>
      </c>
      <c r="AB108">
        <f t="shared" ref="AB108:AB139" ca="1" si="56">E108*SUMPRODUCT(G108:Z108,wt,vul)</f>
        <v>0</v>
      </c>
      <c r="AC108">
        <f t="shared" ref="AC108:AC139" ca="1" si="57">SUMPRODUCT(G108:Z108,vul,wt)/SUMPRODUCT(G108:Z108,vul)</f>
        <v>0.11941574536453821</v>
      </c>
      <c r="AD108">
        <f t="shared" ref="AD108:AD139" ca="1" si="58">SUMPRODUCT(G108:Z108,mat)</f>
        <v>0.21741756856760933</v>
      </c>
      <c r="AE108">
        <f t="shared" si="49"/>
        <v>0</v>
      </c>
      <c r="AG108">
        <f t="shared" ref="AG108:AG139" ca="1" si="59">EXP(AH108*sdr)*IF(AI108=0,1,0)</f>
        <v>0</v>
      </c>
      <c r="AH108">
        <f t="shared" ref="AH108:AH139" ca="1" si="60">OFFSET(AI108,0,normseq)</f>
        <v>0.60150796343805268</v>
      </c>
      <c r="AI108">
        <f t="shared" ref="AI108:AI139" si="61">MOD(F108,yrbetween)</f>
        <v>1</v>
      </c>
      <c r="AJ108">
        <v>-2.02817318495363</v>
      </c>
      <c r="AK108">
        <v>-0.81311782196280546</v>
      </c>
      <c r="AL108">
        <v>0.90679804998217151</v>
      </c>
      <c r="AM108">
        <v>-0.1744172095641261</v>
      </c>
      <c r="AN108">
        <v>0.60150796343805268</v>
      </c>
      <c r="AO108">
        <v>0.13763383321929723</v>
      </c>
      <c r="AP108">
        <v>-1.4864872355246916</v>
      </c>
      <c r="AQ108">
        <v>0.24528162612114102</v>
      </c>
      <c r="AR108">
        <v>-1.2884856914752163</v>
      </c>
      <c r="AS108">
        <v>1.5838668332435191</v>
      </c>
      <c r="AT108">
        <v>-1.9390790839679539</v>
      </c>
    </row>
    <row r="109" spans="5:46" x14ac:dyDescent="0.55000000000000004">
      <c r="E109">
        <f t="shared" si="54"/>
        <v>0</v>
      </c>
      <c r="F109">
        <v>98</v>
      </c>
      <c r="G109" s="5">
        <f t="shared" ref="G109:G140" ca="1" si="62">reca*AA108*EXP(-recb*AA108)*Rmult+glenadd</f>
        <v>0</v>
      </c>
      <c r="H109">
        <f t="shared" ca="1" si="53"/>
        <v>0</v>
      </c>
      <c r="I109">
        <f t="shared" ca="1" si="53"/>
        <v>0.38687364720876521</v>
      </c>
      <c r="J109">
        <f t="shared" ca="1" si="53"/>
        <v>0</v>
      </c>
      <c r="K109">
        <f t="shared" ca="1" si="53"/>
        <v>0</v>
      </c>
      <c r="L109">
        <f t="shared" ca="1" si="53"/>
        <v>3.0395022457961718E-2</v>
      </c>
      <c r="M109">
        <f t="shared" ca="1" si="53"/>
        <v>0</v>
      </c>
      <c r="N109">
        <f t="shared" ca="1" si="53"/>
        <v>0</v>
      </c>
      <c r="O109">
        <f t="shared" ca="1" si="53"/>
        <v>1.4736423769036418E-2</v>
      </c>
      <c r="P109">
        <f t="shared" ca="1" si="53"/>
        <v>0</v>
      </c>
      <c r="Q109">
        <f t="shared" ca="1" si="53"/>
        <v>0</v>
      </c>
      <c r="R109">
        <f t="shared" ca="1" si="53"/>
        <v>6.9802676681198737E-3</v>
      </c>
      <c r="S109">
        <f t="shared" ca="1" si="53"/>
        <v>0</v>
      </c>
      <c r="T109">
        <f t="shared" ca="1" si="53"/>
        <v>0</v>
      </c>
      <c r="U109">
        <f t="shared" ca="1" si="53"/>
        <v>2.1772352496530348E-3</v>
      </c>
      <c r="V109">
        <f t="shared" ca="1" si="53"/>
        <v>0</v>
      </c>
      <c r="W109">
        <f t="shared" ref="W109:Y124" ca="1" si="63">V108*V$10*(1-V$2*$E108)</f>
        <v>0</v>
      </c>
      <c r="X109">
        <f t="shared" ca="1" si="63"/>
        <v>1.3412416308059207E-3</v>
      </c>
      <c r="Y109">
        <f t="shared" ca="1" si="63"/>
        <v>0</v>
      </c>
      <c r="Z109">
        <f t="shared" ca="1" si="51"/>
        <v>5.5415865589938343E-4</v>
      </c>
      <c r="AA109">
        <f t="shared" ca="1" si="55"/>
        <v>549.87562966315807</v>
      </c>
      <c r="AB109">
        <f t="shared" ca="1" si="56"/>
        <v>0</v>
      </c>
      <c r="AC109">
        <f t="shared" ca="1" si="57"/>
        <v>0.21327461407314072</v>
      </c>
      <c r="AD109">
        <f t="shared" ca="1" si="58"/>
        <v>0.19987775183509815</v>
      </c>
      <c r="AE109">
        <f t="shared" si="49"/>
        <v>0</v>
      </c>
      <c r="AG109">
        <f t="shared" ca="1" si="59"/>
        <v>0</v>
      </c>
      <c r="AH109">
        <f t="shared" ca="1" si="60"/>
        <v>-1.1488509699120186</v>
      </c>
      <c r="AI109">
        <f t="shared" si="61"/>
        <v>2</v>
      </c>
      <c r="AJ109">
        <v>-0.7741255103610456</v>
      </c>
      <c r="AK109">
        <v>-0.18818241187545937</v>
      </c>
      <c r="AL109">
        <v>-0.54781480685051065</v>
      </c>
      <c r="AM109">
        <v>2.0269726519472897</v>
      </c>
      <c r="AN109">
        <v>-1.1488509699120186</v>
      </c>
      <c r="AO109">
        <v>-0.33976903068833053</v>
      </c>
      <c r="AP109">
        <v>-0.87775333668105304</v>
      </c>
      <c r="AQ109">
        <v>0.83005716078332625</v>
      </c>
      <c r="AR109">
        <v>-1.3496469364326913</v>
      </c>
      <c r="AS109">
        <v>-0.36050892049388494</v>
      </c>
      <c r="AT109">
        <v>-0.98208147392142564</v>
      </c>
    </row>
    <row r="110" spans="5:46" x14ac:dyDescent="0.55000000000000004">
      <c r="E110">
        <f t="shared" si="54"/>
        <v>0</v>
      </c>
      <c r="F110">
        <v>99</v>
      </c>
      <c r="G110" s="5">
        <f t="shared" ca="1" si="62"/>
        <v>0.80459443132875852</v>
      </c>
      <c r="H110">
        <f t="shared" ref="H110:W125" ca="1" si="64">G109*G$10*(1-G$2*$E109)</f>
        <v>0</v>
      </c>
      <c r="I110">
        <f t="shared" ca="1" si="64"/>
        <v>0</v>
      </c>
      <c r="J110">
        <f t="shared" ca="1" si="64"/>
        <v>0.22345538337186946</v>
      </c>
      <c r="K110">
        <f t="shared" ca="1" si="64"/>
        <v>0</v>
      </c>
      <c r="L110">
        <f t="shared" ca="1" si="64"/>
        <v>0</v>
      </c>
      <c r="M110">
        <f t="shared" ca="1" si="64"/>
        <v>2.0537624303932165E-2</v>
      </c>
      <c r="N110">
        <f t="shared" ca="1" si="64"/>
        <v>0</v>
      </c>
      <c r="O110">
        <f t="shared" ca="1" si="64"/>
        <v>0</v>
      </c>
      <c r="P110">
        <f t="shared" ca="1" si="64"/>
        <v>1.0418573137674665E-2</v>
      </c>
      <c r="Q110">
        <f t="shared" ca="1" si="64"/>
        <v>0</v>
      </c>
      <c r="R110">
        <f t="shared" ca="1" si="64"/>
        <v>0</v>
      </c>
      <c r="S110">
        <f t="shared" ca="1" si="64"/>
        <v>5.0232572792824875E-3</v>
      </c>
      <c r="T110">
        <f t="shared" ca="1" si="64"/>
        <v>0</v>
      </c>
      <c r="U110">
        <f t="shared" ca="1" si="64"/>
        <v>0</v>
      </c>
      <c r="V110">
        <f t="shared" ca="1" si="64"/>
        <v>1.5789516636838883E-3</v>
      </c>
      <c r="W110">
        <f t="shared" ca="1" si="63"/>
        <v>0</v>
      </c>
      <c r="X110">
        <f t="shared" ca="1" si="63"/>
        <v>0</v>
      </c>
      <c r="Y110">
        <f t="shared" ca="1" si="63"/>
        <v>9.7610167075426121E-4</v>
      </c>
      <c r="Z110">
        <f t="shared" ca="1" si="51"/>
        <v>4.0357088249967724E-4</v>
      </c>
      <c r="AA110">
        <f t="shared" ca="1" si="55"/>
        <v>623.83501764964001</v>
      </c>
      <c r="AB110">
        <f t="shared" ca="1" si="56"/>
        <v>0</v>
      </c>
      <c r="AC110">
        <f t="shared" ca="1" si="57"/>
        <v>0.13000890459459544</v>
      </c>
      <c r="AD110">
        <f t="shared" ca="1" si="58"/>
        <v>0.23844701081625413</v>
      </c>
      <c r="AE110">
        <f t="shared" si="49"/>
        <v>0</v>
      </c>
      <c r="AG110">
        <f t="shared" ca="1" si="59"/>
        <v>0.69188134367508336</v>
      </c>
      <c r="AH110">
        <f t="shared" ca="1" si="60"/>
        <v>-0.92085201686131768</v>
      </c>
      <c r="AI110">
        <f t="shared" si="61"/>
        <v>0</v>
      </c>
      <c r="AJ110">
        <v>0.12282043826417066</v>
      </c>
      <c r="AK110">
        <v>-0.70072474045446143</v>
      </c>
      <c r="AL110">
        <v>-1.9946310203522444</v>
      </c>
      <c r="AM110">
        <v>0.42237616071361117</v>
      </c>
      <c r="AN110">
        <v>-0.92085201686131768</v>
      </c>
      <c r="AO110">
        <v>0.39418864616891369</v>
      </c>
      <c r="AP110">
        <v>0.47235062083927915</v>
      </c>
      <c r="AQ110">
        <v>-0.82252313404751476</v>
      </c>
      <c r="AR110">
        <v>-0.23095935830497183</v>
      </c>
      <c r="AS110">
        <v>-0.94640199677087367</v>
      </c>
      <c r="AT110">
        <v>-0.94472625278285705</v>
      </c>
    </row>
    <row r="111" spans="5:46" x14ac:dyDescent="0.55000000000000004">
      <c r="E111">
        <f t="shared" si="54"/>
        <v>0</v>
      </c>
      <c r="F111">
        <v>100</v>
      </c>
      <c r="G111" s="5">
        <f t="shared" ca="1" si="62"/>
        <v>0</v>
      </c>
      <c r="H111">
        <f t="shared" ca="1" si="64"/>
        <v>0.24987829579866427</v>
      </c>
      <c r="I111">
        <f t="shared" ca="1" si="64"/>
        <v>0</v>
      </c>
      <c r="J111">
        <f t="shared" ca="1" si="64"/>
        <v>0</v>
      </c>
      <c r="K111">
        <f t="shared" ca="1" si="64"/>
        <v>0.13979338942626954</v>
      </c>
      <c r="L111">
        <f t="shared" ca="1" si="64"/>
        <v>0</v>
      </c>
      <c r="M111">
        <f t="shared" ca="1" si="64"/>
        <v>0</v>
      </c>
      <c r="N111">
        <f t="shared" ca="1" si="64"/>
        <v>1.4163849408493377E-2</v>
      </c>
      <c r="O111">
        <f t="shared" ca="1" si="64"/>
        <v>0</v>
      </c>
      <c r="P111">
        <f t="shared" ca="1" si="64"/>
        <v>0</v>
      </c>
      <c r="Q111">
        <f t="shared" ca="1" si="64"/>
        <v>7.4226232945096777E-3</v>
      </c>
      <c r="R111">
        <f t="shared" ca="1" si="64"/>
        <v>0</v>
      </c>
      <c r="S111">
        <f t="shared" ca="1" si="64"/>
        <v>0</v>
      </c>
      <c r="T111">
        <f t="shared" ca="1" si="64"/>
        <v>3.6268039603215871E-3</v>
      </c>
      <c r="U111">
        <f t="shared" ca="1" si="64"/>
        <v>0</v>
      </c>
      <c r="V111">
        <f t="shared" ca="1" si="64"/>
        <v>0</v>
      </c>
      <c r="W111">
        <f t="shared" ca="1" si="63"/>
        <v>1.1467687162391835E-3</v>
      </c>
      <c r="X111">
        <f t="shared" ca="1" si="63"/>
        <v>0</v>
      </c>
      <c r="Y111">
        <f t="shared" ca="1" si="63"/>
        <v>0</v>
      </c>
      <c r="Z111">
        <f t="shared" ca="1" si="51"/>
        <v>1.0047585902517606E-3</v>
      </c>
      <c r="AA111">
        <f t="shared" ca="1" si="55"/>
        <v>648.2163169711672</v>
      </c>
      <c r="AB111">
        <f t="shared" ca="1" si="56"/>
        <v>0</v>
      </c>
      <c r="AC111">
        <f t="shared" ca="1" si="57"/>
        <v>0.23500224456087054</v>
      </c>
      <c r="AD111">
        <f t="shared" ca="1" si="58"/>
        <v>0.18708066812847104</v>
      </c>
      <c r="AE111">
        <f t="shared" si="49"/>
        <v>0</v>
      </c>
      <c r="AG111">
        <f t="shared" ca="1" si="59"/>
        <v>0</v>
      </c>
      <c r="AH111">
        <f t="shared" ca="1" si="60"/>
        <v>1.259552391275065</v>
      </c>
      <c r="AI111">
        <f t="shared" si="61"/>
        <v>1</v>
      </c>
      <c r="AJ111">
        <v>-0.35626726457849145</v>
      </c>
      <c r="AK111">
        <v>0.17931256479641888</v>
      </c>
      <c r="AL111">
        <v>1.0883604772971012</v>
      </c>
      <c r="AM111">
        <v>1.8583978089736775</v>
      </c>
      <c r="AN111">
        <v>1.259552391275065</v>
      </c>
      <c r="AO111">
        <v>-0.4652633833757136</v>
      </c>
      <c r="AP111">
        <v>-1.4673651094199158</v>
      </c>
      <c r="AQ111">
        <v>-0.51722508942475542</v>
      </c>
      <c r="AR111">
        <v>2.482083800714463</v>
      </c>
      <c r="AS111">
        <v>0.74180661613354459</v>
      </c>
      <c r="AT111">
        <v>-0.32763637136667967</v>
      </c>
    </row>
    <row r="112" spans="5:46" x14ac:dyDescent="0.55000000000000004">
      <c r="E112">
        <f t="shared" si="54"/>
        <v>0</v>
      </c>
      <c r="F112">
        <v>101</v>
      </c>
      <c r="G112" s="5">
        <f t="shared" ca="1" si="62"/>
        <v>0</v>
      </c>
      <c r="H112">
        <f t="shared" ca="1" si="64"/>
        <v>0</v>
      </c>
      <c r="I112">
        <f t="shared" ca="1" si="64"/>
        <v>0.1230357827019562</v>
      </c>
      <c r="J112">
        <f t="shared" ca="1" si="64"/>
        <v>0</v>
      </c>
      <c r="K112">
        <f t="shared" ca="1" si="64"/>
        <v>0</v>
      </c>
      <c r="L112">
        <f t="shared" ca="1" si="64"/>
        <v>9.165401978236902E-2</v>
      </c>
      <c r="M112">
        <f t="shared" ca="1" si="64"/>
        <v>0</v>
      </c>
      <c r="N112">
        <f t="shared" ca="1" si="64"/>
        <v>0</v>
      </c>
      <c r="O112">
        <f t="shared" ca="1" si="64"/>
        <v>9.9099580852951494E-3</v>
      </c>
      <c r="P112">
        <f t="shared" ca="1" si="64"/>
        <v>0</v>
      </c>
      <c r="Q112">
        <f t="shared" ca="1" si="64"/>
        <v>0</v>
      </c>
      <c r="R112">
        <f t="shared" ca="1" si="64"/>
        <v>5.318567641272926E-3</v>
      </c>
      <c r="S112">
        <f t="shared" ca="1" si="64"/>
        <v>0</v>
      </c>
      <c r="T112">
        <f t="shared" ca="1" si="64"/>
        <v>0</v>
      </c>
      <c r="U112">
        <f t="shared" ca="1" si="64"/>
        <v>2.6251359369427463E-3</v>
      </c>
      <c r="V112">
        <f t="shared" ca="1" si="64"/>
        <v>0</v>
      </c>
      <c r="W112">
        <f t="shared" ca="1" si="63"/>
        <v>0</v>
      </c>
      <c r="X112">
        <f t="shared" ca="1" si="63"/>
        <v>8.3383402936084003E-4</v>
      </c>
      <c r="Y112">
        <f t="shared" ca="1" si="63"/>
        <v>0</v>
      </c>
      <c r="Z112">
        <f t="shared" ca="1" si="51"/>
        <v>7.3172422130433749E-4</v>
      </c>
      <c r="AA112">
        <f t="shared" ca="1" si="55"/>
        <v>621.32458336215871</v>
      </c>
      <c r="AB112">
        <f t="shared" ca="1" si="56"/>
        <v>0</v>
      </c>
      <c r="AC112">
        <f t="shared" ca="1" si="57"/>
        <v>0.33920743963020011</v>
      </c>
      <c r="AD112">
        <f t="shared" ca="1" si="58"/>
        <v>0.15053010035422454</v>
      </c>
      <c r="AE112">
        <f t="shared" si="49"/>
        <v>0</v>
      </c>
      <c r="AG112">
        <f t="shared" ca="1" si="59"/>
        <v>0</v>
      </c>
      <c r="AH112">
        <f t="shared" ca="1" si="60"/>
        <v>0.82370434029144235</v>
      </c>
      <c r="AI112">
        <f t="shared" si="61"/>
        <v>2</v>
      </c>
      <c r="AJ112">
        <v>-0.49903292165254243</v>
      </c>
      <c r="AK112">
        <v>0.91096126197953708</v>
      </c>
      <c r="AL112">
        <v>-1.3795352060697041</v>
      </c>
      <c r="AM112">
        <v>1.3021144695812836</v>
      </c>
      <c r="AN112">
        <v>0.82370434029144235</v>
      </c>
      <c r="AO112">
        <v>2.1696905605494976</v>
      </c>
      <c r="AP112">
        <v>0.19114168026135303</v>
      </c>
      <c r="AQ112">
        <v>0.15201294445432723</v>
      </c>
      <c r="AR112">
        <v>-1.1947486200369895</v>
      </c>
      <c r="AS112">
        <v>-1.4171564544085413</v>
      </c>
      <c r="AT112">
        <v>-0.43705881580535788</v>
      </c>
    </row>
    <row r="113" spans="5:46" x14ac:dyDescent="0.55000000000000004">
      <c r="E113">
        <f t="shared" si="54"/>
        <v>0</v>
      </c>
      <c r="F113">
        <v>102</v>
      </c>
      <c r="G113" s="5">
        <f t="shared" ca="1" si="62"/>
        <v>2.4274466571476085</v>
      </c>
      <c r="H113">
        <f t="shared" ca="1" si="64"/>
        <v>0</v>
      </c>
      <c r="I113">
        <f t="shared" ca="1" si="64"/>
        <v>0</v>
      </c>
      <c r="J113">
        <f t="shared" ca="1" si="64"/>
        <v>7.106456640425507E-2</v>
      </c>
      <c r="K113">
        <f t="shared" ca="1" si="64"/>
        <v>0</v>
      </c>
      <c r="L113">
        <f t="shared" ca="1" si="64"/>
        <v>0</v>
      </c>
      <c r="M113">
        <f t="shared" ca="1" si="64"/>
        <v>6.1929739543337442E-2</v>
      </c>
      <c r="N113">
        <f t="shared" ca="1" si="64"/>
        <v>0</v>
      </c>
      <c r="O113">
        <f t="shared" ca="1" si="64"/>
        <v>0</v>
      </c>
      <c r="P113">
        <f t="shared" ca="1" si="64"/>
        <v>7.0062875987509038E-3</v>
      </c>
      <c r="Q113">
        <f t="shared" ca="1" si="64"/>
        <v>0</v>
      </c>
      <c r="R113">
        <f t="shared" ca="1" si="64"/>
        <v>0</v>
      </c>
      <c r="S113">
        <f t="shared" ca="1" si="64"/>
        <v>3.8274368390484059E-3</v>
      </c>
      <c r="T113">
        <f t="shared" ca="1" si="64"/>
        <v>0</v>
      </c>
      <c r="U113">
        <f t="shared" ca="1" si="64"/>
        <v>0</v>
      </c>
      <c r="V113">
        <f t="shared" ca="1" si="64"/>
        <v>1.9037734924109166E-3</v>
      </c>
      <c r="W113">
        <f t="shared" ca="1" si="63"/>
        <v>0</v>
      </c>
      <c r="X113">
        <f t="shared" ca="1" si="63"/>
        <v>0</v>
      </c>
      <c r="Y113">
        <f t="shared" ca="1" si="63"/>
        <v>6.0683084277798329E-4</v>
      </c>
      <c r="Z113">
        <f t="shared" ca="1" si="51"/>
        <v>5.328845567862025E-4</v>
      </c>
      <c r="AA113">
        <f t="shared" ca="1" si="55"/>
        <v>587.95781184057273</v>
      </c>
      <c r="AB113">
        <f t="shared" ca="1" si="56"/>
        <v>0</v>
      </c>
      <c r="AC113">
        <f t="shared" ca="1" si="57"/>
        <v>5.6599587679624003E-2</v>
      </c>
      <c r="AD113">
        <f t="shared" ca="1" si="58"/>
        <v>0.30235733061577985</v>
      </c>
      <c r="AE113">
        <f t="shared" si="49"/>
        <v>0</v>
      </c>
      <c r="AG113">
        <f t="shared" ca="1" si="59"/>
        <v>2.0510570517337108</v>
      </c>
      <c r="AH113">
        <f t="shared" ca="1" si="60"/>
        <v>1.7958882381208241</v>
      </c>
      <c r="AI113">
        <f t="shared" si="61"/>
        <v>0</v>
      </c>
      <c r="AJ113">
        <v>-0.10326516530767549</v>
      </c>
      <c r="AK113">
        <v>0.18755940800474491</v>
      </c>
      <c r="AL113">
        <v>-1.4006445780978538</v>
      </c>
      <c r="AM113">
        <v>0.32602201827103272</v>
      </c>
      <c r="AN113">
        <v>1.7958882381208241</v>
      </c>
      <c r="AO113">
        <v>2.9111106414347887</v>
      </c>
      <c r="AP113">
        <v>-0.39716724131722003</v>
      </c>
      <c r="AQ113">
        <v>0.57702663980307989</v>
      </c>
      <c r="AR113">
        <v>0.13894577932660468</v>
      </c>
      <c r="AS113">
        <v>-1.3773615137324668</v>
      </c>
      <c r="AT113">
        <v>-0.97861857284442522</v>
      </c>
    </row>
    <row r="114" spans="5:46" x14ac:dyDescent="0.55000000000000004">
      <c r="E114">
        <f t="shared" si="54"/>
        <v>0</v>
      </c>
      <c r="F114">
        <v>103</v>
      </c>
      <c r="G114" s="5">
        <f t="shared" ca="1" si="62"/>
        <v>0</v>
      </c>
      <c r="H114">
        <f t="shared" ca="1" si="64"/>
        <v>0.7538782400326669</v>
      </c>
      <c r="I114">
        <f t="shared" ca="1" si="64"/>
        <v>0</v>
      </c>
      <c r="J114">
        <f t="shared" ca="1" si="64"/>
        <v>0</v>
      </c>
      <c r="K114">
        <f t="shared" ca="1" si="64"/>
        <v>4.44578978400645E-2</v>
      </c>
      <c r="L114">
        <f t="shared" ca="1" si="64"/>
        <v>0</v>
      </c>
      <c r="M114">
        <f t="shared" ca="1" si="64"/>
        <v>0</v>
      </c>
      <c r="N114">
        <f t="shared" ca="1" si="64"/>
        <v>4.2710076482950651E-2</v>
      </c>
      <c r="O114">
        <f t="shared" ca="1" si="64"/>
        <v>0</v>
      </c>
      <c r="P114">
        <f t="shared" ca="1" si="64"/>
        <v>0</v>
      </c>
      <c r="Q114">
        <f t="shared" ca="1" si="64"/>
        <v>4.9915696565460592E-3</v>
      </c>
      <c r="R114">
        <f t="shared" ca="1" si="64"/>
        <v>0</v>
      </c>
      <c r="S114">
        <f t="shared" ca="1" si="64"/>
        <v>0</v>
      </c>
      <c r="T114">
        <f t="shared" ca="1" si="64"/>
        <v>2.7634186970658774E-3</v>
      </c>
      <c r="U114">
        <f t="shared" ca="1" si="64"/>
        <v>0</v>
      </c>
      <c r="V114">
        <f t="shared" ca="1" si="64"/>
        <v>0</v>
      </c>
      <c r="W114">
        <f t="shared" ca="1" si="63"/>
        <v>1.382681898449385E-3</v>
      </c>
      <c r="X114">
        <f t="shared" ca="1" si="63"/>
        <v>0</v>
      </c>
      <c r="Y114">
        <f t="shared" ca="1" si="63"/>
        <v>0</v>
      </c>
      <c r="Z114">
        <f t="shared" ca="1" si="51"/>
        <v>8.3000769672016692E-4</v>
      </c>
      <c r="AA114">
        <f t="shared" ca="1" si="55"/>
        <v>576.37075331224662</v>
      </c>
      <c r="AB114">
        <f t="shared" ca="1" si="56"/>
        <v>0</v>
      </c>
      <c r="AC114">
        <f t="shared" ca="1" si="57"/>
        <v>0.13247519794951146</v>
      </c>
      <c r="AD114">
        <f t="shared" ca="1" si="58"/>
        <v>0.226079939357135</v>
      </c>
      <c r="AE114">
        <f t="shared" si="49"/>
        <v>0</v>
      </c>
      <c r="AG114">
        <f t="shared" ca="1" si="59"/>
        <v>0</v>
      </c>
      <c r="AH114">
        <f t="shared" ca="1" si="60"/>
        <v>-0.40039822124526836</v>
      </c>
      <c r="AI114">
        <f t="shared" si="61"/>
        <v>1</v>
      </c>
      <c r="AJ114">
        <v>-1.3509793461707886</v>
      </c>
      <c r="AK114">
        <v>-1.5599243852193467</v>
      </c>
      <c r="AL114">
        <v>-1.5028490452095866</v>
      </c>
      <c r="AM114">
        <v>-0.94222059487947263</v>
      </c>
      <c r="AN114">
        <v>-0.40039822124526836</v>
      </c>
      <c r="AO114">
        <v>-0.72817556429072283</v>
      </c>
      <c r="AP114">
        <v>-0.74382114689797163</v>
      </c>
      <c r="AQ114">
        <v>-1.0536086847423576</v>
      </c>
      <c r="AR114">
        <v>4.7791672841412947E-2</v>
      </c>
      <c r="AS114">
        <v>-2.1303458197508007</v>
      </c>
      <c r="AT114">
        <v>-0.86623003880959004</v>
      </c>
    </row>
    <row r="115" spans="5:46" x14ac:dyDescent="0.55000000000000004">
      <c r="E115">
        <f t="shared" si="54"/>
        <v>0</v>
      </c>
      <c r="F115">
        <v>104</v>
      </c>
      <c r="G115" s="5">
        <f t="shared" ca="1" si="62"/>
        <v>0</v>
      </c>
      <c r="H115">
        <f t="shared" ca="1" si="64"/>
        <v>0</v>
      </c>
      <c r="I115">
        <f t="shared" ca="1" si="64"/>
        <v>0.37119670209023492</v>
      </c>
      <c r="J115">
        <f t="shared" ca="1" si="64"/>
        <v>0</v>
      </c>
      <c r="K115">
        <f t="shared" ca="1" si="64"/>
        <v>0</v>
      </c>
      <c r="L115">
        <f t="shared" ca="1" si="64"/>
        <v>2.9148338593399176E-2</v>
      </c>
      <c r="M115">
        <f t="shared" ca="1" si="64"/>
        <v>0</v>
      </c>
      <c r="N115">
        <f t="shared" ca="1" si="64"/>
        <v>0</v>
      </c>
      <c r="O115">
        <f t="shared" ca="1" si="64"/>
        <v>2.9882770958577505E-2</v>
      </c>
      <c r="P115">
        <f t="shared" ca="1" si="64"/>
        <v>0</v>
      </c>
      <c r="Q115">
        <f t="shared" ca="1" si="64"/>
        <v>0</v>
      </c>
      <c r="R115">
        <f t="shared" ca="1" si="64"/>
        <v>3.5766331930252413E-3</v>
      </c>
      <c r="S115">
        <f t="shared" ca="1" si="64"/>
        <v>0</v>
      </c>
      <c r="T115">
        <f t="shared" ca="1" si="64"/>
        <v>0</v>
      </c>
      <c r="U115">
        <f t="shared" ca="1" si="64"/>
        <v>2.0002045354124672E-3</v>
      </c>
      <c r="V115">
        <f t="shared" ca="1" si="64"/>
        <v>0</v>
      </c>
      <c r="W115">
        <f t="shared" ca="1" si="63"/>
        <v>0</v>
      </c>
      <c r="X115">
        <f t="shared" ca="1" si="63"/>
        <v>1.0053703090971645E-3</v>
      </c>
      <c r="Y115">
        <f t="shared" ca="1" si="63"/>
        <v>0</v>
      </c>
      <c r="Z115">
        <f t="shared" ca="1" si="51"/>
        <v>6.0446035639963184E-4</v>
      </c>
      <c r="AA115">
        <f t="shared" ca="1" si="55"/>
        <v>610.18094400166899</v>
      </c>
      <c r="AB115">
        <f t="shared" ca="1" si="56"/>
        <v>0</v>
      </c>
      <c r="AC115">
        <f t="shared" ca="1" si="57"/>
        <v>0.22771752190536626</v>
      </c>
      <c r="AD115">
        <f t="shared" ca="1" si="58"/>
        <v>0.20402611380520225</v>
      </c>
      <c r="AE115">
        <f t="shared" si="49"/>
        <v>0</v>
      </c>
      <c r="AG115">
        <f t="shared" ca="1" si="59"/>
        <v>0</v>
      </c>
      <c r="AH115">
        <f t="shared" ca="1" si="60"/>
        <v>0.59693093135138042</v>
      </c>
      <c r="AI115">
        <f t="shared" si="61"/>
        <v>2</v>
      </c>
      <c r="AJ115">
        <v>-0.59647391026373953</v>
      </c>
      <c r="AK115">
        <v>0.2503315954527352</v>
      </c>
      <c r="AL115">
        <v>-0.68410145104280673</v>
      </c>
      <c r="AM115">
        <v>-0.86600721260765567</v>
      </c>
      <c r="AN115">
        <v>0.59693093135138042</v>
      </c>
      <c r="AO115">
        <v>-0.27456053430796601</v>
      </c>
      <c r="AP115">
        <v>2.272245183121413</v>
      </c>
      <c r="AQ115">
        <v>0.69906491262372583</v>
      </c>
      <c r="AR115">
        <v>-0.79504388850182295</v>
      </c>
      <c r="AS115">
        <v>0.62412027546088211</v>
      </c>
      <c r="AT115">
        <v>-5.2079940360272303E-2</v>
      </c>
    </row>
    <row r="116" spans="5:46" x14ac:dyDescent="0.55000000000000004">
      <c r="E116">
        <f t="shared" si="54"/>
        <v>0</v>
      </c>
      <c r="F116">
        <v>105</v>
      </c>
      <c r="G116" s="5">
        <f t="shared" ca="1" si="62"/>
        <v>1.2249160186689216</v>
      </c>
      <c r="H116">
        <f t="shared" ca="1" si="64"/>
        <v>0</v>
      </c>
      <c r="I116">
        <f t="shared" ca="1" si="64"/>
        <v>0</v>
      </c>
      <c r="J116">
        <f t="shared" ca="1" si="64"/>
        <v>0.21440049476202158</v>
      </c>
      <c r="K116">
        <f t="shared" ca="1" si="64"/>
        <v>0</v>
      </c>
      <c r="L116">
        <f t="shared" ca="1" si="64"/>
        <v>0</v>
      </c>
      <c r="M116">
        <f t="shared" ca="1" si="64"/>
        <v>1.9695252008548221E-2</v>
      </c>
      <c r="N116">
        <f t="shared" ca="1" si="64"/>
        <v>0</v>
      </c>
      <c r="O116">
        <f t="shared" ca="1" si="64"/>
        <v>0</v>
      </c>
      <c r="P116">
        <f t="shared" ca="1" si="64"/>
        <v>2.1126959950926939E-2</v>
      </c>
      <c r="Q116">
        <f t="shared" ca="1" si="64"/>
        <v>0</v>
      </c>
      <c r="R116">
        <f t="shared" ca="1" si="64"/>
        <v>0</v>
      </c>
      <c r="S116">
        <f t="shared" ca="1" si="64"/>
        <v>2.5738767589447787E-3</v>
      </c>
      <c r="T116">
        <f t="shared" ca="1" si="64"/>
        <v>0</v>
      </c>
      <c r="U116">
        <f t="shared" ca="1" si="64"/>
        <v>0</v>
      </c>
      <c r="V116">
        <f t="shared" ca="1" si="64"/>
        <v>1.4505673098030496E-3</v>
      </c>
      <c r="W116">
        <f t="shared" ca="1" si="63"/>
        <v>0</v>
      </c>
      <c r="X116">
        <f t="shared" ca="1" si="63"/>
        <v>0</v>
      </c>
      <c r="Y116">
        <f t="shared" ca="1" si="63"/>
        <v>7.3166804242931515E-4</v>
      </c>
      <c r="Z116">
        <f t="shared" ca="1" si="51"/>
        <v>4.4020353534378543E-4</v>
      </c>
      <c r="AA116">
        <f t="shared" ca="1" si="55"/>
        <v>666.14370563448438</v>
      </c>
      <c r="AB116">
        <f t="shared" ca="1" si="56"/>
        <v>0</v>
      </c>
      <c r="AC116">
        <f t="shared" ca="1" si="57"/>
        <v>0.10483305130199924</v>
      </c>
      <c r="AD116">
        <f t="shared" ca="1" si="58"/>
        <v>0.27178479063449879</v>
      </c>
      <c r="AE116">
        <f t="shared" si="49"/>
        <v>0</v>
      </c>
      <c r="AG116">
        <f t="shared" ca="1" si="59"/>
        <v>1.036833662506593</v>
      </c>
      <c r="AH116">
        <f t="shared" ca="1" si="60"/>
        <v>9.0428784460527822E-2</v>
      </c>
      <c r="AI116">
        <f t="shared" si="61"/>
        <v>0</v>
      </c>
      <c r="AJ116">
        <v>-1.6885223885765299</v>
      </c>
      <c r="AK116">
        <v>1.3887074601370841</v>
      </c>
      <c r="AL116">
        <v>-0.54603788157692179</v>
      </c>
      <c r="AM116">
        <v>-0.11380734576960094</v>
      </c>
      <c r="AN116">
        <v>9.0428784460527822E-2</v>
      </c>
      <c r="AO116">
        <v>0.84548673839890398</v>
      </c>
      <c r="AP116">
        <v>-0.40836766856955364</v>
      </c>
      <c r="AQ116">
        <v>0.31860963645158336</v>
      </c>
      <c r="AR116">
        <v>0.93603830464417115</v>
      </c>
      <c r="AS116">
        <v>-0.59346007219573949</v>
      </c>
      <c r="AT116">
        <v>0.39303131416090764</v>
      </c>
    </row>
    <row r="117" spans="5:46" x14ac:dyDescent="0.55000000000000004">
      <c r="E117">
        <f t="shared" si="54"/>
        <v>0</v>
      </c>
      <c r="F117">
        <v>106</v>
      </c>
      <c r="G117" s="5">
        <f t="shared" ca="1" si="62"/>
        <v>0</v>
      </c>
      <c r="H117">
        <f t="shared" ca="1" si="64"/>
        <v>0.38041516983406792</v>
      </c>
      <c r="I117">
        <f t="shared" ca="1" si="64"/>
        <v>0</v>
      </c>
      <c r="J117">
        <f t="shared" ca="1" si="64"/>
        <v>0</v>
      </c>
      <c r="K117">
        <f t="shared" ca="1" si="64"/>
        <v>0.13412866320420569</v>
      </c>
      <c r="L117">
        <f t="shared" ca="1" si="64"/>
        <v>0</v>
      </c>
      <c r="M117">
        <f t="shared" ca="1" si="64"/>
        <v>0</v>
      </c>
      <c r="N117">
        <f t="shared" ca="1" si="64"/>
        <v>1.3582904204650073E-2</v>
      </c>
      <c r="O117">
        <f t="shared" ca="1" si="64"/>
        <v>0</v>
      </c>
      <c r="P117">
        <f t="shared" ca="1" si="64"/>
        <v>0</v>
      </c>
      <c r="Q117">
        <f t="shared" ca="1" si="64"/>
        <v>1.5051721862646885E-2</v>
      </c>
      <c r="R117">
        <f t="shared" ca="1" si="64"/>
        <v>0</v>
      </c>
      <c r="S117">
        <f t="shared" ca="1" si="64"/>
        <v>0</v>
      </c>
      <c r="T117">
        <f t="shared" ca="1" si="64"/>
        <v>1.8583452735381294E-3</v>
      </c>
      <c r="U117">
        <f t="shared" ca="1" si="64"/>
        <v>0</v>
      </c>
      <c r="V117">
        <f t="shared" ca="1" si="64"/>
        <v>0</v>
      </c>
      <c r="W117">
        <f t="shared" ca="1" si="63"/>
        <v>1.0535251014589643E-3</v>
      </c>
      <c r="X117">
        <f t="shared" ca="1" si="63"/>
        <v>0</v>
      </c>
      <c r="Y117">
        <f t="shared" ca="1" si="63"/>
        <v>0</v>
      </c>
      <c r="Z117">
        <f t="shared" ca="1" si="51"/>
        <v>8.5342571442942165E-4</v>
      </c>
      <c r="AA117">
        <f t="shared" ca="1" si="55"/>
        <v>686.22050891118863</v>
      </c>
      <c r="AB117">
        <f t="shared" ca="1" si="56"/>
        <v>0</v>
      </c>
      <c r="AC117">
        <f t="shared" ca="1" si="57"/>
        <v>0.20226145602779383</v>
      </c>
      <c r="AD117">
        <f t="shared" ca="1" si="58"/>
        <v>0.21129992280636078</v>
      </c>
      <c r="AE117">
        <f t="shared" si="49"/>
        <v>0</v>
      </c>
      <c r="AG117">
        <f t="shared" ca="1" si="59"/>
        <v>0</v>
      </c>
      <c r="AH117">
        <f t="shared" ca="1" si="60"/>
        <v>0.12073996913386509</v>
      </c>
      <c r="AI117">
        <f t="shared" si="61"/>
        <v>1</v>
      </c>
      <c r="AJ117">
        <v>0.16665580915287137</v>
      </c>
      <c r="AK117">
        <v>-0.93130665845819749</v>
      </c>
      <c r="AL117">
        <v>0.32215211831498891</v>
      </c>
      <c r="AM117">
        <v>0.79988012657850049</v>
      </c>
      <c r="AN117">
        <v>0.12073996913386509</v>
      </c>
      <c r="AO117">
        <v>0.46313289203681052</v>
      </c>
      <c r="AP117">
        <v>-1.1808106137323193</v>
      </c>
      <c r="AQ117">
        <v>0.29783222998958081</v>
      </c>
      <c r="AR117">
        <v>-0.76733158493880183</v>
      </c>
      <c r="AS117">
        <v>1.5284240362234414</v>
      </c>
      <c r="AT117">
        <v>-0.74392346505192108</v>
      </c>
    </row>
    <row r="118" spans="5:46" x14ac:dyDescent="0.55000000000000004">
      <c r="E118">
        <f t="shared" si="54"/>
        <v>0</v>
      </c>
      <c r="F118">
        <v>107</v>
      </c>
      <c r="G118" s="5">
        <f t="shared" ca="1" si="62"/>
        <v>0</v>
      </c>
      <c r="H118">
        <f t="shared" ca="1" si="64"/>
        <v>0</v>
      </c>
      <c r="I118">
        <f t="shared" ca="1" si="64"/>
        <v>0.18730989829522576</v>
      </c>
      <c r="J118">
        <f t="shared" ca="1" si="64"/>
        <v>0</v>
      </c>
      <c r="K118">
        <f t="shared" ca="1" si="64"/>
        <v>0</v>
      </c>
      <c r="L118">
        <f t="shared" ca="1" si="64"/>
        <v>8.7940003466221384E-2</v>
      </c>
      <c r="M118">
        <f t="shared" ca="1" si="64"/>
        <v>0</v>
      </c>
      <c r="N118">
        <f t="shared" ca="1" si="64"/>
        <v>0</v>
      </c>
      <c r="O118">
        <f t="shared" ca="1" si="64"/>
        <v>9.5034907151684868E-3</v>
      </c>
      <c r="P118">
        <f t="shared" ca="1" si="64"/>
        <v>0</v>
      </c>
      <c r="Q118">
        <f t="shared" ca="1" si="64"/>
        <v>0</v>
      </c>
      <c r="R118">
        <f t="shared" ca="1" si="64"/>
        <v>1.078508199430349E-2</v>
      </c>
      <c r="S118">
        <f t="shared" ca="1" si="64"/>
        <v>0</v>
      </c>
      <c r="T118">
        <f t="shared" ca="1" si="64"/>
        <v>0</v>
      </c>
      <c r="U118">
        <f t="shared" ca="1" si="64"/>
        <v>1.3450986086328404E-3</v>
      </c>
      <c r="V118">
        <f t="shared" ca="1" si="64"/>
        <v>0</v>
      </c>
      <c r="W118">
        <f t="shared" ca="1" si="63"/>
        <v>0</v>
      </c>
      <c r="X118">
        <f t="shared" ca="1" si="63"/>
        <v>7.6603509316441193E-4</v>
      </c>
      <c r="Y118">
        <f t="shared" ca="1" si="63"/>
        <v>0</v>
      </c>
      <c r="Z118">
        <f t="shared" ca="1" si="51"/>
        <v>6.2151473238511305E-4</v>
      </c>
      <c r="AA118">
        <f t="shared" ca="1" si="55"/>
        <v>671.21518546996219</v>
      </c>
      <c r="AB118">
        <f t="shared" ca="1" si="56"/>
        <v>0</v>
      </c>
      <c r="AC118">
        <f t="shared" ca="1" si="57"/>
        <v>0.30450990363395952</v>
      </c>
      <c r="AD118">
        <f t="shared" ca="1" si="58"/>
        <v>0.17496647172352109</v>
      </c>
      <c r="AE118">
        <f t="shared" si="49"/>
        <v>0</v>
      </c>
      <c r="AG118">
        <f t="shared" ca="1" si="59"/>
        <v>0</v>
      </c>
      <c r="AH118">
        <f t="shared" ca="1" si="60"/>
        <v>0.14868533071421552</v>
      </c>
      <c r="AI118">
        <f t="shared" si="61"/>
        <v>2</v>
      </c>
      <c r="AJ118">
        <v>8.5667579696746543E-2</v>
      </c>
      <c r="AK118">
        <v>-7.1088379627326503E-2</v>
      </c>
      <c r="AL118">
        <v>0.23732809495413676</v>
      </c>
      <c r="AM118">
        <v>0.132383775053313</v>
      </c>
      <c r="AN118">
        <v>0.14868533071421552</v>
      </c>
      <c r="AO118">
        <v>0.89258037405670621</v>
      </c>
      <c r="AP118">
        <v>1.7152115106000565</v>
      </c>
      <c r="AQ118">
        <v>-1.1953761713812128</v>
      </c>
      <c r="AR118">
        <v>-0.138405766847427</v>
      </c>
      <c r="AS118">
        <v>0.95180212156265043</v>
      </c>
      <c r="AT118">
        <v>0.49704112825565971</v>
      </c>
    </row>
    <row r="119" spans="5:46" x14ac:dyDescent="0.55000000000000004">
      <c r="E119">
        <f t="shared" si="54"/>
        <v>0</v>
      </c>
      <c r="F119">
        <v>108</v>
      </c>
      <c r="G119" s="5">
        <f t="shared" ca="1" si="62"/>
        <v>1.7482820398802978</v>
      </c>
      <c r="H119">
        <f t="shared" ca="1" si="64"/>
        <v>0</v>
      </c>
      <c r="I119">
        <f t="shared" ca="1" si="64"/>
        <v>0</v>
      </c>
      <c r="J119">
        <f t="shared" ca="1" si="64"/>
        <v>0.10818882452936755</v>
      </c>
      <c r="K119">
        <f t="shared" ca="1" si="64"/>
        <v>0</v>
      </c>
      <c r="L119">
        <f t="shared" ca="1" si="64"/>
        <v>0</v>
      </c>
      <c r="M119">
        <f t="shared" ca="1" si="64"/>
        <v>5.9420214443785029E-2</v>
      </c>
      <c r="N119">
        <f t="shared" ca="1" si="64"/>
        <v>0</v>
      </c>
      <c r="O119">
        <f t="shared" ca="1" si="64"/>
        <v>0</v>
      </c>
      <c r="P119">
        <f t="shared" ca="1" si="64"/>
        <v>6.7189173323881158E-3</v>
      </c>
      <c r="Q119">
        <f t="shared" ca="1" si="64"/>
        <v>0</v>
      </c>
      <c r="R119">
        <f t="shared" ca="1" si="64"/>
        <v>0</v>
      </c>
      <c r="S119">
        <f t="shared" ca="1" si="64"/>
        <v>7.7613415718964544E-3</v>
      </c>
      <c r="T119">
        <f t="shared" ca="1" si="64"/>
        <v>0</v>
      </c>
      <c r="U119">
        <f t="shared" ca="1" si="64"/>
        <v>0</v>
      </c>
      <c r="V119">
        <f t="shared" ca="1" si="64"/>
        <v>9.7547827514650226E-4</v>
      </c>
      <c r="W119">
        <f t="shared" ca="1" si="63"/>
        <v>0</v>
      </c>
      <c r="X119">
        <f t="shared" ca="1" si="63"/>
        <v>0</v>
      </c>
      <c r="Y119">
        <f t="shared" ca="1" si="63"/>
        <v>5.5748950608167916E-4</v>
      </c>
      <c r="Z119">
        <f t="shared" ca="1" si="51"/>
        <v>4.5262353364873228E-4</v>
      </c>
      <c r="AA119">
        <f t="shared" ca="1" si="55"/>
        <v>649.67649515810149</v>
      </c>
      <c r="AB119">
        <f t="shared" ca="1" si="56"/>
        <v>0</v>
      </c>
      <c r="AC119">
        <f t="shared" ca="1" si="57"/>
        <v>7.8752244405513566E-2</v>
      </c>
      <c r="AD119">
        <f t="shared" ca="1" si="58"/>
        <v>0.27409829169887967</v>
      </c>
      <c r="AE119">
        <f t="shared" si="49"/>
        <v>0</v>
      </c>
      <c r="AG119">
        <f t="shared" ca="1" si="59"/>
        <v>1.4710144460710899</v>
      </c>
      <c r="AH119">
        <f t="shared" ca="1" si="60"/>
        <v>0.96488065537414514</v>
      </c>
      <c r="AI119">
        <f t="shared" si="61"/>
        <v>0</v>
      </c>
      <c r="AJ119">
        <v>-6.7484506871551275E-2</v>
      </c>
      <c r="AK119">
        <v>-0.91828269432880916</v>
      </c>
      <c r="AL119">
        <v>0.39278347685467452</v>
      </c>
      <c r="AM119">
        <v>-0.1387149950460298</v>
      </c>
      <c r="AN119">
        <v>0.96488065537414514</v>
      </c>
      <c r="AO119">
        <v>0.44354919737088494</v>
      </c>
      <c r="AP119">
        <v>0.72458988142898306</v>
      </c>
      <c r="AQ119">
        <v>-0.51897472985729109</v>
      </c>
      <c r="AR119">
        <v>0.79095798355410807</v>
      </c>
      <c r="AS119">
        <v>1.3203680282458663</v>
      </c>
      <c r="AT119">
        <v>0.77247477747732773</v>
      </c>
    </row>
    <row r="120" spans="5:46" x14ac:dyDescent="0.55000000000000004">
      <c r="E120">
        <f t="shared" si="54"/>
        <v>0</v>
      </c>
      <c r="F120">
        <v>109</v>
      </c>
      <c r="G120" s="5">
        <f t="shared" ca="1" si="62"/>
        <v>0</v>
      </c>
      <c r="H120">
        <f t="shared" ca="1" si="64"/>
        <v>0.5429539649923335</v>
      </c>
      <c r="I120">
        <f t="shared" ca="1" si="64"/>
        <v>0</v>
      </c>
      <c r="J120">
        <f t="shared" ca="1" si="64"/>
        <v>0</v>
      </c>
      <c r="K120">
        <f t="shared" ca="1" si="64"/>
        <v>6.768278414592975E-2</v>
      </c>
      <c r="L120">
        <f t="shared" ca="1" si="64"/>
        <v>0</v>
      </c>
      <c r="M120">
        <f t="shared" ca="1" si="64"/>
        <v>0</v>
      </c>
      <c r="N120">
        <f t="shared" ca="1" si="64"/>
        <v>4.0979373112839376E-2</v>
      </c>
      <c r="O120">
        <f t="shared" ca="1" si="64"/>
        <v>0</v>
      </c>
      <c r="P120">
        <f t="shared" ca="1" si="64"/>
        <v>0</v>
      </c>
      <c r="Q120">
        <f t="shared" ca="1" si="64"/>
        <v>4.7868351689087287E-3</v>
      </c>
      <c r="R120">
        <f t="shared" ca="1" si="64"/>
        <v>0</v>
      </c>
      <c r="S120">
        <f t="shared" ca="1" si="64"/>
        <v>0</v>
      </c>
      <c r="T120">
        <f t="shared" ca="1" si="64"/>
        <v>5.603707472133174E-3</v>
      </c>
      <c r="U120">
        <f t="shared" ca="1" si="64"/>
        <v>0</v>
      </c>
      <c r="V120">
        <f t="shared" ca="1" si="64"/>
        <v>0</v>
      </c>
      <c r="W120">
        <f t="shared" ca="1" si="63"/>
        <v>7.084751199406726E-4</v>
      </c>
      <c r="X120">
        <f t="shared" ca="1" si="63"/>
        <v>0</v>
      </c>
      <c r="Y120">
        <f t="shared" ca="1" si="63"/>
        <v>0</v>
      </c>
      <c r="Z120">
        <f t="shared" ca="1" si="51"/>
        <v>7.3562364591567373E-4</v>
      </c>
      <c r="AA120">
        <f t="shared" ca="1" si="55"/>
        <v>627.68019292987208</v>
      </c>
      <c r="AB120">
        <f t="shared" ca="1" si="56"/>
        <v>0</v>
      </c>
      <c r="AC120">
        <f t="shared" ca="1" si="57"/>
        <v>0.16511032748372959</v>
      </c>
      <c r="AD120">
        <f t="shared" ca="1" si="58"/>
        <v>0.20674535337653194</v>
      </c>
      <c r="AE120">
        <f t="shared" si="49"/>
        <v>0</v>
      </c>
      <c r="AG120">
        <f t="shared" ca="1" si="59"/>
        <v>0</v>
      </c>
      <c r="AH120">
        <f t="shared" ca="1" si="60"/>
        <v>1.6129570212797262</v>
      </c>
      <c r="AI120">
        <f t="shared" si="61"/>
        <v>1</v>
      </c>
      <c r="AJ120">
        <v>-0.42874148675764445</v>
      </c>
      <c r="AK120">
        <v>-1.3314229363459162</v>
      </c>
      <c r="AL120">
        <v>1.5188970792223699</v>
      </c>
      <c r="AM120">
        <v>1.022922333504539</v>
      </c>
      <c r="AN120">
        <v>1.6129570212797262</v>
      </c>
      <c r="AO120">
        <v>-1.0104804459842853</v>
      </c>
      <c r="AP120">
        <v>-6.8021108745597303E-2</v>
      </c>
      <c r="AQ120">
        <v>0.73878709372365847</v>
      </c>
      <c r="AR120">
        <v>-0.28880776881123893</v>
      </c>
      <c r="AS120">
        <v>0.72468992584617808</v>
      </c>
      <c r="AT120">
        <v>-0.88621845861780457</v>
      </c>
    </row>
    <row r="121" spans="5:46" x14ac:dyDescent="0.55000000000000004">
      <c r="E121">
        <f t="shared" si="54"/>
        <v>0</v>
      </c>
      <c r="F121">
        <v>110</v>
      </c>
      <c r="G121" s="5">
        <f t="shared" ca="1" si="62"/>
        <v>0</v>
      </c>
      <c r="H121">
        <f t="shared" ca="1" si="64"/>
        <v>0</v>
      </c>
      <c r="I121">
        <f t="shared" ca="1" si="64"/>
        <v>0.26734121040983733</v>
      </c>
      <c r="J121">
        <f t="shared" ca="1" si="64"/>
        <v>0</v>
      </c>
      <c r="K121">
        <f t="shared" ca="1" si="64"/>
        <v>0</v>
      </c>
      <c r="L121">
        <f t="shared" ca="1" si="64"/>
        <v>4.4375483436637629E-2</v>
      </c>
      <c r="M121">
        <f t="shared" ca="1" si="64"/>
        <v>0</v>
      </c>
      <c r="N121">
        <f t="shared" ca="1" si="64"/>
        <v>0</v>
      </c>
      <c r="O121">
        <f t="shared" ca="1" si="64"/>
        <v>2.8671857360075315E-2</v>
      </c>
      <c r="P121">
        <f t="shared" ca="1" si="64"/>
        <v>0</v>
      </c>
      <c r="Q121">
        <f t="shared" ca="1" si="64"/>
        <v>0</v>
      </c>
      <c r="R121">
        <f t="shared" ca="1" si="64"/>
        <v>3.42993381494877E-3</v>
      </c>
      <c r="S121">
        <f t="shared" ca="1" si="64"/>
        <v>0</v>
      </c>
      <c r="T121">
        <f t="shared" ca="1" si="64"/>
        <v>0</v>
      </c>
      <c r="U121">
        <f t="shared" ca="1" si="64"/>
        <v>4.0560488038915163E-3</v>
      </c>
      <c r="V121">
        <f t="shared" ca="1" si="64"/>
        <v>0</v>
      </c>
      <c r="W121">
        <f t="shared" ca="1" si="63"/>
        <v>0</v>
      </c>
      <c r="X121">
        <f t="shared" ca="1" si="63"/>
        <v>5.1514368642649792E-4</v>
      </c>
      <c r="Y121">
        <f t="shared" ca="1" si="63"/>
        <v>0</v>
      </c>
      <c r="Z121">
        <f t="shared" ca="1" si="51"/>
        <v>5.3572434682626574E-4</v>
      </c>
      <c r="AA121">
        <f t="shared" ca="1" si="55"/>
        <v>622.39831655805062</v>
      </c>
      <c r="AB121">
        <f t="shared" ca="1" si="56"/>
        <v>0</v>
      </c>
      <c r="AC121">
        <f t="shared" ca="1" si="57"/>
        <v>0.26367442217925657</v>
      </c>
      <c r="AD121">
        <f t="shared" ca="1" si="58"/>
        <v>0.17903268987996301</v>
      </c>
      <c r="AE121">
        <f t="shared" si="49"/>
        <v>0</v>
      </c>
      <c r="AG121">
        <f t="shared" ca="1" si="59"/>
        <v>0</v>
      </c>
      <c r="AH121">
        <f t="shared" ca="1" si="60"/>
        <v>6.9094312493689358E-2</v>
      </c>
      <c r="AI121">
        <f t="shared" si="61"/>
        <v>2</v>
      </c>
      <c r="AJ121">
        <v>0.24804194254102185</v>
      </c>
      <c r="AK121">
        <v>-2.5861663743853569</v>
      </c>
      <c r="AL121">
        <v>3.5158791433786973E-2</v>
      </c>
      <c r="AM121">
        <v>1.9370781956240535</v>
      </c>
      <c r="AN121">
        <v>6.9094312493689358E-2</v>
      </c>
      <c r="AO121">
        <v>1.2032251106575131</v>
      </c>
      <c r="AP121">
        <v>0.83644408732652664</v>
      </c>
      <c r="AQ121">
        <v>-0.10180428944295272</v>
      </c>
      <c r="AR121">
        <v>0.50884864322142676</v>
      </c>
      <c r="AS121">
        <v>0.20987499738112092</v>
      </c>
      <c r="AT121">
        <v>1.2439795682439581</v>
      </c>
    </row>
    <row r="122" spans="5:46" x14ac:dyDescent="0.55000000000000004">
      <c r="E122">
        <f t="shared" si="54"/>
        <v>0</v>
      </c>
      <c r="F122">
        <v>111</v>
      </c>
      <c r="G122" s="5">
        <f t="shared" ca="1" si="62"/>
        <v>1.4055629593754002</v>
      </c>
      <c r="H122">
        <f t="shared" ca="1" si="64"/>
        <v>0</v>
      </c>
      <c r="I122">
        <f t="shared" ca="1" si="64"/>
        <v>0</v>
      </c>
      <c r="J122">
        <f t="shared" ca="1" si="64"/>
        <v>0.15441432388645865</v>
      </c>
      <c r="K122">
        <f t="shared" ca="1" si="64"/>
        <v>0</v>
      </c>
      <c r="L122">
        <f t="shared" ca="1" si="64"/>
        <v>0</v>
      </c>
      <c r="M122">
        <f t="shared" ca="1" si="64"/>
        <v>2.9984087308621264E-2</v>
      </c>
      <c r="N122">
        <f t="shared" ca="1" si="64"/>
        <v>0</v>
      </c>
      <c r="O122">
        <f t="shared" ca="1" si="64"/>
        <v>0</v>
      </c>
      <c r="P122">
        <f t="shared" ca="1" si="64"/>
        <v>2.02708504845374E-2</v>
      </c>
      <c r="Q122">
        <f t="shared" ca="1" si="64"/>
        <v>0</v>
      </c>
      <c r="R122">
        <f t="shared" ca="1" si="64"/>
        <v>0</v>
      </c>
      <c r="S122">
        <f t="shared" ca="1" si="64"/>
        <v>2.4683064923267176E-3</v>
      </c>
      <c r="T122">
        <f t="shared" ca="1" si="64"/>
        <v>0</v>
      </c>
      <c r="U122">
        <f t="shared" ca="1" si="64"/>
        <v>0</v>
      </c>
      <c r="V122">
        <f t="shared" ca="1" si="64"/>
        <v>2.9414850820131391E-3</v>
      </c>
      <c r="W122">
        <f t="shared" ca="1" si="63"/>
        <v>0</v>
      </c>
      <c r="X122">
        <f t="shared" ca="1" si="63"/>
        <v>0</v>
      </c>
      <c r="Y122">
        <f t="shared" ca="1" si="63"/>
        <v>3.74900839230045E-4</v>
      </c>
      <c r="Z122">
        <f t="shared" ca="1" si="51"/>
        <v>3.9014593586803845E-4</v>
      </c>
      <c r="AA122">
        <f t="shared" ca="1" si="55"/>
        <v>632.23594131136429</v>
      </c>
      <c r="AB122">
        <f t="shared" ca="1" si="56"/>
        <v>0</v>
      </c>
      <c r="AC122">
        <f t="shared" ca="1" si="57"/>
        <v>9.1618097401028123E-2</v>
      </c>
      <c r="AD122">
        <f t="shared" ca="1" si="58"/>
        <v>0.25826033439183199</v>
      </c>
      <c r="AE122">
        <f t="shared" si="49"/>
        <v>0</v>
      </c>
      <c r="AG122">
        <f t="shared" ca="1" si="59"/>
        <v>1.1874385959832612</v>
      </c>
      <c r="AH122">
        <f t="shared" ca="1" si="60"/>
        <v>0.42949636736011598</v>
      </c>
      <c r="AI122">
        <f t="shared" si="61"/>
        <v>0</v>
      </c>
      <c r="AJ122">
        <v>-1.1509246178320609</v>
      </c>
      <c r="AK122">
        <v>-0.63213519752025604</v>
      </c>
      <c r="AL122">
        <v>-1.5066461855894886</v>
      </c>
      <c r="AM122">
        <v>1.8875653040595353</v>
      </c>
      <c r="AN122">
        <v>0.42949636736011598</v>
      </c>
      <c r="AO122">
        <v>0.92108621174702421</v>
      </c>
      <c r="AP122">
        <v>0.57504053074808326</v>
      </c>
      <c r="AQ122">
        <v>-0.9283598956244532</v>
      </c>
      <c r="AR122">
        <v>-0.98480995802674443</v>
      </c>
      <c r="AS122">
        <v>-0.83525037553044967</v>
      </c>
      <c r="AT122">
        <v>-0.4367223027657019</v>
      </c>
    </row>
    <row r="123" spans="5:46" x14ac:dyDescent="0.55000000000000004">
      <c r="E123">
        <f t="shared" si="54"/>
        <v>0</v>
      </c>
      <c r="F123">
        <v>112</v>
      </c>
      <c r="G123" s="5">
        <f t="shared" ca="1" si="62"/>
        <v>0</v>
      </c>
      <c r="H123">
        <f t="shared" ca="1" si="64"/>
        <v>0.43651765815284804</v>
      </c>
      <c r="I123">
        <f t="shared" ca="1" si="64"/>
        <v>0</v>
      </c>
      <c r="J123">
        <f t="shared" ca="1" si="64"/>
        <v>0</v>
      </c>
      <c r="K123">
        <f t="shared" ca="1" si="64"/>
        <v>9.6601394812362698E-2</v>
      </c>
      <c r="L123">
        <f t="shared" ca="1" si="64"/>
        <v>0</v>
      </c>
      <c r="M123">
        <f t="shared" ca="1" si="64"/>
        <v>0</v>
      </c>
      <c r="N123">
        <f t="shared" ca="1" si="64"/>
        <v>2.0678637947871958E-2</v>
      </c>
      <c r="O123">
        <f t="shared" ca="1" si="64"/>
        <v>0</v>
      </c>
      <c r="P123">
        <f t="shared" ca="1" si="64"/>
        <v>0</v>
      </c>
      <c r="Q123">
        <f t="shared" ca="1" si="64"/>
        <v>1.4441793997871006E-2</v>
      </c>
      <c r="R123">
        <f t="shared" ca="1" si="64"/>
        <v>0</v>
      </c>
      <c r="S123">
        <f t="shared" ca="1" si="64"/>
        <v>0</v>
      </c>
      <c r="T123">
        <f t="shared" ca="1" si="64"/>
        <v>1.782123284542718E-3</v>
      </c>
      <c r="U123">
        <f t="shared" ca="1" si="64"/>
        <v>0</v>
      </c>
      <c r="V123">
        <f t="shared" ca="1" si="64"/>
        <v>0</v>
      </c>
      <c r="W123">
        <f t="shared" ca="1" si="63"/>
        <v>2.136356133579681E-3</v>
      </c>
      <c r="X123">
        <f t="shared" ca="1" si="63"/>
        <v>0</v>
      </c>
      <c r="Y123">
        <f t="shared" ca="1" si="63"/>
        <v>0</v>
      </c>
      <c r="Z123">
        <f t="shared" ca="1" si="51"/>
        <v>5.5715199770501179E-4</v>
      </c>
      <c r="AA123">
        <f t="shared" ca="1" si="55"/>
        <v>628.15370184395692</v>
      </c>
      <c r="AB123">
        <f t="shared" ca="1" si="56"/>
        <v>0</v>
      </c>
      <c r="AC123">
        <f t="shared" ca="1" si="57"/>
        <v>0.18369025493611493</v>
      </c>
      <c r="AD123">
        <f t="shared" ca="1" si="58"/>
        <v>0.19797163040122942</v>
      </c>
      <c r="AE123">
        <f t="shared" si="49"/>
        <v>0</v>
      </c>
      <c r="AG123">
        <f t="shared" ca="1" si="59"/>
        <v>0</v>
      </c>
      <c r="AH123">
        <f t="shared" ca="1" si="60"/>
        <v>-0.61005493989796378</v>
      </c>
      <c r="AI123">
        <f t="shared" si="61"/>
        <v>1</v>
      </c>
      <c r="AJ123">
        <v>2.9187958716647699E-2</v>
      </c>
      <c r="AK123">
        <v>2.2234598873183131</v>
      </c>
      <c r="AL123">
        <v>-1.9055914890486747</v>
      </c>
      <c r="AM123">
        <v>1.7219099390786141</v>
      </c>
      <c r="AN123">
        <v>-0.61005493989796378</v>
      </c>
      <c r="AO123">
        <v>0.65803760662674904</v>
      </c>
      <c r="AP123">
        <v>-0.1723208242765395</v>
      </c>
      <c r="AQ123">
        <v>-1.7787442629924044E-2</v>
      </c>
      <c r="AR123">
        <v>-1.2649820746446494</v>
      </c>
      <c r="AS123">
        <v>1.3528870113077573</v>
      </c>
      <c r="AT123">
        <v>-2.5971530703827739</v>
      </c>
    </row>
    <row r="124" spans="5:46" x14ac:dyDescent="0.55000000000000004">
      <c r="E124">
        <f t="shared" si="54"/>
        <v>0</v>
      </c>
      <c r="F124">
        <v>113</v>
      </c>
      <c r="G124" s="5">
        <f t="shared" ca="1" si="62"/>
        <v>0</v>
      </c>
      <c r="H124">
        <f t="shared" ca="1" si="64"/>
        <v>0</v>
      </c>
      <c r="I124">
        <f t="shared" ca="1" si="64"/>
        <v>0.21493380032227555</v>
      </c>
      <c r="J124">
        <f t="shared" ca="1" si="64"/>
        <v>0</v>
      </c>
      <c r="K124">
        <f t="shared" ca="1" si="64"/>
        <v>0</v>
      </c>
      <c r="L124">
        <f t="shared" ca="1" si="64"/>
        <v>6.3335656911062285E-2</v>
      </c>
      <c r="M124">
        <f t="shared" ca="1" si="64"/>
        <v>0</v>
      </c>
      <c r="N124">
        <f t="shared" ca="1" si="64"/>
        <v>0</v>
      </c>
      <c r="O124">
        <f t="shared" ca="1" si="64"/>
        <v>1.4468131467249399E-2</v>
      </c>
      <c r="P124">
        <f t="shared" ca="1" si="64"/>
        <v>0</v>
      </c>
      <c r="Q124">
        <f t="shared" ca="1" si="64"/>
        <v>0</v>
      </c>
      <c r="R124">
        <f t="shared" ca="1" si="64"/>
        <v>1.0348047474781647E-2</v>
      </c>
      <c r="S124">
        <f t="shared" ca="1" si="64"/>
        <v>0</v>
      </c>
      <c r="T124">
        <f t="shared" ca="1" si="64"/>
        <v>0</v>
      </c>
      <c r="U124">
        <f t="shared" ca="1" si="64"/>
        <v>1.2899279722581721E-3</v>
      </c>
      <c r="V124">
        <f t="shared" ca="1" si="64"/>
        <v>0</v>
      </c>
      <c r="W124">
        <f t="shared" ca="1" si="63"/>
        <v>0</v>
      </c>
      <c r="X124">
        <f t="shared" ca="1" si="63"/>
        <v>1.553379001176858E-3</v>
      </c>
      <c r="Y124">
        <f t="shared" ca="1" si="63"/>
        <v>0</v>
      </c>
      <c r="Z124">
        <f t="shared" ca="1" si="51"/>
        <v>4.0575080982059949E-4</v>
      </c>
      <c r="AA124">
        <f t="shared" ca="1" si="55"/>
        <v>616.56263683758027</v>
      </c>
      <c r="AB124">
        <f t="shared" ca="1" si="56"/>
        <v>0</v>
      </c>
      <c r="AC124">
        <f t="shared" ca="1" si="57"/>
        <v>0.28413692100443216</v>
      </c>
      <c r="AD124">
        <f t="shared" ca="1" si="58"/>
        <v>0.16768161045593852</v>
      </c>
      <c r="AE124">
        <f t="shared" si="49"/>
        <v>0</v>
      </c>
      <c r="AG124">
        <f t="shared" ca="1" si="59"/>
        <v>0</v>
      </c>
      <c r="AH124">
        <f t="shared" ca="1" si="60"/>
        <v>1.0225357982562855</v>
      </c>
      <c r="AI124">
        <f t="shared" si="61"/>
        <v>2</v>
      </c>
      <c r="AJ124">
        <v>-0.92026766651542857</v>
      </c>
      <c r="AK124">
        <v>-0.36909341361024417</v>
      </c>
      <c r="AL124">
        <v>-0.39526412365376018</v>
      </c>
      <c r="AM124">
        <v>1.583330231369473</v>
      </c>
      <c r="AN124">
        <v>1.0225357982562855</v>
      </c>
      <c r="AO124">
        <v>-0.35944822229794227</v>
      </c>
      <c r="AP124">
        <v>0.62189201344153844</v>
      </c>
      <c r="AQ124">
        <v>0.33701326174195856</v>
      </c>
      <c r="AR124">
        <v>-1.2162672646809369</v>
      </c>
      <c r="AS124">
        <v>1.5517116480623372</v>
      </c>
      <c r="AT124">
        <v>0.70131136453710496</v>
      </c>
    </row>
    <row r="125" spans="5:46" x14ac:dyDescent="0.55000000000000004">
      <c r="E125">
        <f t="shared" si="54"/>
        <v>0</v>
      </c>
      <c r="F125">
        <v>114</v>
      </c>
      <c r="G125" s="5">
        <f t="shared" ca="1" si="62"/>
        <v>1.6680891084603942</v>
      </c>
      <c r="H125">
        <f t="shared" ca="1" si="64"/>
        <v>0</v>
      </c>
      <c r="I125">
        <f t="shared" ca="1" si="64"/>
        <v>0</v>
      </c>
      <c r="J125">
        <f t="shared" ca="1" si="64"/>
        <v>0.12414418789468472</v>
      </c>
      <c r="K125">
        <f t="shared" ca="1" si="64"/>
        <v>0</v>
      </c>
      <c r="L125">
        <f t="shared" ca="1" si="64"/>
        <v>0</v>
      </c>
      <c r="M125">
        <f t="shared" ca="1" si="64"/>
        <v>4.2795294146638074E-2</v>
      </c>
      <c r="N125">
        <f t="shared" ca="1" si="64"/>
        <v>0</v>
      </c>
      <c r="O125">
        <f t="shared" ca="1" si="64"/>
        <v>0</v>
      </c>
      <c r="P125">
        <f t="shared" ca="1" si="64"/>
        <v>1.0228891908887235E-2</v>
      </c>
      <c r="Q125">
        <f t="shared" ca="1" si="64"/>
        <v>0</v>
      </c>
      <c r="R125">
        <f t="shared" ca="1" si="64"/>
        <v>0</v>
      </c>
      <c r="S125">
        <f t="shared" ca="1" si="64"/>
        <v>7.4468354618353284E-3</v>
      </c>
      <c r="T125">
        <f t="shared" ca="1" si="64"/>
        <v>0</v>
      </c>
      <c r="U125">
        <f t="shared" ca="1" si="64"/>
        <v>0</v>
      </c>
      <c r="V125">
        <f t="shared" ca="1" si="64"/>
        <v>9.3546800611187984E-4</v>
      </c>
      <c r="W125">
        <f t="shared" ca="1" si="64"/>
        <v>0</v>
      </c>
      <c r="X125">
        <f t="shared" ref="X125:Y140" ca="1" si="65">W124*W$10*(1-W$2*$E124)</f>
        <v>0</v>
      </c>
      <c r="Y125">
        <f t="shared" ca="1" si="65"/>
        <v>1.1304867098795867E-3</v>
      </c>
      <c r="Z125">
        <f t="shared" ca="1" si="51"/>
        <v>2.9549157204537E-4</v>
      </c>
      <c r="AA125">
        <f t="shared" ca="1" si="55"/>
        <v>611.06033207769474</v>
      </c>
      <c r="AB125">
        <f t="shared" ca="1" si="56"/>
        <v>0</v>
      </c>
      <c r="AC125">
        <f t="shared" ca="1" si="57"/>
        <v>7.8592867366120575E-2</v>
      </c>
      <c r="AD125">
        <f t="shared" ca="1" si="58"/>
        <v>0.26537503780423477</v>
      </c>
      <c r="AE125">
        <f t="shared" si="49"/>
        <v>0</v>
      </c>
      <c r="AG125">
        <f t="shared" ca="1" si="59"/>
        <v>1.4104606124340711</v>
      </c>
      <c r="AH125">
        <f t="shared" ca="1" si="60"/>
        <v>0.85979081632103771</v>
      </c>
      <c r="AI125">
        <f t="shared" si="61"/>
        <v>0</v>
      </c>
      <c r="AJ125">
        <v>-2.5431290850974619</v>
      </c>
      <c r="AK125">
        <v>0.20588799998222385</v>
      </c>
      <c r="AL125">
        <v>-0.77815798249503132</v>
      </c>
      <c r="AM125">
        <v>0.40039822124526836</v>
      </c>
      <c r="AN125">
        <v>0.85979081632103771</v>
      </c>
      <c r="AO125">
        <v>1.7751744962879457</v>
      </c>
      <c r="AP125">
        <v>-0.82263113654335029</v>
      </c>
      <c r="AQ125">
        <v>-0.70601572588202544</v>
      </c>
      <c r="AR125">
        <v>0.30199316825019196</v>
      </c>
      <c r="AS125">
        <v>-0.82649876276263967</v>
      </c>
      <c r="AT125">
        <v>-0.59683884501282591</v>
      </c>
    </row>
    <row r="126" spans="5:46" x14ac:dyDescent="0.55000000000000004">
      <c r="E126">
        <f t="shared" si="54"/>
        <v>0</v>
      </c>
      <c r="F126">
        <v>115</v>
      </c>
      <c r="G126" s="5">
        <f t="shared" ca="1" si="62"/>
        <v>0</v>
      </c>
      <c r="H126">
        <f t="shared" ref="H126:W141" ca="1" si="66">G125*G$10*(1-G$2*$E125)</f>
        <v>0.51804890443255325</v>
      </c>
      <c r="I126">
        <f t="shared" ca="1" si="66"/>
        <v>0</v>
      </c>
      <c r="J126">
        <f t="shared" ca="1" si="66"/>
        <v>0</v>
      </c>
      <c r="K126">
        <f t="shared" ca="1" si="66"/>
        <v>7.766443815984779E-2</v>
      </c>
      <c r="L126">
        <f t="shared" ca="1" si="66"/>
        <v>0</v>
      </c>
      <c r="M126">
        <f t="shared" ca="1" si="66"/>
        <v>0</v>
      </c>
      <c r="N126">
        <f t="shared" ca="1" si="66"/>
        <v>2.9513934655485255E-2</v>
      </c>
      <c r="O126">
        <f t="shared" ca="1" si="66"/>
        <v>0</v>
      </c>
      <c r="P126">
        <f t="shared" ca="1" si="66"/>
        <v>0</v>
      </c>
      <c r="Q126">
        <f t="shared" ca="1" si="66"/>
        <v>7.2874865259019333E-3</v>
      </c>
      <c r="R126">
        <f t="shared" ca="1" si="66"/>
        <v>0</v>
      </c>
      <c r="S126">
        <f t="shared" ca="1" si="66"/>
        <v>0</v>
      </c>
      <c r="T126">
        <f t="shared" ca="1" si="66"/>
        <v>5.3766332965341172E-3</v>
      </c>
      <c r="U126">
        <f t="shared" ca="1" si="66"/>
        <v>0</v>
      </c>
      <c r="V126">
        <f t="shared" ca="1" si="66"/>
        <v>0</v>
      </c>
      <c r="W126">
        <f t="shared" ca="1" si="66"/>
        <v>6.7941626658086249E-4</v>
      </c>
      <c r="X126">
        <f t="shared" ca="1" si="65"/>
        <v>0</v>
      </c>
      <c r="Y126">
        <f t="shared" ca="1" si="65"/>
        <v>0</v>
      </c>
      <c r="Z126">
        <f t="shared" ca="1" si="51"/>
        <v>1.038481141700901E-3</v>
      </c>
      <c r="AA126">
        <f t="shared" ca="1" si="55"/>
        <v>602.36658659050249</v>
      </c>
      <c r="AB126">
        <f t="shared" ca="1" si="56"/>
        <v>0</v>
      </c>
      <c r="AC126">
        <f t="shared" ca="1" si="57"/>
        <v>0.16514507686448149</v>
      </c>
      <c r="AD126">
        <f t="shared" ca="1" si="58"/>
        <v>0.20156931165665365</v>
      </c>
      <c r="AE126">
        <f t="shared" si="49"/>
        <v>0</v>
      </c>
      <c r="AG126">
        <f t="shared" ca="1" si="59"/>
        <v>0</v>
      </c>
      <c r="AH126">
        <f t="shared" ca="1" si="60"/>
        <v>-1.6939520719461143</v>
      </c>
      <c r="AI126">
        <f t="shared" si="61"/>
        <v>1</v>
      </c>
      <c r="AJ126">
        <v>0.28147724151494913</v>
      </c>
      <c r="AK126">
        <v>-1.2617533684533555</v>
      </c>
      <c r="AL126">
        <v>-0.20167021830275189</v>
      </c>
      <c r="AM126">
        <v>0.80929112300509587</v>
      </c>
      <c r="AN126">
        <v>-1.6939520719461143</v>
      </c>
      <c r="AO126">
        <v>0.52335622058308218</v>
      </c>
      <c r="AP126">
        <v>-0.16991407392197289</v>
      </c>
      <c r="AQ126">
        <v>0.83666009231819771</v>
      </c>
      <c r="AR126">
        <v>0.1116518433263991</v>
      </c>
      <c r="AS126">
        <v>0.40969780457089655</v>
      </c>
      <c r="AT126">
        <v>-1.2459713616408408</v>
      </c>
    </row>
    <row r="127" spans="5:46" x14ac:dyDescent="0.55000000000000004">
      <c r="E127">
        <f t="shared" si="54"/>
        <v>0</v>
      </c>
      <c r="F127">
        <v>116</v>
      </c>
      <c r="G127" s="5">
        <f t="shared" ca="1" si="62"/>
        <v>0</v>
      </c>
      <c r="H127">
        <f t="shared" ca="1" si="66"/>
        <v>0</v>
      </c>
      <c r="I127">
        <f t="shared" ca="1" si="66"/>
        <v>0.25507838618407452</v>
      </c>
      <c r="J127">
        <f t="shared" ca="1" si="66"/>
        <v>0</v>
      </c>
      <c r="K127">
        <f t="shared" ca="1" si="66"/>
        <v>0</v>
      </c>
      <c r="L127">
        <f t="shared" ca="1" si="66"/>
        <v>5.0919846644419536E-2</v>
      </c>
      <c r="M127">
        <f t="shared" ca="1" si="66"/>
        <v>0</v>
      </c>
      <c r="N127">
        <f t="shared" ca="1" si="66"/>
        <v>0</v>
      </c>
      <c r="O127">
        <f t="shared" ca="1" si="66"/>
        <v>2.0649884571111832E-2</v>
      </c>
      <c r="P127">
        <f t="shared" ca="1" si="66"/>
        <v>0</v>
      </c>
      <c r="Q127">
        <f t="shared" ca="1" si="66"/>
        <v>0</v>
      </c>
      <c r="R127">
        <f t="shared" ca="1" si="66"/>
        <v>5.2217374484764024E-3</v>
      </c>
      <c r="S127">
        <f t="shared" ca="1" si="66"/>
        <v>0</v>
      </c>
      <c r="T127">
        <f t="shared" ca="1" si="66"/>
        <v>0</v>
      </c>
      <c r="U127">
        <f t="shared" ca="1" si="66"/>
        <v>3.8916890576140045E-3</v>
      </c>
      <c r="V127">
        <f t="shared" ca="1" si="66"/>
        <v>0</v>
      </c>
      <c r="W127">
        <f t="shared" ca="1" si="66"/>
        <v>0</v>
      </c>
      <c r="X127">
        <f t="shared" ca="1" si="65"/>
        <v>4.9401452546971915E-4</v>
      </c>
      <c r="Y127">
        <f t="shared" ca="1" si="65"/>
        <v>0</v>
      </c>
      <c r="Z127">
        <f t="shared" ca="1" si="51"/>
        <v>7.5628296401021946E-4</v>
      </c>
      <c r="AA127">
        <f t="shared" ca="1" si="55"/>
        <v>602.55013817827262</v>
      </c>
      <c r="AB127">
        <f t="shared" ca="1" si="56"/>
        <v>0</v>
      </c>
      <c r="AC127">
        <f t="shared" ca="1" si="57"/>
        <v>0.26389137836067211</v>
      </c>
      <c r="AD127">
        <f t="shared" ca="1" si="58"/>
        <v>0.17428808299374035</v>
      </c>
      <c r="AE127">
        <f t="shared" si="49"/>
        <v>0</v>
      </c>
      <c r="AG127">
        <f t="shared" ca="1" si="59"/>
        <v>0</v>
      </c>
      <c r="AH127">
        <f t="shared" ca="1" si="60"/>
        <v>0.92483332991832867</v>
      </c>
      <c r="AI127">
        <f t="shared" si="61"/>
        <v>2</v>
      </c>
      <c r="AJ127">
        <v>-0.44430862544686534</v>
      </c>
      <c r="AK127">
        <v>-0.38618168218818028</v>
      </c>
      <c r="AL127">
        <v>-3.0718183552380651E-2</v>
      </c>
      <c r="AM127">
        <v>-1.3024737199884839</v>
      </c>
      <c r="AN127">
        <v>0.92483332991832867</v>
      </c>
      <c r="AO127">
        <v>0.32231355362455361</v>
      </c>
      <c r="AP127">
        <v>1.0525423022045288</v>
      </c>
      <c r="AQ127">
        <v>2.9007060220465064</v>
      </c>
      <c r="AR127">
        <v>-0.37220729609543923</v>
      </c>
      <c r="AS127">
        <v>0.27273358682577964</v>
      </c>
      <c r="AT127">
        <v>-0.51766164688160643</v>
      </c>
    </row>
    <row r="128" spans="5:46" x14ac:dyDescent="0.55000000000000004">
      <c r="E128">
        <f t="shared" si="54"/>
        <v>0</v>
      </c>
      <c r="F128">
        <v>117</v>
      </c>
      <c r="G128" s="5">
        <f t="shared" ca="1" si="62"/>
        <v>1.1347486779442006</v>
      </c>
      <c r="H128">
        <f t="shared" ca="1" si="66"/>
        <v>0</v>
      </c>
      <c r="I128">
        <f t="shared" ca="1" si="66"/>
        <v>0</v>
      </c>
      <c r="J128">
        <f t="shared" ca="1" si="66"/>
        <v>0.14733140648342602</v>
      </c>
      <c r="K128">
        <f t="shared" ca="1" si="66"/>
        <v>0</v>
      </c>
      <c r="L128">
        <f t="shared" ca="1" si="66"/>
        <v>0</v>
      </c>
      <c r="M128">
        <f t="shared" ca="1" si="66"/>
        <v>3.4406050577633247E-2</v>
      </c>
      <c r="N128">
        <f t="shared" ca="1" si="66"/>
        <v>0</v>
      </c>
      <c r="O128">
        <f t="shared" ca="1" si="66"/>
        <v>0</v>
      </c>
      <c r="P128">
        <f t="shared" ca="1" si="66"/>
        <v>1.4599358437337877E-2</v>
      </c>
      <c r="Q128">
        <f t="shared" ca="1" si="66"/>
        <v>0</v>
      </c>
      <c r="R128">
        <f t="shared" ca="1" si="66"/>
        <v>0</v>
      </c>
      <c r="S128">
        <f t="shared" ca="1" si="66"/>
        <v>3.7577542718538908E-3</v>
      </c>
      <c r="T128">
        <f t="shared" ca="1" si="66"/>
        <v>0</v>
      </c>
      <c r="U128">
        <f t="shared" ca="1" si="66"/>
        <v>0</v>
      </c>
      <c r="V128">
        <f t="shared" ca="1" si="66"/>
        <v>2.8222898343388718E-3</v>
      </c>
      <c r="W128">
        <f t="shared" ca="1" si="66"/>
        <v>0</v>
      </c>
      <c r="X128">
        <f t="shared" ca="1" si="65"/>
        <v>0</v>
      </c>
      <c r="Y128">
        <f t="shared" ca="1" si="65"/>
        <v>3.5952388638437849E-4</v>
      </c>
      <c r="Z128">
        <f t="shared" ca="1" si="51"/>
        <v>5.5076967571628522E-4</v>
      </c>
      <c r="AA128">
        <f t="shared" ca="1" si="55"/>
        <v>611.03631190875694</v>
      </c>
      <c r="AB128">
        <f t="shared" ca="1" si="56"/>
        <v>0</v>
      </c>
      <c r="AC128">
        <f t="shared" ca="1" si="57"/>
        <v>0.10356119020523148</v>
      </c>
      <c r="AD128">
        <f t="shared" ca="1" si="58"/>
        <v>0.23325279865101903</v>
      </c>
      <c r="AE128">
        <f t="shared" si="49"/>
        <v>0</v>
      </c>
      <c r="AG128">
        <f t="shared" ca="1" si="59"/>
        <v>0.96186963598600095</v>
      </c>
      <c r="AH128">
        <f t="shared" ca="1" si="60"/>
        <v>-9.7190877568209544E-2</v>
      </c>
      <c r="AI128">
        <f t="shared" si="61"/>
        <v>0</v>
      </c>
      <c r="AJ128">
        <v>0.53470671446120832</v>
      </c>
      <c r="AK128">
        <v>-1.3078511074127164</v>
      </c>
      <c r="AL128">
        <v>1.1518159226397984</v>
      </c>
      <c r="AM128">
        <v>-0.91188894657534547</v>
      </c>
      <c r="AN128">
        <v>-9.7190877568209544E-2</v>
      </c>
      <c r="AO128">
        <v>-1.1204542715859134</v>
      </c>
      <c r="AP128">
        <v>0.76887317845830694</v>
      </c>
      <c r="AQ128">
        <v>0.80663994594942778</v>
      </c>
      <c r="AR128">
        <v>0.28538011065393221</v>
      </c>
      <c r="AS128">
        <v>1.4366332834470086</v>
      </c>
      <c r="AT128">
        <v>-1.2005489224975463</v>
      </c>
    </row>
    <row r="129" spans="5:46" x14ac:dyDescent="0.55000000000000004">
      <c r="E129">
        <f t="shared" si="54"/>
        <v>0</v>
      </c>
      <c r="F129">
        <v>118</v>
      </c>
      <c r="G129" s="5">
        <f t="shared" ca="1" si="62"/>
        <v>0</v>
      </c>
      <c r="H129">
        <f t="shared" ca="1" si="66"/>
        <v>0.35241241396142053</v>
      </c>
      <c r="I129">
        <f t="shared" ca="1" si="66"/>
        <v>0</v>
      </c>
      <c r="J129">
        <f t="shared" ca="1" si="66"/>
        <v>0</v>
      </c>
      <c r="K129">
        <f t="shared" ca="1" si="66"/>
        <v>9.2170331143833995E-2</v>
      </c>
      <c r="L129">
        <f t="shared" ca="1" si="66"/>
        <v>0</v>
      </c>
      <c r="M129">
        <f t="shared" ca="1" si="66"/>
        <v>0</v>
      </c>
      <c r="N129">
        <f t="shared" ca="1" si="66"/>
        <v>2.3728261453750541E-2</v>
      </c>
      <c r="O129">
        <f t="shared" ca="1" si="66"/>
        <v>0</v>
      </c>
      <c r="P129">
        <f t="shared" ca="1" si="66"/>
        <v>0</v>
      </c>
      <c r="Q129">
        <f t="shared" ca="1" si="66"/>
        <v>1.040118801201474E-2</v>
      </c>
      <c r="R129">
        <f t="shared" ca="1" si="66"/>
        <v>0</v>
      </c>
      <c r="S129">
        <f t="shared" ca="1" si="66"/>
        <v>0</v>
      </c>
      <c r="T129">
        <f t="shared" ca="1" si="66"/>
        <v>2.7131077142482619E-3</v>
      </c>
      <c r="U129">
        <f t="shared" ca="1" si="66"/>
        <v>0</v>
      </c>
      <c r="V129">
        <f t="shared" ca="1" si="66"/>
        <v>0</v>
      </c>
      <c r="W129">
        <f t="shared" ca="1" si="66"/>
        <v>2.0497864276785402E-3</v>
      </c>
      <c r="X129">
        <f t="shared" ca="1" si="65"/>
        <v>0</v>
      </c>
      <c r="Y129">
        <f t="shared" ca="1" si="65"/>
        <v>0</v>
      </c>
      <c r="Z129">
        <f t="shared" ca="1" si="51"/>
        <v>6.6292923927085837E-4</v>
      </c>
      <c r="AA129">
        <f t="shared" ca="1" si="55"/>
        <v>600.72229175989639</v>
      </c>
      <c r="AB129">
        <f t="shared" ca="1" si="56"/>
        <v>0</v>
      </c>
      <c r="AC129">
        <f t="shared" ca="1" si="57"/>
        <v>0.1999438222798082</v>
      </c>
      <c r="AD129">
        <f t="shared" ca="1" si="58"/>
        <v>0.1789338741006902</v>
      </c>
      <c r="AE129">
        <f t="shared" si="49"/>
        <v>0</v>
      </c>
      <c r="AG129">
        <f t="shared" ca="1" si="59"/>
        <v>0</v>
      </c>
      <c r="AH129">
        <f t="shared" ca="1" si="60"/>
        <v>1.2827194950659759</v>
      </c>
      <c r="AI129">
        <f t="shared" si="61"/>
        <v>1</v>
      </c>
      <c r="AJ129">
        <v>-1.2321265785431024</v>
      </c>
      <c r="AK129">
        <v>-0.61540731621789746</v>
      </c>
      <c r="AL129">
        <v>0.87685407379467506</v>
      </c>
      <c r="AM129">
        <v>-1.0751750778581481</v>
      </c>
      <c r="AN129">
        <v>1.2827194950659759</v>
      </c>
      <c r="AO129">
        <v>-1.9653089111670852</v>
      </c>
      <c r="AP129">
        <v>1.7681941244518384</v>
      </c>
      <c r="AQ129">
        <v>-0.93556309366249479</v>
      </c>
      <c r="AR129">
        <v>-1.2795908332918771</v>
      </c>
      <c r="AS129">
        <v>-0.7768130672047846</v>
      </c>
      <c r="AT129">
        <v>1.3080307326163165</v>
      </c>
    </row>
    <row r="130" spans="5:46" x14ac:dyDescent="0.55000000000000004">
      <c r="E130">
        <f t="shared" si="54"/>
        <v>0</v>
      </c>
      <c r="F130">
        <v>119</v>
      </c>
      <c r="G130" s="5">
        <f t="shared" ca="1" si="62"/>
        <v>0</v>
      </c>
      <c r="H130">
        <f t="shared" ca="1" si="66"/>
        <v>0</v>
      </c>
      <c r="I130">
        <f t="shared" ca="1" si="66"/>
        <v>0.17352182208159972</v>
      </c>
      <c r="J130">
        <f t="shared" ca="1" si="66"/>
        <v>0</v>
      </c>
      <c r="K130">
        <f t="shared" ca="1" si="66"/>
        <v>0</v>
      </c>
      <c r="L130">
        <f t="shared" ca="1" si="66"/>
        <v>6.0430478069637417E-2</v>
      </c>
      <c r="M130">
        <f t="shared" ca="1" si="66"/>
        <v>0</v>
      </c>
      <c r="N130">
        <f t="shared" ca="1" si="66"/>
        <v>0</v>
      </c>
      <c r="O130">
        <f t="shared" ca="1" si="66"/>
        <v>1.6601848103707365E-2</v>
      </c>
      <c r="P130">
        <f t="shared" ca="1" si="66"/>
        <v>0</v>
      </c>
      <c r="Q130">
        <f t="shared" ca="1" si="66"/>
        <v>0</v>
      </c>
      <c r="R130">
        <f t="shared" ca="1" si="66"/>
        <v>7.4528128124750469E-3</v>
      </c>
      <c r="S130">
        <f t="shared" ca="1" si="66"/>
        <v>0</v>
      </c>
      <c r="T130">
        <f t="shared" ca="1" si="66"/>
        <v>0</v>
      </c>
      <c r="U130">
        <f t="shared" ca="1" si="66"/>
        <v>1.9637886798927438E-3</v>
      </c>
      <c r="V130">
        <f t="shared" ca="1" si="66"/>
        <v>0</v>
      </c>
      <c r="W130">
        <f t="shared" ca="1" si="66"/>
        <v>0</v>
      </c>
      <c r="X130">
        <f t="shared" ca="1" si="65"/>
        <v>1.4904327717672693E-3</v>
      </c>
      <c r="Y130">
        <f t="shared" ca="1" si="65"/>
        <v>0</v>
      </c>
      <c r="Z130">
        <f t="shared" ca="1" si="51"/>
        <v>4.8278401010117233E-4</v>
      </c>
      <c r="AA130">
        <f t="shared" ca="1" si="55"/>
        <v>577.80862264046982</v>
      </c>
      <c r="AB130">
        <f t="shared" ca="1" si="56"/>
        <v>0</v>
      </c>
      <c r="AC130">
        <f t="shared" ca="1" si="57"/>
        <v>0.30148957054278414</v>
      </c>
      <c r="AD130">
        <f t="shared" ca="1" si="58"/>
        <v>0.14928043453404527</v>
      </c>
      <c r="AE130">
        <f t="shared" si="49"/>
        <v>0</v>
      </c>
      <c r="AG130">
        <f t="shared" ca="1" si="59"/>
        <v>0</v>
      </c>
      <c r="AH130">
        <f t="shared" ca="1" si="60"/>
        <v>-2.5335248210467398</v>
      </c>
      <c r="AI130">
        <f t="shared" si="61"/>
        <v>2</v>
      </c>
      <c r="AJ130">
        <v>-0.11072756933572236</v>
      </c>
      <c r="AK130">
        <v>-1.6831336324685253</v>
      </c>
      <c r="AL130">
        <v>0.14528268366120756</v>
      </c>
      <c r="AM130">
        <v>-1.2278883332328405</v>
      </c>
      <c r="AN130">
        <v>-2.5335248210467398</v>
      </c>
      <c r="AO130">
        <v>0.60159891290822998</v>
      </c>
      <c r="AP130">
        <v>0.37893869375693612</v>
      </c>
      <c r="AQ130">
        <v>-0.80780637290445156</v>
      </c>
      <c r="AR130">
        <v>-0.47209368858602829</v>
      </c>
      <c r="AS130">
        <v>0.80198788054985926</v>
      </c>
      <c r="AT130">
        <v>1.5914201867417432</v>
      </c>
    </row>
    <row r="131" spans="5:46" x14ac:dyDescent="0.55000000000000004">
      <c r="E131">
        <f t="shared" si="54"/>
        <v>0</v>
      </c>
      <c r="F131">
        <v>120</v>
      </c>
      <c r="G131" s="5">
        <f t="shared" ca="1" si="62"/>
        <v>1.4113709411067801</v>
      </c>
      <c r="H131">
        <f t="shared" ca="1" si="66"/>
        <v>0</v>
      </c>
      <c r="I131">
        <f t="shared" ca="1" si="66"/>
        <v>0</v>
      </c>
      <c r="J131">
        <f t="shared" ca="1" si="66"/>
        <v>0.10022493275616084</v>
      </c>
      <c r="K131">
        <f t="shared" ca="1" si="66"/>
        <v>0</v>
      </c>
      <c r="L131">
        <f t="shared" ca="1" si="66"/>
        <v>0</v>
      </c>
      <c r="M131">
        <f t="shared" ca="1" si="66"/>
        <v>4.0832292748516456E-2</v>
      </c>
      <c r="N131">
        <f t="shared" ca="1" si="66"/>
        <v>0</v>
      </c>
      <c r="O131">
        <f t="shared" ca="1" si="66"/>
        <v>0</v>
      </c>
      <c r="P131">
        <f t="shared" ca="1" si="66"/>
        <v>1.1737418209462268E-2</v>
      </c>
      <c r="Q131">
        <f t="shared" ca="1" si="66"/>
        <v>0</v>
      </c>
      <c r="R131">
        <f t="shared" ca="1" si="66"/>
        <v>0</v>
      </c>
      <c r="S131">
        <f t="shared" ca="1" si="66"/>
        <v>5.363318140703734E-3</v>
      </c>
      <c r="T131">
        <f t="shared" ca="1" si="66"/>
        <v>0</v>
      </c>
      <c r="U131">
        <f t="shared" ca="1" si="66"/>
        <v>0</v>
      </c>
      <c r="V131">
        <f t="shared" ca="1" si="66"/>
        <v>1.4241581858158727E-3</v>
      </c>
      <c r="W131">
        <f t="shared" ca="1" si="66"/>
        <v>0</v>
      </c>
      <c r="X131">
        <f t="shared" ca="1" si="65"/>
        <v>0</v>
      </c>
      <c r="Y131">
        <f t="shared" ca="1" si="65"/>
        <v>1.0846769778498245E-3</v>
      </c>
      <c r="Z131">
        <f t="shared" ca="1" si="51"/>
        <v>3.5159167314105651E-4</v>
      </c>
      <c r="AA131">
        <f t="shared" ca="1" si="55"/>
        <v>558.47253303837113</v>
      </c>
      <c r="AB131">
        <f t="shared" ca="1" si="56"/>
        <v>0</v>
      </c>
      <c r="AC131">
        <f t="shared" ca="1" si="57"/>
        <v>8.2745380270750499E-2</v>
      </c>
      <c r="AD131">
        <f t="shared" ca="1" si="58"/>
        <v>0.22902851892806073</v>
      </c>
      <c r="AE131">
        <f t="shared" si="49"/>
        <v>0</v>
      </c>
      <c r="AG131">
        <f t="shared" ca="1" si="59"/>
        <v>1.2031952942195301</v>
      </c>
      <c r="AH131">
        <f t="shared" ca="1" si="60"/>
        <v>0.46245190787885804</v>
      </c>
      <c r="AI131">
        <f t="shared" si="61"/>
        <v>0</v>
      </c>
      <c r="AJ131">
        <v>0.70150804276636336</v>
      </c>
      <c r="AK131">
        <v>-0.22985886971582659</v>
      </c>
      <c r="AL131">
        <v>0.95011955636437051</v>
      </c>
      <c r="AM131">
        <v>0.83937720773974434</v>
      </c>
      <c r="AN131">
        <v>0.46245190787885804</v>
      </c>
      <c r="AO131">
        <v>0.61883156377007253</v>
      </c>
      <c r="AP131">
        <v>0.91490619524847716</v>
      </c>
      <c r="AQ131">
        <v>-0.39005840335448738</v>
      </c>
      <c r="AR131">
        <v>-0.62672597778146155</v>
      </c>
      <c r="AS131">
        <v>1.1344650374667253</v>
      </c>
      <c r="AT131">
        <v>1.2019654604955576</v>
      </c>
    </row>
    <row r="132" spans="5:46" x14ac:dyDescent="0.55000000000000004">
      <c r="E132">
        <f t="shared" si="54"/>
        <v>0</v>
      </c>
      <c r="F132">
        <v>121</v>
      </c>
      <c r="G132" s="5">
        <f t="shared" ca="1" si="62"/>
        <v>0</v>
      </c>
      <c r="H132">
        <f t="shared" ca="1" si="66"/>
        <v>0.43832140985750528</v>
      </c>
      <c r="I132">
        <f t="shared" ca="1" si="66"/>
        <v>0</v>
      </c>
      <c r="J132">
        <f t="shared" ca="1" si="66"/>
        <v>0</v>
      </c>
      <c r="K132">
        <f t="shared" ca="1" si="66"/>
        <v>6.2700584087908226E-2</v>
      </c>
      <c r="L132">
        <f t="shared" ca="1" si="66"/>
        <v>0</v>
      </c>
      <c r="M132">
        <f t="shared" ca="1" si="66"/>
        <v>0</v>
      </c>
      <c r="N132">
        <f t="shared" ca="1" si="66"/>
        <v>2.8160143399973137E-2</v>
      </c>
      <c r="O132">
        <f t="shared" ca="1" si="66"/>
        <v>0</v>
      </c>
      <c r="P132">
        <f t="shared" ca="1" si="66"/>
        <v>0</v>
      </c>
      <c r="Q132">
        <f t="shared" ca="1" si="66"/>
        <v>8.3622231823581236E-3</v>
      </c>
      <c r="R132">
        <f t="shared" ca="1" si="66"/>
        <v>0</v>
      </c>
      <c r="S132">
        <f t="shared" ca="1" si="66"/>
        <v>0</v>
      </c>
      <c r="T132">
        <f t="shared" ca="1" si="66"/>
        <v>3.8723287284913579E-3</v>
      </c>
      <c r="U132">
        <f t="shared" ca="1" si="66"/>
        <v>0</v>
      </c>
      <c r="V132">
        <f t="shared" ca="1" si="66"/>
        <v>0</v>
      </c>
      <c r="W132">
        <f t="shared" ca="1" si="66"/>
        <v>1.0343445540689845E-3</v>
      </c>
      <c r="X132">
        <f t="shared" ca="1" si="65"/>
        <v>0</v>
      </c>
      <c r="Y132">
        <f t="shared" ca="1" si="65"/>
        <v>0</v>
      </c>
      <c r="Z132">
        <f t="shared" ca="1" si="51"/>
        <v>1.0459751928737413E-3</v>
      </c>
      <c r="AA132">
        <f t="shared" ca="1" si="55"/>
        <v>538.97686532166995</v>
      </c>
      <c r="AB132">
        <f t="shared" ca="1" si="56"/>
        <v>0</v>
      </c>
      <c r="AC132">
        <f t="shared" ca="1" si="57"/>
        <v>0.1707547835858208</v>
      </c>
      <c r="AD132">
        <f t="shared" ca="1" si="58"/>
        <v>0.17338430058424725</v>
      </c>
      <c r="AE132">
        <f t="shared" si="49"/>
        <v>0</v>
      </c>
      <c r="AG132">
        <f t="shared" ca="1" si="59"/>
        <v>0</v>
      </c>
      <c r="AH132">
        <f t="shared" ca="1" si="60"/>
        <v>0.32448951969854534</v>
      </c>
      <c r="AI132">
        <f t="shared" si="61"/>
        <v>1</v>
      </c>
      <c r="AJ132">
        <v>-0.76466449172585271</v>
      </c>
      <c r="AK132">
        <v>-1.1262045518378727</v>
      </c>
      <c r="AL132">
        <v>0.49851450967253186</v>
      </c>
      <c r="AM132">
        <v>-0.96451458375668153</v>
      </c>
      <c r="AN132">
        <v>0.32448951969854534</v>
      </c>
      <c r="AO132">
        <v>2.0527022570604458</v>
      </c>
      <c r="AP132">
        <v>-1.9497110770316795</v>
      </c>
      <c r="AQ132">
        <v>-0.93036305770510808</v>
      </c>
      <c r="AR132">
        <v>0.16301100913551636</v>
      </c>
      <c r="AS132">
        <v>-0.61051537159073632</v>
      </c>
      <c r="AT132">
        <v>1.0828443919308484</v>
      </c>
    </row>
    <row r="133" spans="5:46" x14ac:dyDescent="0.55000000000000004">
      <c r="E133">
        <f t="shared" si="54"/>
        <v>0</v>
      </c>
      <c r="F133">
        <v>122</v>
      </c>
      <c r="G133" s="5">
        <f t="shared" ca="1" si="62"/>
        <v>0</v>
      </c>
      <c r="H133">
        <f t="shared" ca="1" si="66"/>
        <v>0</v>
      </c>
      <c r="I133">
        <f t="shared" ca="1" si="66"/>
        <v>0.21582193669311628</v>
      </c>
      <c r="J133">
        <f t="shared" ca="1" si="66"/>
        <v>0</v>
      </c>
      <c r="K133">
        <f t="shared" ca="1" si="66"/>
        <v>0</v>
      </c>
      <c r="L133">
        <f t="shared" ca="1" si="66"/>
        <v>4.1108957998262252E-2</v>
      </c>
      <c r="M133">
        <f t="shared" ca="1" si="66"/>
        <v>0</v>
      </c>
      <c r="N133">
        <f t="shared" ca="1" si="66"/>
        <v>0</v>
      </c>
      <c r="O133">
        <f t="shared" ca="1" si="66"/>
        <v>1.9702683410506492E-2</v>
      </c>
      <c r="P133">
        <f t="shared" ca="1" si="66"/>
        <v>0</v>
      </c>
      <c r="Q133">
        <f t="shared" ca="1" si="66"/>
        <v>0</v>
      </c>
      <c r="R133">
        <f t="shared" ca="1" si="66"/>
        <v>5.991823626518844E-3</v>
      </c>
      <c r="S133">
        <f t="shared" ca="1" si="66"/>
        <v>0</v>
      </c>
      <c r="T133">
        <f t="shared" ca="1" si="66"/>
        <v>0</v>
      </c>
      <c r="U133">
        <f t="shared" ca="1" si="66"/>
        <v>2.8028505030961515E-3</v>
      </c>
      <c r="V133">
        <f t="shared" ca="1" si="66"/>
        <v>0</v>
      </c>
      <c r="W133">
        <f t="shared" ca="1" si="66"/>
        <v>0</v>
      </c>
      <c r="X133">
        <f t="shared" ca="1" si="65"/>
        <v>7.5208860780162352E-4</v>
      </c>
      <c r="Y133">
        <f t="shared" ca="1" si="65"/>
        <v>0</v>
      </c>
      <c r="Z133">
        <f t="shared" ca="1" si="51"/>
        <v>7.6174057224772393E-4</v>
      </c>
      <c r="AA133">
        <f t="shared" ca="1" si="55"/>
        <v>530.53223351989834</v>
      </c>
      <c r="AB133">
        <f t="shared" ca="1" si="56"/>
        <v>0</v>
      </c>
      <c r="AC133">
        <f t="shared" ca="1" si="57"/>
        <v>0.26977919234089803</v>
      </c>
      <c r="AD133">
        <f t="shared" ca="1" si="58"/>
        <v>0.14940181194496083</v>
      </c>
      <c r="AE133">
        <f t="shared" si="49"/>
        <v>0</v>
      </c>
      <c r="AG133">
        <f t="shared" ca="1" si="59"/>
        <v>0</v>
      </c>
      <c r="AH133">
        <f t="shared" ca="1" si="60"/>
        <v>1.5360910765593871</v>
      </c>
      <c r="AI133">
        <f t="shared" si="61"/>
        <v>2</v>
      </c>
      <c r="AJ133">
        <v>-2.2929452825337648</v>
      </c>
      <c r="AK133">
        <v>-9.3712060333928093E-3</v>
      </c>
      <c r="AL133">
        <v>-0.56056933317449875</v>
      </c>
      <c r="AM133">
        <v>0.19589606381487101</v>
      </c>
      <c r="AN133">
        <v>1.5360910765593871</v>
      </c>
      <c r="AO133">
        <v>-3.8417056202888489</v>
      </c>
      <c r="AP133">
        <v>-0.29279817681526765</v>
      </c>
      <c r="AQ133">
        <v>-2.1348023437894881</v>
      </c>
      <c r="AR133">
        <v>0.70493570092367008</v>
      </c>
      <c r="AS133">
        <v>-1.1276483746769372</v>
      </c>
      <c r="AT133">
        <v>-0.91293259174562991</v>
      </c>
    </row>
    <row r="134" spans="5:46" x14ac:dyDescent="0.55000000000000004">
      <c r="E134">
        <f t="shared" si="54"/>
        <v>0</v>
      </c>
      <c r="F134">
        <v>123</v>
      </c>
      <c r="G134" s="5">
        <f t="shared" ca="1" si="62"/>
        <v>1.6332820767002609</v>
      </c>
      <c r="H134">
        <f t="shared" ca="1" si="66"/>
        <v>0</v>
      </c>
      <c r="I134">
        <f t="shared" ca="1" si="66"/>
        <v>0</v>
      </c>
      <c r="J134">
        <f t="shared" ca="1" si="66"/>
        <v>0.12465716895365467</v>
      </c>
      <c r="K134">
        <f t="shared" ca="1" si="66"/>
        <v>0</v>
      </c>
      <c r="L134">
        <f t="shared" ca="1" si="66"/>
        <v>0</v>
      </c>
      <c r="M134">
        <f t="shared" ca="1" si="66"/>
        <v>2.7776927490747266E-2</v>
      </c>
      <c r="N134">
        <f t="shared" ca="1" si="66"/>
        <v>0</v>
      </c>
      <c r="O134">
        <f t="shared" ca="1" si="66"/>
        <v>0</v>
      </c>
      <c r="P134">
        <f t="shared" ca="1" si="66"/>
        <v>1.3929692260351822E-2</v>
      </c>
      <c r="Q134">
        <f t="shared" ca="1" si="66"/>
        <v>0</v>
      </c>
      <c r="R134">
        <f t="shared" ca="1" si="66"/>
        <v>0</v>
      </c>
      <c r="S134">
        <f t="shared" ca="1" si="66"/>
        <v>4.3119366017370167E-3</v>
      </c>
      <c r="T134">
        <f t="shared" ca="1" si="66"/>
        <v>0</v>
      </c>
      <c r="U134">
        <f t="shared" ca="1" si="66"/>
        <v>0</v>
      </c>
      <c r="V134">
        <f t="shared" ca="1" si="66"/>
        <v>2.032653782188283E-3</v>
      </c>
      <c r="W134">
        <f t="shared" ca="1" si="66"/>
        <v>0</v>
      </c>
      <c r="X134">
        <f t="shared" ca="1" si="65"/>
        <v>0</v>
      </c>
      <c r="Y134">
        <f t="shared" ca="1" si="65"/>
        <v>5.4733981541364664E-4</v>
      </c>
      <c r="Z134">
        <f t="shared" ca="1" si="51"/>
        <v>5.5474422659499084E-4</v>
      </c>
      <c r="AA134">
        <f t="shared" ca="1" si="55"/>
        <v>537.33535487224435</v>
      </c>
      <c r="AB134">
        <f t="shared" ca="1" si="56"/>
        <v>0</v>
      </c>
      <c r="AC134">
        <f t="shared" ca="1" si="57"/>
        <v>7.3197560334603867E-2</v>
      </c>
      <c r="AD134">
        <f t="shared" ca="1" si="58"/>
        <v>0.24980967283163197</v>
      </c>
      <c r="AE134">
        <f t="shared" si="49"/>
        <v>0</v>
      </c>
      <c r="AG134">
        <f t="shared" ca="1" si="59"/>
        <v>1.415043813372024</v>
      </c>
      <c r="AH134">
        <f t="shared" ca="1" si="60"/>
        <v>0.8679012353240978</v>
      </c>
      <c r="AI134">
        <f t="shared" si="61"/>
        <v>0</v>
      </c>
      <c r="AJ134">
        <v>0.58835894378717057</v>
      </c>
      <c r="AK134">
        <v>-0.98506006906973198</v>
      </c>
      <c r="AL134">
        <v>-0.10457256394147407</v>
      </c>
      <c r="AM134">
        <v>-0.21472487787832506</v>
      </c>
      <c r="AN134">
        <v>0.8679012353240978</v>
      </c>
      <c r="AO134">
        <v>1.6939520719461143</v>
      </c>
      <c r="AP134">
        <v>0.5425772542366758</v>
      </c>
      <c r="AQ134">
        <v>1.1117549547634553</v>
      </c>
      <c r="AR134">
        <v>0.3792683855863288</v>
      </c>
      <c r="AS134">
        <v>-1.1896190699189901E-2</v>
      </c>
      <c r="AT134">
        <v>1.6274543668259867</v>
      </c>
    </row>
    <row r="135" spans="5:46" x14ac:dyDescent="0.55000000000000004">
      <c r="E135">
        <f t="shared" si="54"/>
        <v>0</v>
      </c>
      <c r="F135">
        <v>124</v>
      </c>
      <c r="G135" s="5">
        <f t="shared" ca="1" si="62"/>
        <v>0</v>
      </c>
      <c r="H135">
        <f t="shared" ca="1" si="66"/>
        <v>0.50723908343532309</v>
      </c>
      <c r="I135">
        <f t="shared" ca="1" si="66"/>
        <v>0</v>
      </c>
      <c r="J135">
        <f t="shared" ca="1" si="66"/>
        <v>0</v>
      </c>
      <c r="K135">
        <f t="shared" ca="1" si="66"/>
        <v>7.7985358425284174E-2</v>
      </c>
      <c r="L135">
        <f t="shared" ca="1" si="66"/>
        <v>0</v>
      </c>
      <c r="M135">
        <f t="shared" ca="1" si="66"/>
        <v>0</v>
      </c>
      <c r="N135">
        <f t="shared" ca="1" si="66"/>
        <v>1.9156461925065878E-2</v>
      </c>
      <c r="O135">
        <f t="shared" ca="1" si="66"/>
        <v>0</v>
      </c>
      <c r="P135">
        <f t="shared" ca="1" si="66"/>
        <v>0</v>
      </c>
      <c r="Q135">
        <f t="shared" ca="1" si="66"/>
        <v>9.9240900736351136E-3</v>
      </c>
      <c r="R135">
        <f t="shared" ca="1" si="66"/>
        <v>0</v>
      </c>
      <c r="S135">
        <f t="shared" ca="1" si="66"/>
        <v>0</v>
      </c>
      <c r="T135">
        <f t="shared" ca="1" si="66"/>
        <v>3.1132287028844356E-3</v>
      </c>
      <c r="U135">
        <f t="shared" ca="1" si="66"/>
        <v>0</v>
      </c>
      <c r="V135">
        <f t="shared" ca="1" si="66"/>
        <v>0</v>
      </c>
      <c r="W135">
        <f t="shared" ca="1" si="66"/>
        <v>1.4762857039716506E-3</v>
      </c>
      <c r="X135">
        <f t="shared" ca="1" si="65"/>
        <v>0</v>
      </c>
      <c r="Y135">
        <f t="shared" ca="1" si="65"/>
        <v>0</v>
      </c>
      <c r="Z135">
        <f t="shared" ca="1" si="51"/>
        <v>8.0260233181847539E-4</v>
      </c>
      <c r="AA135">
        <f t="shared" ca="1" si="55"/>
        <v>542.18749861446634</v>
      </c>
      <c r="AB135">
        <f t="shared" ca="1" si="56"/>
        <v>0</v>
      </c>
      <c r="AC135">
        <f t="shared" ca="1" si="57"/>
        <v>0.157635141703934</v>
      </c>
      <c r="AD135">
        <f t="shared" ca="1" si="58"/>
        <v>0.19054881821667535</v>
      </c>
      <c r="AE135">
        <f t="shared" si="49"/>
        <v>0</v>
      </c>
      <c r="AG135">
        <f t="shared" ca="1" si="59"/>
        <v>0</v>
      </c>
      <c r="AH135">
        <f t="shared" ca="1" si="60"/>
        <v>0.63531388150295243</v>
      </c>
      <c r="AI135">
        <f t="shared" si="61"/>
        <v>1</v>
      </c>
      <c r="AJ135">
        <v>-2.4104883777908981</v>
      </c>
      <c r="AK135">
        <v>-0.23929487724672072</v>
      </c>
      <c r="AL135">
        <v>0.46458126234938391</v>
      </c>
      <c r="AM135">
        <v>-1.067569428414572</v>
      </c>
      <c r="AN135">
        <v>0.63531388150295243</v>
      </c>
      <c r="AO135">
        <v>1.9857634470099583</v>
      </c>
      <c r="AP135">
        <v>0.66079564930987544</v>
      </c>
      <c r="AQ135">
        <v>0.90184812506777234</v>
      </c>
      <c r="AR135">
        <v>-0.10849589671124704</v>
      </c>
      <c r="AS135">
        <v>3.4622189559740946E-2</v>
      </c>
      <c r="AT135">
        <v>-0.52871428124490194</v>
      </c>
    </row>
    <row r="136" spans="5:46" x14ac:dyDescent="0.55000000000000004">
      <c r="E136">
        <f t="shared" si="54"/>
        <v>0</v>
      </c>
      <c r="F136">
        <v>125</v>
      </c>
      <c r="G136" s="5">
        <f t="shared" ca="1" si="62"/>
        <v>0</v>
      </c>
      <c r="H136">
        <f t="shared" ca="1" si="66"/>
        <v>0</v>
      </c>
      <c r="I136">
        <f t="shared" ca="1" si="66"/>
        <v>0.24975581591837256</v>
      </c>
      <c r="J136">
        <f t="shared" ca="1" si="66"/>
        <v>0</v>
      </c>
      <c r="K136">
        <f t="shared" ca="1" si="66"/>
        <v>0</v>
      </c>
      <c r="L136">
        <f t="shared" ca="1" si="66"/>
        <v>5.1130254536220339E-2</v>
      </c>
      <c r="M136">
        <f t="shared" ca="1" si="66"/>
        <v>0</v>
      </c>
      <c r="N136">
        <f t="shared" ca="1" si="66"/>
        <v>0</v>
      </c>
      <c r="O136">
        <f t="shared" ca="1" si="66"/>
        <v>1.3403117278705148E-2</v>
      </c>
      <c r="P136">
        <f t="shared" ca="1" si="66"/>
        <v>0</v>
      </c>
      <c r="Q136">
        <f t="shared" ca="1" si="66"/>
        <v>0</v>
      </c>
      <c r="R136">
        <f t="shared" ca="1" si="66"/>
        <v>7.1109555531068108E-3</v>
      </c>
      <c r="S136">
        <f t="shared" ca="1" si="66"/>
        <v>0</v>
      </c>
      <c r="T136">
        <f t="shared" ca="1" si="66"/>
        <v>0</v>
      </c>
      <c r="U136">
        <f t="shared" ca="1" si="66"/>
        <v>2.2534023446745435E-3</v>
      </c>
      <c r="V136">
        <f t="shared" ca="1" si="66"/>
        <v>0</v>
      </c>
      <c r="W136">
        <f t="shared" ca="1" si="66"/>
        <v>0</v>
      </c>
      <c r="X136">
        <f t="shared" ca="1" si="65"/>
        <v>1.0734311457915101E-3</v>
      </c>
      <c r="Y136">
        <f t="shared" ca="1" si="65"/>
        <v>0</v>
      </c>
      <c r="Z136">
        <f t="shared" ca="1" si="51"/>
        <v>5.8450215998627573E-4</v>
      </c>
      <c r="AA136">
        <f t="shared" ca="1" si="55"/>
        <v>553.70873248935959</v>
      </c>
      <c r="AB136">
        <f t="shared" ca="1" si="56"/>
        <v>0</v>
      </c>
      <c r="AC136">
        <f t="shared" ca="1" si="57"/>
        <v>0.25586293856171627</v>
      </c>
      <c r="AD136">
        <f t="shared" ca="1" si="58"/>
        <v>0.16591397024182356</v>
      </c>
      <c r="AE136">
        <f t="shared" si="49"/>
        <v>0</v>
      </c>
      <c r="AG136">
        <f t="shared" ca="1" si="59"/>
        <v>0</v>
      </c>
      <c r="AH136">
        <f t="shared" ca="1" si="60"/>
        <v>0.31949412004905753</v>
      </c>
      <c r="AI136">
        <f t="shared" si="61"/>
        <v>2</v>
      </c>
      <c r="AJ136">
        <v>-0.14288616512203589</v>
      </c>
      <c r="AK136">
        <v>1.3220164873928297</v>
      </c>
      <c r="AL136">
        <v>-0.8218785296776332</v>
      </c>
      <c r="AM136">
        <v>-0.2424451395199867</v>
      </c>
      <c r="AN136">
        <v>0.31949412004905753</v>
      </c>
      <c r="AO136">
        <v>0.54665974857925903</v>
      </c>
      <c r="AP136">
        <v>-1.1113297659903765</v>
      </c>
      <c r="AQ136">
        <v>0.27853388928633649</v>
      </c>
      <c r="AR136">
        <v>-1.2372083801892586</v>
      </c>
      <c r="AS136">
        <v>0.73497403718647547</v>
      </c>
      <c r="AT136">
        <v>-2.8353679226711392</v>
      </c>
    </row>
    <row r="137" spans="5:46" x14ac:dyDescent="0.55000000000000004">
      <c r="E137">
        <f t="shared" si="54"/>
        <v>0</v>
      </c>
      <c r="F137">
        <v>126</v>
      </c>
      <c r="G137" s="5">
        <f t="shared" ca="1" si="62"/>
        <v>0.90108567439374831</v>
      </c>
      <c r="H137">
        <f t="shared" ca="1" si="66"/>
        <v>0</v>
      </c>
      <c r="I137">
        <f t="shared" ca="1" si="66"/>
        <v>0</v>
      </c>
      <c r="J137">
        <f t="shared" ca="1" si="66"/>
        <v>0.14425712890513354</v>
      </c>
      <c r="K137">
        <f t="shared" ca="1" si="66"/>
        <v>0</v>
      </c>
      <c r="L137">
        <f t="shared" ca="1" si="66"/>
        <v>0</v>
      </c>
      <c r="M137">
        <f t="shared" ca="1" si="66"/>
        <v>3.4548221166201293E-2</v>
      </c>
      <c r="N137">
        <f t="shared" ca="1" si="66"/>
        <v>0</v>
      </c>
      <c r="O137">
        <f t="shared" ca="1" si="66"/>
        <v>0</v>
      </c>
      <c r="P137">
        <f t="shared" ca="1" si="66"/>
        <v>9.4759325484673855E-3</v>
      </c>
      <c r="Q137">
        <f t="shared" ca="1" si="66"/>
        <v>0</v>
      </c>
      <c r="R137">
        <f t="shared" ca="1" si="66"/>
        <v>0</v>
      </c>
      <c r="S137">
        <f t="shared" ca="1" si="66"/>
        <v>5.1173050867287439E-3</v>
      </c>
      <c r="T137">
        <f t="shared" ca="1" si="66"/>
        <v>0</v>
      </c>
      <c r="U137">
        <f t="shared" ca="1" si="66"/>
        <v>0</v>
      </c>
      <c r="V137">
        <f t="shared" ca="1" si="66"/>
        <v>1.6341887637727948E-3</v>
      </c>
      <c r="W137">
        <f t="shared" ca="1" si="66"/>
        <v>0</v>
      </c>
      <c r="X137">
        <f t="shared" ca="1" si="65"/>
        <v>0</v>
      </c>
      <c r="Y137">
        <f t="shared" ca="1" si="65"/>
        <v>7.8119997976588951E-4</v>
      </c>
      <c r="Z137">
        <f t="shared" ca="1" si="51"/>
        <v>4.2566880444335815E-4</v>
      </c>
      <c r="AA137">
        <f t="shared" ca="1" si="55"/>
        <v>569.21347143888408</v>
      </c>
      <c r="AB137">
        <f t="shared" ca="1" si="56"/>
        <v>0</v>
      </c>
      <c r="AC137">
        <f t="shared" ca="1" si="57"/>
        <v>0.11505657458531235</v>
      </c>
      <c r="AD137">
        <f t="shared" ca="1" si="58"/>
        <v>0.20910413182380241</v>
      </c>
      <c r="AE137">
        <f t="shared" si="49"/>
        <v>0</v>
      </c>
      <c r="AG137">
        <f t="shared" ca="1" si="59"/>
        <v>0.77382166317848411</v>
      </c>
      <c r="AH137">
        <f t="shared" ca="1" si="60"/>
        <v>-0.64103460317710415</v>
      </c>
      <c r="AI137">
        <f t="shared" si="61"/>
        <v>0</v>
      </c>
      <c r="AJ137">
        <v>-1.2481359590310603</v>
      </c>
      <c r="AK137">
        <v>-1.2544956007332075</v>
      </c>
      <c r="AL137">
        <v>9.0967660071328282E-2</v>
      </c>
      <c r="AM137">
        <v>-1.3977933122077957</v>
      </c>
      <c r="AN137">
        <v>-0.64103460317710415</v>
      </c>
      <c r="AO137">
        <v>0.78761559052509256</v>
      </c>
      <c r="AP137">
        <v>-2.3680149752181023</v>
      </c>
      <c r="AQ137">
        <v>-8.2241058407817036E-3</v>
      </c>
      <c r="AR137">
        <v>-0.23960978978720959</v>
      </c>
      <c r="AS137">
        <v>-2.7921487344428897E-3</v>
      </c>
      <c r="AT137">
        <v>-0.11319116310914978</v>
      </c>
    </row>
    <row r="138" spans="5:46" x14ac:dyDescent="0.55000000000000004">
      <c r="E138">
        <f t="shared" si="54"/>
        <v>0</v>
      </c>
      <c r="F138">
        <v>127</v>
      </c>
      <c r="G138" s="5">
        <f t="shared" ca="1" si="62"/>
        <v>0</v>
      </c>
      <c r="H138">
        <f t="shared" ca="1" si="66"/>
        <v>0.2798450298919587</v>
      </c>
      <c r="I138">
        <f t="shared" ca="1" si="66"/>
        <v>0</v>
      </c>
      <c r="J138">
        <f t="shared" ca="1" si="66"/>
        <v>0</v>
      </c>
      <c r="K138">
        <f t="shared" ca="1" si="66"/>
        <v>9.0247067196366298E-2</v>
      </c>
      <c r="L138">
        <f t="shared" ca="1" si="66"/>
        <v>0</v>
      </c>
      <c r="M138">
        <f t="shared" ca="1" si="66"/>
        <v>0</v>
      </c>
      <c r="N138">
        <f t="shared" ca="1" si="66"/>
        <v>2.3826309931850764E-2</v>
      </c>
      <c r="O138">
        <f t="shared" ca="1" si="66"/>
        <v>0</v>
      </c>
      <c r="P138">
        <f t="shared" ca="1" si="66"/>
        <v>0</v>
      </c>
      <c r="Q138">
        <f t="shared" ca="1" si="66"/>
        <v>6.7510470716103171E-3</v>
      </c>
      <c r="R138">
        <f t="shared" ca="1" si="66"/>
        <v>0</v>
      </c>
      <c r="S138">
        <f t="shared" ca="1" si="66"/>
        <v>0</v>
      </c>
      <c r="T138">
        <f t="shared" ca="1" si="66"/>
        <v>3.6947067057995901E-3</v>
      </c>
      <c r="U138">
        <f t="shared" ca="1" si="66"/>
        <v>0</v>
      </c>
      <c r="V138">
        <f t="shared" ca="1" si="66"/>
        <v>0</v>
      </c>
      <c r="W138">
        <f t="shared" ca="1" si="66"/>
        <v>1.1868865867317739E-3</v>
      </c>
      <c r="X138">
        <f t="shared" ca="1" si="65"/>
        <v>0</v>
      </c>
      <c r="Y138">
        <f t="shared" ca="1" si="65"/>
        <v>0</v>
      </c>
      <c r="Z138">
        <f t="shared" ca="1" si="51"/>
        <v>8.7891273576546248E-4</v>
      </c>
      <c r="AA138">
        <f t="shared" ca="1" si="55"/>
        <v>560.45574664130208</v>
      </c>
      <c r="AB138">
        <f t="shared" ca="1" si="56"/>
        <v>0</v>
      </c>
      <c r="AC138">
        <f t="shared" ca="1" si="57"/>
        <v>0.21530088324641625</v>
      </c>
      <c r="AD138">
        <f t="shared" ca="1" si="58"/>
        <v>0.16090682432710321</v>
      </c>
      <c r="AE138">
        <f t="shared" si="49"/>
        <v>0</v>
      </c>
      <c r="AG138">
        <f t="shared" ca="1" si="59"/>
        <v>0</v>
      </c>
      <c r="AH138">
        <f t="shared" ca="1" si="60"/>
        <v>-0.51338133744138759</v>
      </c>
      <c r="AI138">
        <f t="shared" si="61"/>
        <v>1</v>
      </c>
      <c r="AJ138">
        <v>-0.97479642136022449</v>
      </c>
      <c r="AK138">
        <v>-0.54683710004610475</v>
      </c>
      <c r="AL138">
        <v>1.3871022019884549</v>
      </c>
      <c r="AM138">
        <v>-0.32908928915276192</v>
      </c>
      <c r="AN138">
        <v>-0.51338133744138759</v>
      </c>
      <c r="AO138">
        <v>-0.5808260539197363</v>
      </c>
      <c r="AP138">
        <v>0.12929831427754834</v>
      </c>
      <c r="AQ138">
        <v>-1.5993418855941854</v>
      </c>
      <c r="AR138">
        <v>-0.41527869143465068</v>
      </c>
      <c r="AS138">
        <v>-0.30968863029556815</v>
      </c>
      <c r="AT138">
        <v>-0.6422555998142343</v>
      </c>
    </row>
    <row r="139" spans="5:46" x14ac:dyDescent="0.55000000000000004">
      <c r="E139">
        <f t="shared" si="54"/>
        <v>0</v>
      </c>
      <c r="F139">
        <v>128</v>
      </c>
      <c r="G139" s="5">
        <f t="shared" ca="1" si="62"/>
        <v>0</v>
      </c>
      <c r="H139">
        <f t="shared" ca="1" si="66"/>
        <v>0</v>
      </c>
      <c r="I139">
        <f t="shared" ca="1" si="66"/>
        <v>0.13779088807197443</v>
      </c>
      <c r="J139">
        <f t="shared" ca="1" si="66"/>
        <v>0</v>
      </c>
      <c r="K139">
        <f t="shared" ca="1" si="66"/>
        <v>0</v>
      </c>
      <c r="L139">
        <f t="shared" ca="1" si="66"/>
        <v>5.9169510919392494E-2</v>
      </c>
      <c r="M139">
        <f t="shared" ca="1" si="66"/>
        <v>0</v>
      </c>
      <c r="N139">
        <f t="shared" ca="1" si="66"/>
        <v>0</v>
      </c>
      <c r="O139">
        <f t="shared" ca="1" si="66"/>
        <v>1.6670449250209069E-2</v>
      </c>
      <c r="P139">
        <f t="shared" ca="1" si="66"/>
        <v>0</v>
      </c>
      <c r="Q139">
        <f t="shared" ca="1" si="66"/>
        <v>0</v>
      </c>
      <c r="R139">
        <f t="shared" ca="1" si="66"/>
        <v>4.8373599299233799E-3</v>
      </c>
      <c r="S139">
        <f t="shared" ca="1" si="66"/>
        <v>0</v>
      </c>
      <c r="T139">
        <f t="shared" ca="1" si="66"/>
        <v>0</v>
      </c>
      <c r="U139">
        <f t="shared" ca="1" si="66"/>
        <v>2.6742849781706533E-3</v>
      </c>
      <c r="V139">
        <f t="shared" ca="1" si="66"/>
        <v>0</v>
      </c>
      <c r="W139">
        <f t="shared" ca="1" si="66"/>
        <v>0</v>
      </c>
      <c r="X139">
        <f t="shared" ca="1" si="65"/>
        <v>8.6300438004141783E-4</v>
      </c>
      <c r="Y139">
        <f t="shared" ca="1" si="65"/>
        <v>0</v>
      </c>
      <c r="Z139">
        <f t="shared" ca="1" si="51"/>
        <v>6.4007587833740448E-4</v>
      </c>
      <c r="AA139">
        <f t="shared" ca="1" si="55"/>
        <v>532.67297730943937</v>
      </c>
      <c r="AB139">
        <f t="shared" ca="1" si="56"/>
        <v>0</v>
      </c>
      <c r="AC139">
        <f t="shared" ca="1" si="57"/>
        <v>0.31784048932447678</v>
      </c>
      <c r="AD139">
        <f t="shared" ca="1" si="58"/>
        <v>0.13231899531879354</v>
      </c>
      <c r="AE139">
        <f t="shared" si="49"/>
        <v>0</v>
      </c>
      <c r="AG139">
        <f t="shared" ca="1" si="59"/>
        <v>0</v>
      </c>
      <c r="AH139">
        <f t="shared" ca="1" si="60"/>
        <v>8.559140951547306E-2</v>
      </c>
      <c r="AI139">
        <f t="shared" si="61"/>
        <v>2</v>
      </c>
      <c r="AJ139">
        <v>-2.8882141123176552E-2</v>
      </c>
      <c r="AK139">
        <v>-1.3540329746319912</v>
      </c>
      <c r="AL139">
        <v>-0.6352206582960207</v>
      </c>
      <c r="AM139">
        <v>-1.8311402527615428</v>
      </c>
      <c r="AN139">
        <v>8.559140951547306E-2</v>
      </c>
      <c r="AO139">
        <v>2.6930501917377114</v>
      </c>
      <c r="AP139">
        <v>-2.5132248993031681</v>
      </c>
      <c r="AQ139">
        <v>-0.19698859432537574</v>
      </c>
      <c r="AR139">
        <v>-0.15727664504083805</v>
      </c>
      <c r="AS139">
        <v>-0.49860091166920029</v>
      </c>
      <c r="AT139">
        <v>-0.48444462663610466</v>
      </c>
    </row>
    <row r="140" spans="5:46" x14ac:dyDescent="0.55000000000000004">
      <c r="E140">
        <f t="shared" ref="E140:E171" si="67">Cullrate</f>
        <v>0</v>
      </c>
      <c r="F140">
        <v>129</v>
      </c>
      <c r="G140" s="5">
        <f t="shared" ca="1" si="62"/>
        <v>1.3297705856638784</v>
      </c>
      <c r="H140">
        <f t="shared" ca="1" si="66"/>
        <v>0</v>
      </c>
      <c r="I140">
        <f t="shared" ca="1" si="66"/>
        <v>0</v>
      </c>
      <c r="J140">
        <f t="shared" ca="1" si="66"/>
        <v>7.9587007131189783E-2</v>
      </c>
      <c r="K140">
        <f t="shared" ca="1" si="66"/>
        <v>0</v>
      </c>
      <c r="L140">
        <f t="shared" ca="1" si="66"/>
        <v>0</v>
      </c>
      <c r="M140">
        <f t="shared" ca="1" si="66"/>
        <v>3.9980269374388415E-2</v>
      </c>
      <c r="N140">
        <f t="shared" ca="1" si="66"/>
        <v>0</v>
      </c>
      <c r="O140">
        <f t="shared" ca="1" si="66"/>
        <v>0</v>
      </c>
      <c r="P140">
        <f t="shared" ca="1" si="66"/>
        <v>1.1785918854758456E-2</v>
      </c>
      <c r="Q140">
        <f t="shared" ca="1" si="66"/>
        <v>0</v>
      </c>
      <c r="R140">
        <f t="shared" ca="1" si="66"/>
        <v>0</v>
      </c>
      <c r="S140">
        <f t="shared" ca="1" si="66"/>
        <v>3.4811420758943516E-3</v>
      </c>
      <c r="T140">
        <f t="shared" ca="1" si="66"/>
        <v>0</v>
      </c>
      <c r="U140">
        <f t="shared" ca="1" si="66"/>
        <v>0</v>
      </c>
      <c r="V140">
        <f t="shared" ca="1" si="66"/>
        <v>1.9394168435038399E-3</v>
      </c>
      <c r="W140">
        <f t="shared" ca="1" si="66"/>
        <v>0</v>
      </c>
      <c r="X140">
        <f t="shared" ca="1" si="65"/>
        <v>0</v>
      </c>
      <c r="Y140">
        <f t="shared" ca="1" si="65"/>
        <v>6.2805984982773524E-4</v>
      </c>
      <c r="Z140">
        <f t="shared" ca="1" si="51"/>
        <v>4.6614085034572459E-4</v>
      </c>
      <c r="AA140">
        <f t="shared" ref="AA140:AA171" ca="1" si="68">SUMPRODUCT(G140:Z140,mwt)*fec</f>
        <v>505.89872401132703</v>
      </c>
      <c r="AB140">
        <f t="shared" ref="AB140:AB171" ca="1" si="69">E140*SUMPRODUCT(G140:Z140,wt,vul)</f>
        <v>0</v>
      </c>
      <c r="AC140">
        <f t="shared" ref="AC140:AC171" ca="1" si="70">SUMPRODUCT(G140:Z140,vul,wt)/SUMPRODUCT(G140:Z140,vul)</f>
        <v>8.0047502939280493E-2</v>
      </c>
      <c r="AD140">
        <f t="shared" ref="AD140:AD171" ca="1" si="71">SUMPRODUCT(G140:Z140,mat)</f>
        <v>0.20750472793432814</v>
      </c>
      <c r="AE140">
        <f t="shared" si="49"/>
        <v>0</v>
      </c>
      <c r="AG140">
        <f t="shared" ref="AG140:AG171" ca="1" si="72">EXP(AH140*sdr)*IF(AI140=0,1,0)</f>
        <v>1.1510590820239175</v>
      </c>
      <c r="AH140">
        <f t="shared" ref="AH140:AH171" ca="1" si="73">OFFSET(AI140,0,normseq)</f>
        <v>0.35170614864910021</v>
      </c>
      <c r="AI140">
        <f t="shared" ref="AI140:AI171" si="74">MOD(F140,yrbetween)</f>
        <v>0</v>
      </c>
      <c r="AJ140">
        <v>0.23001575755188242</v>
      </c>
      <c r="AK140">
        <v>0.90311232270323671</v>
      </c>
      <c r="AL140">
        <v>-1.1453039405751042</v>
      </c>
      <c r="AM140">
        <v>-1.1072256711486261</v>
      </c>
      <c r="AN140">
        <v>0.35170614864910021</v>
      </c>
      <c r="AO140">
        <v>-1.7685579223325476</v>
      </c>
      <c r="AP140">
        <v>-1.169064489658922</v>
      </c>
      <c r="AQ140">
        <v>-0.10434177966089919</v>
      </c>
      <c r="AR140">
        <v>1.0896042113017756</v>
      </c>
      <c r="AS140">
        <v>-0.27654664336296264</v>
      </c>
      <c r="AT140">
        <v>-1.1404540600779001</v>
      </c>
    </row>
    <row r="141" spans="5:46" x14ac:dyDescent="0.55000000000000004">
      <c r="E141">
        <f t="shared" si="67"/>
        <v>0</v>
      </c>
      <c r="F141">
        <v>130</v>
      </c>
      <c r="G141" s="5">
        <f t="shared" ref="G141:G172" ca="1" si="75">reca*AA140*EXP(-recb*AA140)*Rmult+glenadd</f>
        <v>0</v>
      </c>
      <c r="H141">
        <f t="shared" ca="1" si="66"/>
        <v>0.41297925365967536</v>
      </c>
      <c r="I141">
        <f t="shared" ca="1" si="66"/>
        <v>0</v>
      </c>
      <c r="J141">
        <f t="shared" ca="1" si="66"/>
        <v>0</v>
      </c>
      <c r="K141">
        <f t="shared" ca="1" si="66"/>
        <v>4.9789525377629859E-2</v>
      </c>
      <c r="L141">
        <f t="shared" ca="1" si="66"/>
        <v>0</v>
      </c>
      <c r="M141">
        <f t="shared" ca="1" si="66"/>
        <v>0</v>
      </c>
      <c r="N141">
        <f t="shared" ca="1" si="66"/>
        <v>2.757254229358054E-2</v>
      </c>
      <c r="O141">
        <f t="shared" ca="1" si="66"/>
        <v>0</v>
      </c>
      <c r="P141">
        <f t="shared" ca="1" si="66"/>
        <v>0</v>
      </c>
      <c r="Q141">
        <f t="shared" ca="1" si="66"/>
        <v>8.3967770521459571E-3</v>
      </c>
      <c r="R141">
        <f t="shared" ca="1" si="66"/>
        <v>0</v>
      </c>
      <c r="S141">
        <f t="shared" ca="1" si="66"/>
        <v>0</v>
      </c>
      <c r="T141">
        <f t="shared" ca="1" si="66"/>
        <v>2.5133930366989157E-3</v>
      </c>
      <c r="U141">
        <f t="shared" ca="1" si="66"/>
        <v>0</v>
      </c>
      <c r="V141">
        <f t="shared" ca="1" si="66"/>
        <v>0</v>
      </c>
      <c r="W141">
        <f t="shared" ref="W141:Y156" ca="1" si="76">V140*V$10*(1-V$2*$E140)</f>
        <v>1.4085691253451903E-3</v>
      </c>
      <c r="X141">
        <f t="shared" ca="1" si="76"/>
        <v>0</v>
      </c>
      <c r="Y141">
        <f t="shared" ca="1" si="76"/>
        <v>0</v>
      </c>
      <c r="Z141">
        <f t="shared" ca="1" si="51"/>
        <v>7.9686121925513222E-4</v>
      </c>
      <c r="AA141">
        <f t="shared" ca="1" si="68"/>
        <v>483.09466929508034</v>
      </c>
      <c r="AB141">
        <f t="shared" ca="1" si="69"/>
        <v>0</v>
      </c>
      <c r="AC141">
        <f t="shared" ca="1" si="70"/>
        <v>0.16672722118513222</v>
      </c>
      <c r="AD141">
        <f t="shared" ca="1" si="71"/>
        <v>0.15642509383477049</v>
      </c>
      <c r="AE141">
        <f t="shared" ref="AE141:AE204" si="77">E141</f>
        <v>0</v>
      </c>
      <c r="AG141">
        <f t="shared" ca="1" si="72"/>
        <v>0</v>
      </c>
      <c r="AH141">
        <f t="shared" ca="1" si="73"/>
        <v>0.43748059397330508</v>
      </c>
      <c r="AI141">
        <f t="shared" si="74"/>
        <v>1</v>
      </c>
      <c r="AJ141">
        <v>1.0031135388999246</v>
      </c>
      <c r="AK141">
        <v>0.92530399342649616</v>
      </c>
      <c r="AL141">
        <v>1.3266117093735375</v>
      </c>
      <c r="AM141">
        <v>2.3434768081642687</v>
      </c>
      <c r="AN141">
        <v>0.43748059397330508</v>
      </c>
      <c r="AO141">
        <v>7.4080617196159437E-2</v>
      </c>
      <c r="AP141">
        <v>0.6045343070582021</v>
      </c>
      <c r="AQ141">
        <v>1.2391842574288603</v>
      </c>
      <c r="AR141">
        <v>-0.42204192141070962</v>
      </c>
      <c r="AS141">
        <v>-1.7212369129993021</v>
      </c>
      <c r="AT141">
        <v>0.63606307776353788</v>
      </c>
    </row>
    <row r="142" spans="5:46" x14ac:dyDescent="0.55000000000000004">
      <c r="E142">
        <f t="shared" si="67"/>
        <v>0</v>
      </c>
      <c r="F142">
        <v>131</v>
      </c>
      <c r="G142" s="5">
        <f t="shared" ca="1" si="75"/>
        <v>0</v>
      </c>
      <c r="H142">
        <f t="shared" ref="H142:W157" ca="1" si="78">G141*G$10*(1-G$2*$E141)</f>
        <v>0</v>
      </c>
      <c r="I142">
        <f t="shared" ca="1" si="78"/>
        <v>0.20334389407965331</v>
      </c>
      <c r="J142">
        <f t="shared" ca="1" si="78"/>
        <v>0</v>
      </c>
      <c r="K142">
        <f t="shared" ca="1" si="78"/>
        <v>0</v>
      </c>
      <c r="L142">
        <f t="shared" ca="1" si="78"/>
        <v>3.2643962369357286E-2</v>
      </c>
      <c r="M142">
        <f t="shared" ca="1" si="78"/>
        <v>0</v>
      </c>
      <c r="N142">
        <f t="shared" ca="1" si="78"/>
        <v>0</v>
      </c>
      <c r="O142">
        <f t="shared" ca="1" si="78"/>
        <v>1.9291559134380548E-2</v>
      </c>
      <c r="P142">
        <f t="shared" ca="1" si="78"/>
        <v>0</v>
      </c>
      <c r="Q142">
        <f t="shared" ca="1" si="78"/>
        <v>0</v>
      </c>
      <c r="R142">
        <f t="shared" ca="1" si="78"/>
        <v>6.016582675502276E-3</v>
      </c>
      <c r="S142">
        <f t="shared" ca="1" si="78"/>
        <v>0</v>
      </c>
      <c r="T142">
        <f t="shared" ca="1" si="78"/>
        <v>0</v>
      </c>
      <c r="U142">
        <f t="shared" ca="1" si="78"/>
        <v>1.8192321549452982E-3</v>
      </c>
      <c r="V142">
        <f t="shared" ca="1" si="78"/>
        <v>0</v>
      </c>
      <c r="W142">
        <f t="shared" ca="1" si="76"/>
        <v>0</v>
      </c>
      <c r="X142">
        <f t="shared" ca="1" si="76"/>
        <v>1.0241933292980448E-3</v>
      </c>
      <c r="Y142">
        <f t="shared" ca="1" si="76"/>
        <v>0</v>
      </c>
      <c r="Z142">
        <f t="shared" ref="Z142:Z205" ca="1" si="79">(Y141+Z141)*Y$10*(1-Y$2*$E141)</f>
        <v>5.8032114460547643E-4</v>
      </c>
      <c r="AA142">
        <f t="shared" ca="1" si="68"/>
        <v>475.91000291525978</v>
      </c>
      <c r="AB142">
        <f t="shared" ca="1" si="69"/>
        <v>0</v>
      </c>
      <c r="AC142">
        <f t="shared" ca="1" si="70"/>
        <v>0.26527674038896448</v>
      </c>
      <c r="AD142">
        <f t="shared" ca="1" si="71"/>
        <v>0.13559036677829089</v>
      </c>
      <c r="AE142">
        <f t="shared" si="77"/>
        <v>0</v>
      </c>
      <c r="AG142">
        <f t="shared" ca="1" si="72"/>
        <v>0</v>
      </c>
      <c r="AH142">
        <f t="shared" ca="1" si="73"/>
        <v>-0.79525307228323072</v>
      </c>
      <c r="AI142">
        <f t="shared" si="74"/>
        <v>2</v>
      </c>
      <c r="AJ142">
        <v>0.192856077774195</v>
      </c>
      <c r="AK142">
        <v>1.4387842384167016</v>
      </c>
      <c r="AL142">
        <v>1.3360772754822392</v>
      </c>
      <c r="AM142">
        <v>0.61171476772869937</v>
      </c>
      <c r="AN142">
        <v>-0.79525307228323072</v>
      </c>
      <c r="AO142">
        <v>0.33822857403720263</v>
      </c>
      <c r="AP142">
        <v>-1.0319990906282328</v>
      </c>
      <c r="AQ142">
        <v>0.27440137273515575</v>
      </c>
      <c r="AR142">
        <v>0.45081947064318229</v>
      </c>
      <c r="AS142">
        <v>-0.71546992330695502</v>
      </c>
      <c r="AT142">
        <v>0.12575014807225671</v>
      </c>
    </row>
    <row r="143" spans="5:46" x14ac:dyDescent="0.55000000000000004">
      <c r="E143">
        <f t="shared" si="67"/>
        <v>0</v>
      </c>
      <c r="F143">
        <v>132</v>
      </c>
      <c r="G143" s="5">
        <f t="shared" ca="1" si="75"/>
        <v>1.5428070865898189</v>
      </c>
      <c r="H143">
        <f t="shared" ca="1" si="78"/>
        <v>0</v>
      </c>
      <c r="I143">
        <f t="shared" ca="1" si="78"/>
        <v>0</v>
      </c>
      <c r="J143">
        <f t="shared" ca="1" si="78"/>
        <v>0.11744994298714351</v>
      </c>
      <c r="K143">
        <f t="shared" ca="1" si="78"/>
        <v>0</v>
      </c>
      <c r="L143">
        <f t="shared" ca="1" si="78"/>
        <v>0</v>
      </c>
      <c r="M143">
        <f t="shared" ca="1" si="78"/>
        <v>2.205721136942098E-2</v>
      </c>
      <c r="N143">
        <f t="shared" ca="1" si="78"/>
        <v>0</v>
      </c>
      <c r="O143">
        <f t="shared" ca="1" si="78"/>
        <v>0</v>
      </c>
      <c r="P143">
        <f t="shared" ca="1" si="78"/>
        <v>1.3639029586244168E-2</v>
      </c>
      <c r="Q143">
        <f t="shared" ca="1" si="78"/>
        <v>0</v>
      </c>
      <c r="R143">
        <f t="shared" ca="1" si="78"/>
        <v>0</v>
      </c>
      <c r="S143">
        <f t="shared" ca="1" si="78"/>
        <v>4.3297541237787805E-3</v>
      </c>
      <c r="T143">
        <f t="shared" ca="1" si="78"/>
        <v>0</v>
      </c>
      <c r="U143">
        <f t="shared" ca="1" si="78"/>
        <v>0</v>
      </c>
      <c r="V143">
        <f t="shared" ca="1" si="78"/>
        <v>1.3193244221706695E-3</v>
      </c>
      <c r="W143">
        <f t="shared" ca="1" si="76"/>
        <v>0</v>
      </c>
      <c r="X143">
        <f t="shared" ca="1" si="76"/>
        <v>0</v>
      </c>
      <c r="Y143">
        <f t="shared" ca="1" si="76"/>
        <v>7.4536667886045582E-4</v>
      </c>
      <c r="Z143">
        <f t="shared" ca="1" si="79"/>
        <v>4.2262394346534926E-4</v>
      </c>
      <c r="AA143">
        <f t="shared" ca="1" si="68"/>
        <v>485.746175546394</v>
      </c>
      <c r="AB143">
        <f t="shared" ca="1" si="69"/>
        <v>0</v>
      </c>
      <c r="AC143">
        <f t="shared" ca="1" si="70"/>
        <v>7.1076786905862693E-2</v>
      </c>
      <c r="AD143">
        <f t="shared" ca="1" si="71"/>
        <v>0.23198831090983882</v>
      </c>
      <c r="AE143">
        <f t="shared" si="77"/>
        <v>0</v>
      </c>
      <c r="AG143">
        <f t="shared" ca="1" si="72"/>
        <v>1.3755558837424298</v>
      </c>
      <c r="AH143">
        <f t="shared" ca="1" si="73"/>
        <v>0.79714482126291841</v>
      </c>
      <c r="AI143">
        <f t="shared" si="74"/>
        <v>0</v>
      </c>
      <c r="AJ143">
        <v>1.4008492144057527</v>
      </c>
      <c r="AK143">
        <v>-0.67552264226833358</v>
      </c>
      <c r="AL143">
        <v>0.83492523117456585</v>
      </c>
      <c r="AM143">
        <v>-1.9653089111670852</v>
      </c>
      <c r="AN143">
        <v>0.79714482126291841</v>
      </c>
      <c r="AO143">
        <v>-4.7043613449204713E-3</v>
      </c>
      <c r="AP143">
        <v>1.2411646821419708</v>
      </c>
      <c r="AQ143">
        <v>-1.5622526916558854</v>
      </c>
      <c r="AR143">
        <v>-0.78667653724551201</v>
      </c>
      <c r="AS143">
        <v>-1.0000826478062663</v>
      </c>
      <c r="AT143">
        <v>-0.12374584912322462</v>
      </c>
    </row>
    <row r="144" spans="5:46" x14ac:dyDescent="0.55000000000000004">
      <c r="E144">
        <f t="shared" si="67"/>
        <v>0</v>
      </c>
      <c r="F144">
        <v>133</v>
      </c>
      <c r="G144" s="5">
        <f t="shared" ca="1" si="75"/>
        <v>0</v>
      </c>
      <c r="H144">
        <f t="shared" ca="1" si="78"/>
        <v>0.47914078265058807</v>
      </c>
      <c r="I144">
        <f t="shared" ca="1" si="78"/>
        <v>0</v>
      </c>
      <c r="J144">
        <f t="shared" ca="1" si="78"/>
        <v>0</v>
      </c>
      <c r="K144">
        <f t="shared" ca="1" si="78"/>
        <v>7.3476527485449888E-2</v>
      </c>
      <c r="L144">
        <f t="shared" ca="1" si="78"/>
        <v>0</v>
      </c>
      <c r="M144">
        <f t="shared" ca="1" si="78"/>
        <v>0</v>
      </c>
      <c r="N144">
        <f t="shared" ca="1" si="78"/>
        <v>1.52118383112097E-2</v>
      </c>
      <c r="O144">
        <f t="shared" ca="1" si="78"/>
        <v>0</v>
      </c>
      <c r="P144">
        <f t="shared" ca="1" si="78"/>
        <v>0</v>
      </c>
      <c r="Q144">
        <f t="shared" ca="1" si="78"/>
        <v>9.7170099382685674E-3</v>
      </c>
      <c r="R144">
        <f t="shared" ca="1" si="78"/>
        <v>0</v>
      </c>
      <c r="S144">
        <f t="shared" ca="1" si="78"/>
        <v>0</v>
      </c>
      <c r="T144">
        <f t="shared" ca="1" si="78"/>
        <v>3.1260929970886569E-3</v>
      </c>
      <c r="U144">
        <f t="shared" ca="1" si="78"/>
        <v>0</v>
      </c>
      <c r="V144">
        <f t="shared" ca="1" si="78"/>
        <v>0</v>
      </c>
      <c r="W144">
        <f t="shared" ca="1" si="76"/>
        <v>9.5820537684208743E-4</v>
      </c>
      <c r="X144">
        <f t="shared" ca="1" si="76"/>
        <v>0</v>
      </c>
      <c r="Y144">
        <f t="shared" ca="1" si="76"/>
        <v>0</v>
      </c>
      <c r="Z144">
        <f t="shared" ca="1" si="79"/>
        <v>8.5059937471942471E-4</v>
      </c>
      <c r="AA144">
        <f t="shared" ca="1" si="68"/>
        <v>494.38305272142429</v>
      </c>
      <c r="AB144">
        <f t="shared" ca="1" si="69"/>
        <v>0</v>
      </c>
      <c r="AC144">
        <f t="shared" ca="1" si="70"/>
        <v>0.15464453983386692</v>
      </c>
      <c r="AD144">
        <f t="shared" ca="1" si="71"/>
        <v>0.17717119732040607</v>
      </c>
      <c r="AE144">
        <f t="shared" si="77"/>
        <v>0</v>
      </c>
      <c r="AG144">
        <f t="shared" ca="1" si="72"/>
        <v>0</v>
      </c>
      <c r="AH144">
        <f t="shared" ca="1" si="73"/>
        <v>0.9481982488068752</v>
      </c>
      <c r="AI144">
        <f t="shared" si="74"/>
        <v>1</v>
      </c>
      <c r="AJ144">
        <v>0.59702188082155772</v>
      </c>
      <c r="AK144">
        <v>0.34560912354208995</v>
      </c>
      <c r="AL144">
        <v>-1.1286601875326596</v>
      </c>
      <c r="AM144">
        <v>-0.4849607648793608</v>
      </c>
      <c r="AN144">
        <v>0.9481982488068752</v>
      </c>
      <c r="AO144">
        <v>-0.32578100217506289</v>
      </c>
      <c r="AP144">
        <v>-1.246803549292963</v>
      </c>
      <c r="AQ144">
        <v>-0.19410322238400113</v>
      </c>
      <c r="AR144">
        <v>0.1824230366764823</v>
      </c>
      <c r="AS144">
        <v>-0.36377628021000419</v>
      </c>
      <c r="AT144">
        <v>-0.83394979810691439</v>
      </c>
    </row>
    <row r="145" spans="5:46" x14ac:dyDescent="0.55000000000000004">
      <c r="E145">
        <f t="shared" si="67"/>
        <v>0</v>
      </c>
      <c r="F145">
        <v>134</v>
      </c>
      <c r="G145" s="5">
        <f t="shared" ca="1" si="75"/>
        <v>0</v>
      </c>
      <c r="H145">
        <f t="shared" ca="1" si="78"/>
        <v>0</v>
      </c>
      <c r="I145">
        <f t="shared" ca="1" si="78"/>
        <v>0.23592069503044091</v>
      </c>
      <c r="J145">
        <f t="shared" ca="1" si="78"/>
        <v>0</v>
      </c>
      <c r="K145">
        <f t="shared" ca="1" si="78"/>
        <v>0</v>
      </c>
      <c r="L145">
        <f t="shared" ca="1" si="78"/>
        <v>4.8174088426714216E-2</v>
      </c>
      <c r="M145">
        <f t="shared" ca="1" si="78"/>
        <v>0</v>
      </c>
      <c r="N145">
        <f t="shared" ca="1" si="78"/>
        <v>0</v>
      </c>
      <c r="O145">
        <f t="shared" ca="1" si="78"/>
        <v>1.0643199861612366E-2</v>
      </c>
      <c r="P145">
        <f t="shared" ca="1" si="78"/>
        <v>0</v>
      </c>
      <c r="Q145">
        <f t="shared" ca="1" si="78"/>
        <v>0</v>
      </c>
      <c r="R145">
        <f t="shared" ca="1" si="78"/>
        <v>6.9625754368848837E-3</v>
      </c>
      <c r="S145">
        <f t="shared" ca="1" si="78"/>
        <v>0</v>
      </c>
      <c r="T145">
        <f t="shared" ca="1" si="78"/>
        <v>0</v>
      </c>
      <c r="U145">
        <f t="shared" ca="1" si="78"/>
        <v>2.2627137167223203E-3</v>
      </c>
      <c r="V145">
        <f t="shared" ca="1" si="78"/>
        <v>0</v>
      </c>
      <c r="W145">
        <f t="shared" ca="1" si="76"/>
        <v>0</v>
      </c>
      <c r="X145">
        <f t="shared" ca="1" si="76"/>
        <v>6.9672658402098798E-4</v>
      </c>
      <c r="Y145">
        <f t="shared" ca="1" si="76"/>
        <v>0</v>
      </c>
      <c r="Z145">
        <f t="shared" ca="1" si="79"/>
        <v>6.194564257993283E-4</v>
      </c>
      <c r="AA145">
        <f t="shared" ca="1" si="68"/>
        <v>509.06132643661078</v>
      </c>
      <c r="AB145">
        <f t="shared" ca="1" si="69"/>
        <v>0</v>
      </c>
      <c r="AC145">
        <f t="shared" ca="1" si="70"/>
        <v>0.25263868762755665</v>
      </c>
      <c r="AD145">
        <f t="shared" ca="1" si="71"/>
        <v>0.15472925978483845</v>
      </c>
      <c r="AE145">
        <f t="shared" si="77"/>
        <v>0</v>
      </c>
      <c r="AG145">
        <f t="shared" ca="1" si="72"/>
        <v>0</v>
      </c>
      <c r="AH145">
        <f t="shared" ca="1" si="73"/>
        <v>-0.57549186749383807</v>
      </c>
      <c r="AI145">
        <f t="shared" si="74"/>
        <v>2</v>
      </c>
      <c r="AJ145">
        <v>1.225939740834292</v>
      </c>
      <c r="AK145">
        <v>1.0840813047252595</v>
      </c>
      <c r="AL145">
        <v>-0.1811008587537799</v>
      </c>
      <c r="AM145">
        <v>-0.68671283770527225</v>
      </c>
      <c r="AN145">
        <v>-0.57549186749383807</v>
      </c>
      <c r="AO145">
        <v>-1.6300464267260395</v>
      </c>
      <c r="AP145">
        <v>0.15781893125677016</v>
      </c>
      <c r="AQ145">
        <v>0.57224497140850872</v>
      </c>
      <c r="AR145">
        <v>-0.62003664424992166</v>
      </c>
      <c r="AS145">
        <v>1.0613689482852351</v>
      </c>
      <c r="AT145">
        <v>-1.883945515146479</v>
      </c>
    </row>
    <row r="146" spans="5:46" x14ac:dyDescent="0.55000000000000004">
      <c r="E146">
        <f t="shared" si="67"/>
        <v>0</v>
      </c>
      <c r="F146">
        <v>135</v>
      </c>
      <c r="G146" s="5">
        <f t="shared" ca="1" si="75"/>
        <v>0.4611009838692926</v>
      </c>
      <c r="H146">
        <f t="shared" ca="1" si="78"/>
        <v>0</v>
      </c>
      <c r="I146">
        <f t="shared" ca="1" si="78"/>
        <v>0</v>
      </c>
      <c r="J146">
        <f t="shared" ca="1" si="78"/>
        <v>0.13626606447282116</v>
      </c>
      <c r="K146">
        <f t="shared" ca="1" si="78"/>
        <v>0</v>
      </c>
      <c r="L146">
        <f t="shared" ca="1" si="78"/>
        <v>0</v>
      </c>
      <c r="M146">
        <f t="shared" ca="1" si="78"/>
        <v>3.2550768161485701E-2</v>
      </c>
      <c r="N146">
        <f t="shared" ca="1" si="78"/>
        <v>0</v>
      </c>
      <c r="O146">
        <f t="shared" ca="1" si="78"/>
        <v>0</v>
      </c>
      <c r="P146">
        <f t="shared" ca="1" si="78"/>
        <v>7.5246856303147671E-3</v>
      </c>
      <c r="Q146">
        <f t="shared" ca="1" si="78"/>
        <v>0</v>
      </c>
      <c r="R146">
        <f t="shared" ca="1" si="78"/>
        <v>0</v>
      </c>
      <c r="S146">
        <f t="shared" ca="1" si="78"/>
        <v>5.010525299140263E-3</v>
      </c>
      <c r="T146">
        <f t="shared" ca="1" si="78"/>
        <v>0</v>
      </c>
      <c r="U146">
        <f t="shared" ca="1" si="78"/>
        <v>0</v>
      </c>
      <c r="V146">
        <f t="shared" ca="1" si="78"/>
        <v>1.6409414591410879E-3</v>
      </c>
      <c r="W146">
        <f t="shared" ca="1" si="76"/>
        <v>0</v>
      </c>
      <c r="X146">
        <f t="shared" ca="1" si="76"/>
        <v>0</v>
      </c>
      <c r="Y146">
        <f t="shared" ca="1" si="76"/>
        <v>5.0704956295843115E-4</v>
      </c>
      <c r="Z146">
        <f t="shared" ca="1" si="79"/>
        <v>4.5112455389548472E-4</v>
      </c>
      <c r="AA146">
        <f t="shared" ca="1" si="68"/>
        <v>523.72731667264964</v>
      </c>
      <c r="AB146">
        <f t="shared" ca="1" si="69"/>
        <v>0</v>
      </c>
      <c r="AC146">
        <f t="shared" ca="1" si="70"/>
        <v>0.16264543265895176</v>
      </c>
      <c r="AD146">
        <f t="shared" ca="1" si="71"/>
        <v>0.16651764665550409</v>
      </c>
      <c r="AE146">
        <f t="shared" si="77"/>
        <v>0</v>
      </c>
      <c r="AG146">
        <f t="shared" ca="1" si="72"/>
        <v>0.40345502314636472</v>
      </c>
      <c r="AH146">
        <f t="shared" ca="1" si="73"/>
        <v>-2.2692256607115269</v>
      </c>
      <c r="AI146">
        <f t="shared" si="74"/>
        <v>0</v>
      </c>
      <c r="AJ146">
        <v>1.2823693396057934</v>
      </c>
      <c r="AK146">
        <v>-0.83611894297064282</v>
      </c>
      <c r="AL146">
        <v>0.19301182874187361</v>
      </c>
      <c r="AM146">
        <v>-0.34650270208658185</v>
      </c>
      <c r="AN146">
        <v>-2.2692256607115269</v>
      </c>
      <c r="AO146">
        <v>-0.55806594900786877</v>
      </c>
      <c r="AP146">
        <v>0.12274313121451996</v>
      </c>
      <c r="AQ146">
        <v>0.70180135480768513</v>
      </c>
      <c r="AR146">
        <v>1.1110455488960724</v>
      </c>
      <c r="AS146">
        <v>0.52133941608190071</v>
      </c>
      <c r="AT146">
        <v>-1.1425095181039069</v>
      </c>
    </row>
    <row r="147" spans="5:46" x14ac:dyDescent="0.55000000000000004">
      <c r="E147">
        <f t="shared" si="67"/>
        <v>0</v>
      </c>
      <c r="F147">
        <v>136</v>
      </c>
      <c r="G147" s="5">
        <f t="shared" ca="1" si="75"/>
        <v>0</v>
      </c>
      <c r="H147">
        <f t="shared" ca="1" si="78"/>
        <v>0.14320149823814465</v>
      </c>
      <c r="I147">
        <f t="shared" ca="1" si="78"/>
        <v>0</v>
      </c>
      <c r="J147">
        <f t="shared" ca="1" si="78"/>
        <v>0</v>
      </c>
      <c r="K147">
        <f t="shared" ca="1" si="78"/>
        <v>8.5247867959095724E-2</v>
      </c>
      <c r="L147">
        <f t="shared" ca="1" si="78"/>
        <v>0</v>
      </c>
      <c r="M147">
        <f t="shared" ca="1" si="78"/>
        <v>0</v>
      </c>
      <c r="N147">
        <f t="shared" ca="1" si="78"/>
        <v>2.244875899700785E-2</v>
      </c>
      <c r="O147">
        <f t="shared" ca="1" si="78"/>
        <v>0</v>
      </c>
      <c r="P147">
        <f t="shared" ca="1" si="78"/>
        <v>0</v>
      </c>
      <c r="Q147">
        <f t="shared" ca="1" si="78"/>
        <v>5.3608978989134887E-3</v>
      </c>
      <c r="R147">
        <f t="shared" ca="1" si="78"/>
        <v>0</v>
      </c>
      <c r="S147">
        <f t="shared" ca="1" si="78"/>
        <v>0</v>
      </c>
      <c r="T147">
        <f t="shared" ca="1" si="78"/>
        <v>3.6176114397248414E-3</v>
      </c>
      <c r="U147">
        <f t="shared" ca="1" si="78"/>
        <v>0</v>
      </c>
      <c r="V147">
        <f t="shared" ca="1" si="78"/>
        <v>0</v>
      </c>
      <c r="W147">
        <f t="shared" ca="1" si="76"/>
        <v>1.1917909672627045E-3</v>
      </c>
      <c r="X147">
        <f t="shared" ca="1" si="76"/>
        <v>0</v>
      </c>
      <c r="Y147">
        <f t="shared" ca="1" si="76"/>
        <v>0</v>
      </c>
      <c r="Z147">
        <f t="shared" ca="1" si="79"/>
        <v>6.9779867157266566E-4</v>
      </c>
      <c r="AA147">
        <f t="shared" ca="1" si="68"/>
        <v>507.79089585626872</v>
      </c>
      <c r="AB147">
        <f t="shared" ca="1" si="69"/>
        <v>0</v>
      </c>
      <c r="AC147">
        <f t="shared" ca="1" si="70"/>
        <v>0.2742686873106096</v>
      </c>
      <c r="AD147">
        <f t="shared" ca="1" si="71"/>
        <v>0.12888723938169674</v>
      </c>
      <c r="AE147">
        <f t="shared" si="77"/>
        <v>0</v>
      </c>
      <c r="AG147">
        <f t="shared" ca="1" si="72"/>
        <v>0</v>
      </c>
      <c r="AH147">
        <f t="shared" ca="1" si="73"/>
        <v>0.19433628040133044</v>
      </c>
      <c r="AI147">
        <f t="shared" si="74"/>
        <v>1</v>
      </c>
      <c r="AJ147">
        <v>-1.2602276910911314</v>
      </c>
      <c r="AK147">
        <v>-0.28378735805745237</v>
      </c>
      <c r="AL147">
        <v>3.9062797441147268E-2</v>
      </c>
      <c r="AM147">
        <v>-0.65064568843808956</v>
      </c>
      <c r="AN147">
        <v>0.19433628040133044</v>
      </c>
      <c r="AO147">
        <v>0.61208311308291741</v>
      </c>
      <c r="AP147">
        <v>-0.85559122453560121</v>
      </c>
      <c r="AQ147">
        <v>0.6793720785935875</v>
      </c>
      <c r="AR147">
        <v>9.4271399575518444E-2</v>
      </c>
      <c r="AS147">
        <v>-0.31828676583245397</v>
      </c>
      <c r="AT147">
        <v>-1.1814245226560161</v>
      </c>
    </row>
    <row r="148" spans="5:46" x14ac:dyDescent="0.55000000000000004">
      <c r="E148">
        <f t="shared" si="67"/>
        <v>0</v>
      </c>
      <c r="F148">
        <v>137</v>
      </c>
      <c r="G148" s="5">
        <f t="shared" ca="1" si="75"/>
        <v>0</v>
      </c>
      <c r="H148">
        <f t="shared" ca="1" si="78"/>
        <v>0</v>
      </c>
      <c r="I148">
        <f t="shared" ca="1" si="78"/>
        <v>7.0509959112331641E-2</v>
      </c>
      <c r="J148">
        <f t="shared" ca="1" si="78"/>
        <v>0</v>
      </c>
      <c r="K148">
        <f t="shared" ca="1" si="78"/>
        <v>0</v>
      </c>
      <c r="L148">
        <f t="shared" ca="1" si="78"/>
        <v>5.5891840153490753E-2</v>
      </c>
      <c r="M148">
        <f t="shared" ca="1" si="78"/>
        <v>0</v>
      </c>
      <c r="N148">
        <f t="shared" ca="1" si="78"/>
        <v>0</v>
      </c>
      <c r="O148">
        <f t="shared" ca="1" si="78"/>
        <v>1.5706624259492472E-2</v>
      </c>
      <c r="P148">
        <f t="shared" ca="1" si="78"/>
        <v>0</v>
      </c>
      <c r="Q148">
        <f t="shared" ca="1" si="78"/>
        <v>0</v>
      </c>
      <c r="R148">
        <f t="shared" ca="1" si="78"/>
        <v>3.8412697185399546E-3</v>
      </c>
      <c r="S148">
        <f t="shared" ca="1" si="78"/>
        <v>0</v>
      </c>
      <c r="T148">
        <f t="shared" ca="1" si="78"/>
        <v>0</v>
      </c>
      <c r="U148">
        <f t="shared" ca="1" si="78"/>
        <v>2.6184822505473386E-3</v>
      </c>
      <c r="V148">
        <f t="shared" ca="1" si="78"/>
        <v>0</v>
      </c>
      <c r="W148">
        <f t="shared" ca="1" si="76"/>
        <v>0</v>
      </c>
      <c r="X148">
        <f t="shared" ca="1" si="76"/>
        <v>8.6657043422628957E-4</v>
      </c>
      <c r="Y148">
        <f t="shared" ca="1" si="76"/>
        <v>0</v>
      </c>
      <c r="Z148">
        <f t="shared" ca="1" si="79"/>
        <v>5.0817797880759667E-4</v>
      </c>
      <c r="AA148">
        <f t="shared" ca="1" si="68"/>
        <v>463.96433124749598</v>
      </c>
      <c r="AB148">
        <f t="shared" ca="1" si="69"/>
        <v>0</v>
      </c>
      <c r="AC148">
        <f t="shared" ca="1" si="70"/>
        <v>0.3787512996197126</v>
      </c>
      <c r="AD148">
        <f t="shared" ca="1" si="71"/>
        <v>0.10174875210460287</v>
      </c>
      <c r="AE148">
        <f t="shared" si="77"/>
        <v>0</v>
      </c>
      <c r="AG148">
        <f t="shared" ca="1" si="72"/>
        <v>0</v>
      </c>
      <c r="AH148">
        <f t="shared" ca="1" si="73"/>
        <v>-1.6132389646372758</v>
      </c>
      <c r="AI148">
        <f t="shared" si="74"/>
        <v>2</v>
      </c>
      <c r="AJ148">
        <v>-1.809094101190567</v>
      </c>
      <c r="AK148">
        <v>-1.3467979442793876</v>
      </c>
      <c r="AL148">
        <v>-0.977013314695796</v>
      </c>
      <c r="AM148">
        <v>0.55886971495056059</v>
      </c>
      <c r="AN148">
        <v>-1.6132389646372758</v>
      </c>
      <c r="AO148">
        <v>0.42271153688488994</v>
      </c>
      <c r="AP148">
        <v>0.42781948650372215</v>
      </c>
      <c r="AQ148">
        <v>-0.13199723980505951</v>
      </c>
      <c r="AR148">
        <v>-0.30664068617625162</v>
      </c>
      <c r="AS148">
        <v>-0.44051262193534058</v>
      </c>
      <c r="AT148">
        <v>-3.0305818654596806</v>
      </c>
    </row>
    <row r="149" spans="5:46" x14ac:dyDescent="0.55000000000000004">
      <c r="E149">
        <f t="shared" si="67"/>
        <v>0</v>
      </c>
      <c r="F149">
        <v>138</v>
      </c>
      <c r="G149" s="5">
        <f t="shared" ca="1" si="75"/>
        <v>0.52096842262336829</v>
      </c>
      <c r="H149">
        <f t="shared" ca="1" si="78"/>
        <v>0</v>
      </c>
      <c r="I149">
        <f t="shared" ca="1" si="78"/>
        <v>0</v>
      </c>
      <c r="J149">
        <f t="shared" ca="1" si="78"/>
        <v>4.0726035641499063E-2</v>
      </c>
      <c r="K149">
        <f t="shared" ca="1" si="78"/>
        <v>0</v>
      </c>
      <c r="L149">
        <f t="shared" ca="1" si="78"/>
        <v>0</v>
      </c>
      <c r="M149">
        <f t="shared" ca="1" si="78"/>
        <v>3.7765578765912196E-2</v>
      </c>
      <c r="N149">
        <f t="shared" ca="1" si="78"/>
        <v>0</v>
      </c>
      <c r="O149">
        <f t="shared" ca="1" si="78"/>
        <v>0</v>
      </c>
      <c r="P149">
        <f t="shared" ca="1" si="78"/>
        <v>1.1104499718400647E-2</v>
      </c>
      <c r="Q149">
        <f t="shared" ca="1" si="78"/>
        <v>0</v>
      </c>
      <c r="R149">
        <f t="shared" ca="1" si="78"/>
        <v>0</v>
      </c>
      <c r="S149">
        <f t="shared" ca="1" si="78"/>
        <v>2.7643189334228624E-3</v>
      </c>
      <c r="T149">
        <f t="shared" ca="1" si="78"/>
        <v>0</v>
      </c>
      <c r="U149">
        <f t="shared" ca="1" si="78"/>
        <v>0</v>
      </c>
      <c r="V149">
        <f t="shared" ca="1" si="78"/>
        <v>1.8989481758975384E-3</v>
      </c>
      <c r="W149">
        <f t="shared" ca="1" si="76"/>
        <v>0</v>
      </c>
      <c r="X149">
        <f t="shared" ca="1" si="76"/>
        <v>0</v>
      </c>
      <c r="Y149">
        <f t="shared" ca="1" si="76"/>
        <v>6.30655080521374E-4</v>
      </c>
      <c r="Z149">
        <f t="shared" ca="1" si="79"/>
        <v>3.7008505270288652E-4</v>
      </c>
      <c r="AA149">
        <f t="shared" ca="1" si="68"/>
        <v>413.10855717972129</v>
      </c>
      <c r="AB149">
        <f t="shared" ca="1" si="69"/>
        <v>0</v>
      </c>
      <c r="AC149">
        <f t="shared" ca="1" si="70"/>
        <v>0.13480180910768771</v>
      </c>
      <c r="AD149">
        <f t="shared" ca="1" si="71"/>
        <v>0.11828022566851212</v>
      </c>
      <c r="AE149">
        <f t="shared" si="77"/>
        <v>0</v>
      </c>
      <c r="AG149">
        <f t="shared" ca="1" si="72"/>
        <v>0.46819109620577964</v>
      </c>
      <c r="AH149">
        <f t="shared" ca="1" si="73"/>
        <v>-1.8971968529513106</v>
      </c>
      <c r="AI149">
        <f t="shared" si="74"/>
        <v>0</v>
      </c>
      <c r="AJ149">
        <v>-0.31338231565314345</v>
      </c>
      <c r="AK149">
        <v>0.35040443435718771</v>
      </c>
      <c r="AL149">
        <v>0.33312971936538815</v>
      </c>
      <c r="AM149">
        <v>1.2504733604146168</v>
      </c>
      <c r="AN149">
        <v>-1.8971968529513106</v>
      </c>
      <c r="AO149">
        <v>-0.33830929169198498</v>
      </c>
      <c r="AP149">
        <v>-1.5358455129899085</v>
      </c>
      <c r="AQ149">
        <v>8.7663920567138121E-2</v>
      </c>
      <c r="AR149">
        <v>1.1731640370271634</v>
      </c>
      <c r="AS149">
        <v>0.70180135480768513</v>
      </c>
      <c r="AT149">
        <v>-0.58173213801637758</v>
      </c>
    </row>
    <row r="150" spans="5:46" x14ac:dyDescent="0.55000000000000004">
      <c r="E150">
        <f t="shared" si="67"/>
        <v>0</v>
      </c>
      <c r="F150">
        <v>139</v>
      </c>
      <c r="G150" s="5">
        <f t="shared" ca="1" si="75"/>
        <v>0</v>
      </c>
      <c r="H150">
        <f t="shared" ca="1" si="78"/>
        <v>0.16179418666254022</v>
      </c>
      <c r="I150">
        <f t="shared" ca="1" si="78"/>
        <v>0</v>
      </c>
      <c r="J150">
        <f t="shared" ca="1" si="78"/>
        <v>0</v>
      </c>
      <c r="K150">
        <f t="shared" ca="1" si="78"/>
        <v>2.5478153510160299E-2</v>
      </c>
      <c r="L150">
        <f t="shared" ca="1" si="78"/>
        <v>0</v>
      </c>
      <c r="M150">
        <f t="shared" ca="1" si="78"/>
        <v>0</v>
      </c>
      <c r="N150">
        <f t="shared" ca="1" si="78"/>
        <v>2.604517263287174E-2</v>
      </c>
      <c r="O150">
        <f t="shared" ca="1" si="78"/>
        <v>0</v>
      </c>
      <c r="P150">
        <f t="shared" ca="1" si="78"/>
        <v>0</v>
      </c>
      <c r="Q150">
        <f t="shared" ca="1" si="78"/>
        <v>7.9113058184158633E-3</v>
      </c>
      <c r="R150">
        <f t="shared" ca="1" si="78"/>
        <v>0</v>
      </c>
      <c r="S150">
        <f t="shared" ca="1" si="78"/>
        <v>0</v>
      </c>
      <c r="T150">
        <f t="shared" ca="1" si="78"/>
        <v>1.9958449862161999E-3</v>
      </c>
      <c r="U150">
        <f t="shared" ca="1" si="78"/>
        <v>0</v>
      </c>
      <c r="V150">
        <f t="shared" ca="1" si="78"/>
        <v>0</v>
      </c>
      <c r="W150">
        <f t="shared" ca="1" si="76"/>
        <v>1.3791773440347272E-3</v>
      </c>
      <c r="X150">
        <f t="shared" ca="1" si="76"/>
        <v>0</v>
      </c>
      <c r="Y150">
        <f t="shared" ca="1" si="76"/>
        <v>0</v>
      </c>
      <c r="Z150">
        <f t="shared" ca="1" si="79"/>
        <v>7.2879774486729046E-4</v>
      </c>
      <c r="AA150">
        <f t="shared" ca="1" si="68"/>
        <v>363.57174656458977</v>
      </c>
      <c r="AB150">
        <f t="shared" ca="1" si="69"/>
        <v>0</v>
      </c>
      <c r="AC150">
        <f t="shared" ca="1" si="70"/>
        <v>0.23965963487342876</v>
      </c>
      <c r="AD150">
        <f t="shared" ca="1" si="71"/>
        <v>8.8115388871716799E-2</v>
      </c>
      <c r="AE150">
        <f t="shared" si="77"/>
        <v>0</v>
      </c>
      <c r="AG150">
        <f t="shared" ca="1" si="72"/>
        <v>0</v>
      </c>
      <c r="AH150">
        <f t="shared" ca="1" si="73"/>
        <v>-0.1175044417323079</v>
      </c>
      <c r="AI150">
        <f t="shared" si="74"/>
        <v>1</v>
      </c>
      <c r="AJ150">
        <v>-1.0194435162702575</v>
      </c>
      <c r="AK150">
        <v>-1.6949206838035025</v>
      </c>
      <c r="AL150">
        <v>1.0043800102721434</v>
      </c>
      <c r="AM150">
        <v>-0.17177740119223017</v>
      </c>
      <c r="AN150">
        <v>-0.1175044417323079</v>
      </c>
      <c r="AO150">
        <v>-0.47260641622415278</v>
      </c>
      <c r="AP150">
        <v>0.1008811523206532</v>
      </c>
      <c r="AQ150">
        <v>-1.2340888133621775</v>
      </c>
      <c r="AR150">
        <v>-1.0554754226177465</v>
      </c>
      <c r="AS150">
        <v>1.9296385289635509</v>
      </c>
      <c r="AT150">
        <v>0.46236664275056683</v>
      </c>
    </row>
    <row r="151" spans="5:46" x14ac:dyDescent="0.55000000000000004">
      <c r="E151">
        <f t="shared" si="67"/>
        <v>0</v>
      </c>
      <c r="F151">
        <v>140</v>
      </c>
      <c r="G151" s="5">
        <f t="shared" ca="1" si="75"/>
        <v>0</v>
      </c>
      <c r="H151">
        <f t="shared" ca="1" si="78"/>
        <v>0</v>
      </c>
      <c r="I151">
        <f t="shared" ca="1" si="78"/>
        <v>7.9664679675466435E-2</v>
      </c>
      <c r="J151">
        <f t="shared" ca="1" si="78"/>
        <v>0</v>
      </c>
      <c r="K151">
        <f t="shared" ca="1" si="78"/>
        <v>0</v>
      </c>
      <c r="L151">
        <f t="shared" ca="1" si="78"/>
        <v>1.6704475050088798E-2</v>
      </c>
      <c r="M151">
        <f t="shared" ca="1" si="78"/>
        <v>0</v>
      </c>
      <c r="N151">
        <f t="shared" ca="1" si="78"/>
        <v>0</v>
      </c>
      <c r="O151">
        <f t="shared" ca="1" si="78"/>
        <v>1.8222911136097027E-2</v>
      </c>
      <c r="P151">
        <f t="shared" ca="1" si="78"/>
        <v>0</v>
      </c>
      <c r="Q151">
        <f t="shared" ca="1" si="78"/>
        <v>0</v>
      </c>
      <c r="R151">
        <f t="shared" ca="1" si="78"/>
        <v>5.6687256589141423E-3</v>
      </c>
      <c r="S151">
        <f t="shared" ca="1" si="78"/>
        <v>0</v>
      </c>
      <c r="T151">
        <f t="shared" ca="1" si="78"/>
        <v>0</v>
      </c>
      <c r="U151">
        <f t="shared" ca="1" si="78"/>
        <v>1.4446229945713897E-3</v>
      </c>
      <c r="V151">
        <f t="shared" ca="1" si="78"/>
        <v>0</v>
      </c>
      <c r="W151">
        <f t="shared" ca="1" si="76"/>
        <v>0</v>
      </c>
      <c r="X151">
        <f t="shared" ca="1" si="76"/>
        <v>1.0028220910586819E-3</v>
      </c>
      <c r="Y151">
        <f t="shared" ca="1" si="76"/>
        <v>0</v>
      </c>
      <c r="Z151">
        <f t="shared" ca="1" si="79"/>
        <v>5.3075332475411088E-4</v>
      </c>
      <c r="AA151">
        <f t="shared" ca="1" si="68"/>
        <v>323.47148810084633</v>
      </c>
      <c r="AB151">
        <f t="shared" ca="1" si="69"/>
        <v>0</v>
      </c>
      <c r="AC151">
        <f t="shared" ca="1" si="70"/>
        <v>0.34171832500882876</v>
      </c>
      <c r="AD151">
        <f t="shared" ca="1" si="71"/>
        <v>7.2308457518585362E-2</v>
      </c>
      <c r="AE151">
        <f t="shared" si="77"/>
        <v>0</v>
      </c>
      <c r="AG151">
        <f t="shared" ca="1" si="72"/>
        <v>0</v>
      </c>
      <c r="AH151">
        <f t="shared" ca="1" si="73"/>
        <v>-1.0580174603092019</v>
      </c>
      <c r="AI151">
        <f t="shared" si="74"/>
        <v>2</v>
      </c>
      <c r="AJ151">
        <v>-0.56891394706326537</v>
      </c>
      <c r="AK151">
        <v>-2.3678694560658187E-2</v>
      </c>
      <c r="AL151">
        <v>-0.51827555580530316</v>
      </c>
      <c r="AM151">
        <v>7.0398300522356294E-2</v>
      </c>
      <c r="AN151">
        <v>-1.0580174603092019</v>
      </c>
      <c r="AO151">
        <v>-1.4094712241785601</v>
      </c>
      <c r="AP151">
        <v>-0.22154154066811316</v>
      </c>
      <c r="AQ151">
        <v>-1.8741138774203137</v>
      </c>
      <c r="AR151">
        <v>0.67523387770052068</v>
      </c>
      <c r="AS151">
        <v>-1.3255066733108833</v>
      </c>
      <c r="AT151">
        <v>-0.28267209017940331</v>
      </c>
    </row>
    <row r="152" spans="5:46" x14ac:dyDescent="0.55000000000000004">
      <c r="E152">
        <f t="shared" si="67"/>
        <v>0</v>
      </c>
      <c r="F152">
        <v>141</v>
      </c>
      <c r="G152" s="5">
        <f t="shared" ca="1" si="75"/>
        <v>0.66985045968900392</v>
      </c>
      <c r="H152">
        <f t="shared" ca="1" si="78"/>
        <v>0</v>
      </c>
      <c r="I152">
        <f t="shared" ca="1" si="78"/>
        <v>0</v>
      </c>
      <c r="J152">
        <f t="shared" ca="1" si="78"/>
        <v>4.6013735147156357E-2</v>
      </c>
      <c r="K152">
        <f t="shared" ca="1" si="78"/>
        <v>0</v>
      </c>
      <c r="L152">
        <f t="shared" ca="1" si="78"/>
        <v>0</v>
      </c>
      <c r="M152">
        <f t="shared" ca="1" si="78"/>
        <v>1.1287053110344645E-2</v>
      </c>
      <c r="N152">
        <f t="shared" ca="1" si="78"/>
        <v>0</v>
      </c>
      <c r="O152">
        <f t="shared" ca="1" si="78"/>
        <v>0</v>
      </c>
      <c r="P152">
        <f t="shared" ca="1" si="78"/>
        <v>1.2883501141687603E-2</v>
      </c>
      <c r="Q152">
        <f t="shared" ca="1" si="78"/>
        <v>0</v>
      </c>
      <c r="R152">
        <f t="shared" ca="1" si="78"/>
        <v>0</v>
      </c>
      <c r="S152">
        <f t="shared" ca="1" si="78"/>
        <v>4.0794234238965381E-3</v>
      </c>
      <c r="T152">
        <f t="shared" ca="1" si="78"/>
        <v>0</v>
      </c>
      <c r="U152">
        <f t="shared" ca="1" si="78"/>
        <v>0</v>
      </c>
      <c r="V152">
        <f t="shared" ca="1" si="78"/>
        <v>1.0476543042549013E-3</v>
      </c>
      <c r="W152">
        <f t="shared" ca="1" si="76"/>
        <v>0</v>
      </c>
      <c r="X152">
        <f t="shared" ca="1" si="76"/>
        <v>0</v>
      </c>
      <c r="Y152">
        <f t="shared" ca="1" si="76"/>
        <v>7.2981355191270743E-4</v>
      </c>
      <c r="Z152">
        <f t="shared" ca="1" si="79"/>
        <v>3.8652574561525072E-4</v>
      </c>
      <c r="AA152">
        <f t="shared" ca="1" si="68"/>
        <v>296.16770705223234</v>
      </c>
      <c r="AB152">
        <f t="shared" ca="1" si="69"/>
        <v>0</v>
      </c>
      <c r="AC152">
        <f t="shared" ca="1" si="70"/>
        <v>8.9732423570029168E-2</v>
      </c>
      <c r="AD152">
        <f t="shared" ca="1" si="71"/>
        <v>0.10951878825784422</v>
      </c>
      <c r="AE152">
        <f t="shared" si="77"/>
        <v>0</v>
      </c>
      <c r="AG152">
        <f t="shared" ca="1" si="72"/>
        <v>0.70293039107313604</v>
      </c>
      <c r="AH152">
        <f t="shared" ca="1" si="73"/>
        <v>-0.88124352259910665</v>
      </c>
      <c r="AI152">
        <f t="shared" si="74"/>
        <v>0</v>
      </c>
      <c r="AJ152">
        <v>-0.24961991584859788</v>
      </c>
      <c r="AK152">
        <v>0.12043074093526229</v>
      </c>
      <c r="AL152">
        <v>-0.31716126613900997</v>
      </c>
      <c r="AM152">
        <v>-1.1226075002923608</v>
      </c>
      <c r="AN152">
        <v>-0.88124352259910665</v>
      </c>
      <c r="AO152">
        <v>-0.18569153326097876</v>
      </c>
      <c r="AP152">
        <v>0.93627477326663211</v>
      </c>
      <c r="AQ152">
        <v>0.68806912167929113</v>
      </c>
      <c r="AR152">
        <v>0.56514068091928493</v>
      </c>
      <c r="AS152">
        <v>0.59008698372053914</v>
      </c>
      <c r="AT152">
        <v>-1.0157191354664974</v>
      </c>
    </row>
    <row r="153" spans="5:46" x14ac:dyDescent="0.55000000000000004">
      <c r="E153">
        <f t="shared" si="67"/>
        <v>0</v>
      </c>
      <c r="F153">
        <v>142</v>
      </c>
      <c r="G153" s="5">
        <f t="shared" ca="1" si="75"/>
        <v>0</v>
      </c>
      <c r="H153">
        <f t="shared" ca="1" si="78"/>
        <v>0.20803163033407571</v>
      </c>
      <c r="I153">
        <f t="shared" ca="1" si="78"/>
        <v>0</v>
      </c>
      <c r="J153">
        <f t="shared" ca="1" si="78"/>
        <v>0</v>
      </c>
      <c r="K153">
        <f t="shared" ca="1" si="78"/>
        <v>2.8786131259496091E-2</v>
      </c>
      <c r="L153">
        <f t="shared" ca="1" si="78"/>
        <v>0</v>
      </c>
      <c r="M153">
        <f t="shared" ca="1" si="78"/>
        <v>0</v>
      </c>
      <c r="N153">
        <f t="shared" ca="1" si="78"/>
        <v>7.784158389243674E-3</v>
      </c>
      <c r="O153">
        <f t="shared" ca="1" si="78"/>
        <v>0</v>
      </c>
      <c r="P153">
        <f t="shared" ca="1" si="78"/>
        <v>0</v>
      </c>
      <c r="Q153">
        <f t="shared" ca="1" si="78"/>
        <v>9.1787401619638741E-3</v>
      </c>
      <c r="R153">
        <f t="shared" ca="1" si="78"/>
        <v>0</v>
      </c>
      <c r="S153">
        <f t="shared" ca="1" si="78"/>
        <v>0</v>
      </c>
      <c r="T153">
        <f t="shared" ca="1" si="78"/>
        <v>2.9453536235615509E-3</v>
      </c>
      <c r="U153">
        <f t="shared" ca="1" si="78"/>
        <v>0</v>
      </c>
      <c r="V153">
        <f t="shared" ca="1" si="78"/>
        <v>0</v>
      </c>
      <c r="W153">
        <f t="shared" ca="1" si="76"/>
        <v>7.608954784276259E-4</v>
      </c>
      <c r="X153">
        <f t="shared" ca="1" si="76"/>
        <v>0</v>
      </c>
      <c r="Y153">
        <f t="shared" ca="1" si="76"/>
        <v>0</v>
      </c>
      <c r="Z153">
        <f t="shared" ca="1" si="79"/>
        <v>8.1298384618975876E-4</v>
      </c>
      <c r="AA153">
        <f t="shared" ca="1" si="68"/>
        <v>275.7331258141532</v>
      </c>
      <c r="AB153">
        <f t="shared" ca="1" si="69"/>
        <v>0</v>
      </c>
      <c r="AC153">
        <f t="shared" ca="1" si="70"/>
        <v>0.17985661187548091</v>
      </c>
      <c r="AD153">
        <f t="shared" ca="1" si="71"/>
        <v>8.2876536703375248E-2</v>
      </c>
      <c r="AE153">
        <f t="shared" si="77"/>
        <v>0</v>
      </c>
      <c r="AG153">
        <f t="shared" ca="1" si="72"/>
        <v>0</v>
      </c>
      <c r="AH153">
        <f t="shared" ca="1" si="73"/>
        <v>0.69925931711622979</v>
      </c>
      <c r="AI153">
        <f t="shared" si="74"/>
        <v>1</v>
      </c>
      <c r="AJ153">
        <v>-0.40554141378379427</v>
      </c>
      <c r="AK153">
        <v>0.31169520298135467</v>
      </c>
      <c r="AL153">
        <v>-2.2918902686797082</v>
      </c>
      <c r="AM153">
        <v>0.57071360970439855</v>
      </c>
      <c r="AN153">
        <v>0.69925931711622979</v>
      </c>
      <c r="AO153">
        <v>-0.37220729609543923</v>
      </c>
      <c r="AP153">
        <v>-0.47697312766104005</v>
      </c>
      <c r="AQ153">
        <v>1.3291992218000814</v>
      </c>
      <c r="AR153">
        <v>2.6297493604943156</v>
      </c>
      <c r="AS153">
        <v>0.73878709372365847</v>
      </c>
      <c r="AT153">
        <v>1.8553964764578268</v>
      </c>
    </row>
    <row r="154" spans="5:46" x14ac:dyDescent="0.55000000000000004">
      <c r="E154">
        <f t="shared" si="67"/>
        <v>0</v>
      </c>
      <c r="F154">
        <v>143</v>
      </c>
      <c r="G154" s="5">
        <f t="shared" ca="1" si="75"/>
        <v>0</v>
      </c>
      <c r="H154">
        <f t="shared" ca="1" si="78"/>
        <v>0</v>
      </c>
      <c r="I154">
        <f t="shared" ca="1" si="78"/>
        <v>0.10243120309072413</v>
      </c>
      <c r="J154">
        <f t="shared" ca="1" si="78"/>
        <v>0</v>
      </c>
      <c r="K154">
        <f t="shared" ca="1" si="78"/>
        <v>0</v>
      </c>
      <c r="L154">
        <f t="shared" ca="1" si="78"/>
        <v>1.8873314787944705E-2</v>
      </c>
      <c r="M154">
        <f t="shared" ca="1" si="78"/>
        <v>0</v>
      </c>
      <c r="N154">
        <f t="shared" ca="1" si="78"/>
        <v>0</v>
      </c>
      <c r="O154">
        <f t="shared" ca="1" si="78"/>
        <v>5.4463077897768299E-3</v>
      </c>
      <c r="P154">
        <f t="shared" ca="1" si="78"/>
        <v>0</v>
      </c>
      <c r="Q154">
        <f t="shared" ca="1" si="78"/>
        <v>0</v>
      </c>
      <c r="R154">
        <f t="shared" ca="1" si="78"/>
        <v>6.5768864289775424E-3</v>
      </c>
      <c r="S154">
        <f t="shared" ca="1" si="78"/>
        <v>0</v>
      </c>
      <c r="T154">
        <f t="shared" ca="1" si="78"/>
        <v>0</v>
      </c>
      <c r="U154">
        <f t="shared" ca="1" si="78"/>
        <v>2.1318918057899043E-3</v>
      </c>
      <c r="V154">
        <f t="shared" ca="1" si="78"/>
        <v>0</v>
      </c>
      <c r="W154">
        <f t="shared" ca="1" si="76"/>
        <v>0</v>
      </c>
      <c r="X154">
        <f t="shared" ca="1" si="76"/>
        <v>5.5325937454978578E-4</v>
      </c>
      <c r="Y154">
        <f t="shared" ca="1" si="76"/>
        <v>0</v>
      </c>
      <c r="Z154">
        <f t="shared" ca="1" si="79"/>
        <v>5.9206258852402397E-4</v>
      </c>
      <c r="AA154">
        <f t="shared" ca="1" si="68"/>
        <v>264.8342276720017</v>
      </c>
      <c r="AB154">
        <f t="shared" ca="1" si="69"/>
        <v>0</v>
      </c>
      <c r="AC154">
        <f t="shared" ca="1" si="70"/>
        <v>0.27910352864092608</v>
      </c>
      <c r="AD154">
        <f t="shared" ca="1" si="71"/>
        <v>7.1390445331081603E-2</v>
      </c>
      <c r="AE154">
        <f t="shared" si="77"/>
        <v>0</v>
      </c>
      <c r="AG154">
        <f t="shared" ca="1" si="72"/>
        <v>0</v>
      </c>
      <c r="AH154">
        <f t="shared" ca="1" si="73"/>
        <v>0.56702674555708654</v>
      </c>
      <c r="AI154">
        <f t="shared" si="74"/>
        <v>2</v>
      </c>
      <c r="AJ154">
        <v>0.50085418479284272</v>
      </c>
      <c r="AK154">
        <v>-0.21895402824156918</v>
      </c>
      <c r="AL154">
        <v>0.38313373806886375</v>
      </c>
      <c r="AM154">
        <v>0.399486452806741</v>
      </c>
      <c r="AN154">
        <v>0.56702674555708654</v>
      </c>
      <c r="AO154">
        <v>-1.0409007700218353</v>
      </c>
      <c r="AP154">
        <v>1.9227900338592008</v>
      </c>
      <c r="AQ154">
        <v>0.60756860875699203</v>
      </c>
      <c r="AR154">
        <v>-9.9496446637203917E-2</v>
      </c>
      <c r="AS154">
        <v>0.61383616412058473</v>
      </c>
      <c r="AT154">
        <v>0.34301137930015102</v>
      </c>
    </row>
    <row r="155" spans="5:46" x14ac:dyDescent="0.55000000000000004">
      <c r="E155">
        <f t="shared" si="67"/>
        <v>0</v>
      </c>
      <c r="F155">
        <v>144</v>
      </c>
      <c r="G155" s="5">
        <f t="shared" ca="1" si="75"/>
        <v>0.70550187660803554</v>
      </c>
      <c r="H155">
        <f t="shared" ca="1" si="78"/>
        <v>0</v>
      </c>
      <c r="I155">
        <f t="shared" ca="1" si="78"/>
        <v>0</v>
      </c>
      <c r="J155">
        <f t="shared" ca="1" si="78"/>
        <v>5.9163512224259349E-2</v>
      </c>
      <c r="K155">
        <f t="shared" ca="1" si="78"/>
        <v>0</v>
      </c>
      <c r="L155">
        <f t="shared" ca="1" si="78"/>
        <v>0</v>
      </c>
      <c r="M155">
        <f t="shared" ca="1" si="78"/>
        <v>1.2752517259059421E-2</v>
      </c>
      <c r="N155">
        <f t="shared" ca="1" si="78"/>
        <v>0</v>
      </c>
      <c r="O155">
        <f t="shared" ca="1" si="78"/>
        <v>0</v>
      </c>
      <c r="P155">
        <f t="shared" ca="1" si="78"/>
        <v>3.8505106074177074E-3</v>
      </c>
      <c r="Q155">
        <f t="shared" ca="1" si="78"/>
        <v>0</v>
      </c>
      <c r="R155">
        <f t="shared" ca="1" si="78"/>
        <v>0</v>
      </c>
      <c r="S155">
        <f t="shared" ca="1" si="78"/>
        <v>4.7329693072177314E-3</v>
      </c>
      <c r="T155">
        <f t="shared" ca="1" si="78"/>
        <v>0</v>
      </c>
      <c r="U155">
        <f t="shared" ca="1" si="78"/>
        <v>0</v>
      </c>
      <c r="V155">
        <f t="shared" ca="1" si="78"/>
        <v>1.5460681679127003E-3</v>
      </c>
      <c r="W155">
        <f t="shared" ca="1" si="76"/>
        <v>0</v>
      </c>
      <c r="X155">
        <f t="shared" ca="1" si="76"/>
        <v>0</v>
      </c>
      <c r="Y155">
        <f t="shared" ca="1" si="76"/>
        <v>4.0263990279962281E-4</v>
      </c>
      <c r="Z155">
        <f t="shared" ca="1" si="79"/>
        <v>4.3117475257675481E-4</v>
      </c>
      <c r="AA155">
        <f t="shared" ca="1" si="68"/>
        <v>263.17022457107197</v>
      </c>
      <c r="AB155">
        <f t="shared" ca="1" si="69"/>
        <v>0</v>
      </c>
      <c r="AC155">
        <f t="shared" ca="1" si="70"/>
        <v>8.0145062922475238E-2</v>
      </c>
      <c r="AD155">
        <f t="shared" ca="1" si="71"/>
        <v>0.11368090345127356</v>
      </c>
      <c r="AE155">
        <f t="shared" si="77"/>
        <v>0</v>
      </c>
      <c r="AG155">
        <f t="shared" ca="1" si="72"/>
        <v>0.82987510520773988</v>
      </c>
      <c r="AH155">
        <f t="shared" ca="1" si="73"/>
        <v>-0.46620016291853972</v>
      </c>
      <c r="AI155">
        <f t="shared" si="74"/>
        <v>0</v>
      </c>
      <c r="AJ155">
        <v>-3.1866420613368973E-2</v>
      </c>
      <c r="AK155">
        <v>1.5793284546816722</v>
      </c>
      <c r="AL155">
        <v>1.8999799067387357</v>
      </c>
      <c r="AM155">
        <v>-5.6370481615886092E-2</v>
      </c>
      <c r="AN155">
        <v>-0.46620016291853972</v>
      </c>
      <c r="AO155">
        <v>0.83254235505592078</v>
      </c>
      <c r="AP155">
        <v>0.18927266864920966</v>
      </c>
      <c r="AQ155">
        <v>-0.15301793609978631</v>
      </c>
      <c r="AR155">
        <v>-0.55190866987686604</v>
      </c>
      <c r="AS155">
        <v>0.84614157458418049</v>
      </c>
      <c r="AT155">
        <v>-0.28745262170559727</v>
      </c>
    </row>
    <row r="156" spans="5:46" x14ac:dyDescent="0.55000000000000004">
      <c r="E156">
        <f t="shared" si="67"/>
        <v>0</v>
      </c>
      <c r="F156">
        <v>145</v>
      </c>
      <c r="G156" s="5">
        <f t="shared" ca="1" si="75"/>
        <v>0</v>
      </c>
      <c r="H156">
        <f t="shared" ca="1" si="78"/>
        <v>0.2191036872060369</v>
      </c>
      <c r="I156">
        <f t="shared" ca="1" si="78"/>
        <v>0</v>
      </c>
      <c r="J156">
        <f t="shared" ca="1" si="78"/>
        <v>0</v>
      </c>
      <c r="K156">
        <f t="shared" ca="1" si="78"/>
        <v>3.7012614238198432E-2</v>
      </c>
      <c r="L156">
        <f t="shared" ca="1" si="78"/>
        <v>0</v>
      </c>
      <c r="M156">
        <f t="shared" ca="1" si="78"/>
        <v>0</v>
      </c>
      <c r="N156">
        <f t="shared" ca="1" si="78"/>
        <v>8.7948212199961059E-3</v>
      </c>
      <c r="O156">
        <f t="shared" ca="1" si="78"/>
        <v>0</v>
      </c>
      <c r="P156">
        <f t="shared" ca="1" si="78"/>
        <v>0</v>
      </c>
      <c r="Q156">
        <f t="shared" ca="1" si="78"/>
        <v>2.7432633387218593E-3</v>
      </c>
      <c r="R156">
        <f t="shared" ca="1" si="78"/>
        <v>0</v>
      </c>
      <c r="S156">
        <f t="shared" ca="1" si="78"/>
        <v>0</v>
      </c>
      <c r="T156">
        <f t="shared" ca="1" si="78"/>
        <v>3.4172153391971356E-3</v>
      </c>
      <c r="U156">
        <f t="shared" ca="1" si="78"/>
        <v>0</v>
      </c>
      <c r="V156">
        <f t="shared" ca="1" si="78"/>
        <v>0</v>
      </c>
      <c r="W156">
        <f t="shared" ca="1" si="76"/>
        <v>1.1228859305286948E-3</v>
      </c>
      <c r="X156">
        <f t="shared" ca="1" si="76"/>
        <v>0</v>
      </c>
      <c r="Y156">
        <f t="shared" ca="1" si="76"/>
        <v>0</v>
      </c>
      <c r="Z156">
        <f t="shared" ca="1" si="79"/>
        <v>6.0723280730005718E-4</v>
      </c>
      <c r="AA156">
        <f t="shared" ca="1" si="68"/>
        <v>260.85400696098395</v>
      </c>
      <c r="AB156">
        <f t="shared" ca="1" si="69"/>
        <v>0</v>
      </c>
      <c r="AC156">
        <f t="shared" ca="1" si="70"/>
        <v>0.16733998723166016</v>
      </c>
      <c r="AD156">
        <f t="shared" ca="1" si="71"/>
        <v>8.6817851950740238E-2</v>
      </c>
      <c r="AE156">
        <f t="shared" si="77"/>
        <v>0</v>
      </c>
      <c r="AG156">
        <f t="shared" ca="1" si="72"/>
        <v>0</v>
      </c>
      <c r="AH156">
        <f t="shared" ca="1" si="73"/>
        <v>-1.3293856682139449</v>
      </c>
      <c r="AI156">
        <f t="shared" si="74"/>
        <v>1</v>
      </c>
      <c r="AJ156">
        <v>2.2752828954253346</v>
      </c>
      <c r="AK156">
        <v>0.99655608210014179</v>
      </c>
      <c r="AL156">
        <v>0.40205577533924952</v>
      </c>
      <c r="AM156">
        <v>0.69156385507085361</v>
      </c>
      <c r="AN156">
        <v>-1.3293856682139449</v>
      </c>
      <c r="AO156">
        <v>1.0853204912564252</v>
      </c>
      <c r="AP156">
        <v>0.45073534238326829</v>
      </c>
      <c r="AQ156">
        <v>-2.6201450964435935</v>
      </c>
      <c r="AR156">
        <v>0.89714831119636074</v>
      </c>
      <c r="AS156">
        <v>-1.0387998372607399</v>
      </c>
      <c r="AT156">
        <v>0.94126562544261105</v>
      </c>
    </row>
    <row r="157" spans="5:46" x14ac:dyDescent="0.55000000000000004">
      <c r="E157">
        <f t="shared" si="67"/>
        <v>0</v>
      </c>
      <c r="F157">
        <v>146</v>
      </c>
      <c r="G157" s="5">
        <f t="shared" ca="1" si="75"/>
        <v>0</v>
      </c>
      <c r="H157">
        <f t="shared" ca="1" si="78"/>
        <v>0</v>
      </c>
      <c r="I157">
        <f t="shared" ca="1" si="78"/>
        <v>0.10788289379882764</v>
      </c>
      <c r="J157">
        <f t="shared" ca="1" si="78"/>
        <v>0</v>
      </c>
      <c r="K157">
        <f t="shared" ca="1" si="78"/>
        <v>0</v>
      </c>
      <c r="L157">
        <f t="shared" ca="1" si="78"/>
        <v>2.4266919140509456E-2</v>
      </c>
      <c r="M157">
        <f t="shared" ca="1" si="78"/>
        <v>0</v>
      </c>
      <c r="N157">
        <f t="shared" ca="1" si="78"/>
        <v>0</v>
      </c>
      <c r="O157">
        <f t="shared" ca="1" si="78"/>
        <v>6.1534337978461093E-3</v>
      </c>
      <c r="P157">
        <f t="shared" ca="1" si="78"/>
        <v>0</v>
      </c>
      <c r="Q157">
        <f t="shared" ca="1" si="78"/>
        <v>0</v>
      </c>
      <c r="R157">
        <f t="shared" ca="1" si="78"/>
        <v>1.9656435529482449E-3</v>
      </c>
      <c r="S157">
        <f t="shared" ca="1" si="78"/>
        <v>0</v>
      </c>
      <c r="T157">
        <f t="shared" ca="1" si="78"/>
        <v>0</v>
      </c>
      <c r="U157">
        <f t="shared" ca="1" si="78"/>
        <v>2.4734325012711672E-3</v>
      </c>
      <c r="V157">
        <f t="shared" ca="1" si="78"/>
        <v>0</v>
      </c>
      <c r="W157">
        <f t="shared" ca="1" si="78"/>
        <v>0</v>
      </c>
      <c r="X157">
        <f t="shared" ref="X157:Y172" ca="1" si="80">W156*W$10*(1-W$2*$E156)</f>
        <v>8.1646847067465007E-4</v>
      </c>
      <c r="Y157">
        <f t="shared" ca="1" si="80"/>
        <v>0</v>
      </c>
      <c r="Z157">
        <f t="shared" ca="1" si="79"/>
        <v>4.4222259693320657E-4</v>
      </c>
      <c r="AA157">
        <f t="shared" ca="1" si="68"/>
        <v>260.97279689847659</v>
      </c>
      <c r="AB157">
        <f t="shared" ca="1" si="69"/>
        <v>0</v>
      </c>
      <c r="AC157">
        <f t="shared" ca="1" si="70"/>
        <v>0.2662779952138547</v>
      </c>
      <c r="AD157">
        <f t="shared" ca="1" si="71"/>
        <v>7.4981984930421963E-2</v>
      </c>
      <c r="AE157">
        <f t="shared" si="77"/>
        <v>0</v>
      </c>
      <c r="AG157">
        <f t="shared" ca="1" si="72"/>
        <v>0</v>
      </c>
      <c r="AH157">
        <f t="shared" ca="1" si="73"/>
        <v>2.0234074327163398</v>
      </c>
      <c r="AI157">
        <f t="shared" si="74"/>
        <v>2</v>
      </c>
      <c r="AJ157">
        <v>-1.483954292780254</v>
      </c>
      <c r="AK157">
        <v>-0.48255287765641697</v>
      </c>
      <c r="AL157">
        <v>-1.2189957487862557</v>
      </c>
      <c r="AM157">
        <v>2.0458355720620602</v>
      </c>
      <c r="AN157">
        <v>2.0234074327163398</v>
      </c>
      <c r="AO157">
        <v>9.150426194537431E-2</v>
      </c>
      <c r="AP157">
        <v>0.26511997930356301</v>
      </c>
      <c r="AQ157">
        <v>-0.10834241948032286</v>
      </c>
      <c r="AR157">
        <v>-0.30023215913388412</v>
      </c>
      <c r="AS157">
        <v>0.53788653531228192</v>
      </c>
      <c r="AT157">
        <v>-0.49851450967253186</v>
      </c>
    </row>
    <row r="158" spans="5:46" x14ac:dyDescent="0.55000000000000004">
      <c r="E158">
        <f t="shared" si="67"/>
        <v>0</v>
      </c>
      <c r="F158">
        <v>147</v>
      </c>
      <c r="G158" s="5">
        <f t="shared" ca="1" si="75"/>
        <v>0.57020292162661956</v>
      </c>
      <c r="H158">
        <f t="shared" ref="H158:W173" ca="1" si="81">G157*G$10*(1-G$2*$E157)</f>
        <v>0</v>
      </c>
      <c r="I158">
        <f t="shared" ca="1" si="81"/>
        <v>0</v>
      </c>
      <c r="J158">
        <f t="shared" ca="1" si="81"/>
        <v>6.2312368823806322E-2</v>
      </c>
      <c r="K158">
        <f t="shared" ca="1" si="81"/>
        <v>0</v>
      </c>
      <c r="L158">
        <f t="shared" ca="1" si="81"/>
        <v>0</v>
      </c>
      <c r="M158">
        <f t="shared" ca="1" si="81"/>
        <v>1.6396923838795718E-2</v>
      </c>
      <c r="N158">
        <f t="shared" ca="1" si="81"/>
        <v>0</v>
      </c>
      <c r="O158">
        <f t="shared" ca="1" si="81"/>
        <v>0</v>
      </c>
      <c r="P158">
        <f t="shared" ca="1" si="81"/>
        <v>4.3504449298889082E-3</v>
      </c>
      <c r="Q158">
        <f t="shared" ca="1" si="81"/>
        <v>0</v>
      </c>
      <c r="R158">
        <f t="shared" ca="1" si="81"/>
        <v>0</v>
      </c>
      <c r="S158">
        <f t="shared" ca="1" si="81"/>
        <v>1.4145493776575326E-3</v>
      </c>
      <c r="T158">
        <f t="shared" ca="1" si="81"/>
        <v>0</v>
      </c>
      <c r="U158">
        <f t="shared" ca="1" si="81"/>
        <v>0</v>
      </c>
      <c r="V158">
        <f t="shared" ca="1" si="81"/>
        <v>1.7937567212887452E-3</v>
      </c>
      <c r="W158">
        <f t="shared" ca="1" si="81"/>
        <v>0</v>
      </c>
      <c r="X158">
        <f t="shared" ca="1" si="80"/>
        <v>0</v>
      </c>
      <c r="Y158">
        <f t="shared" ca="1" si="80"/>
        <v>5.94192888170963E-4</v>
      </c>
      <c r="Z158">
        <f t="shared" ca="1" si="79"/>
        <v>3.220524696415408E-4</v>
      </c>
      <c r="AA158">
        <f t="shared" ca="1" si="68"/>
        <v>264.49406705972655</v>
      </c>
      <c r="AB158">
        <f t="shared" ca="1" si="69"/>
        <v>0</v>
      </c>
      <c r="AC158">
        <f t="shared" ca="1" si="70"/>
        <v>9.3464683747737601E-2</v>
      </c>
      <c r="AD158">
        <f t="shared" ca="1" si="71"/>
        <v>0.10642611760999462</v>
      </c>
      <c r="AE158">
        <f t="shared" si="77"/>
        <v>0</v>
      </c>
      <c r="AG158">
        <f t="shared" ca="1" si="72"/>
        <v>0.67681155221611611</v>
      </c>
      <c r="AH158">
        <f t="shared" ca="1" si="73"/>
        <v>-0.97590600489638746</v>
      </c>
      <c r="AI158">
        <f t="shared" si="74"/>
        <v>0</v>
      </c>
      <c r="AJ158">
        <v>0.96536723503959365</v>
      </c>
      <c r="AK158">
        <v>0.46389914132305421</v>
      </c>
      <c r="AL158">
        <v>0.92202071755309589</v>
      </c>
      <c r="AM158">
        <v>0.63148036133497953</v>
      </c>
      <c r="AN158">
        <v>-0.97590600489638746</v>
      </c>
      <c r="AO158">
        <v>-0.65395852288929746</v>
      </c>
      <c r="AP158">
        <v>0.44650505515164696</v>
      </c>
      <c r="AQ158">
        <v>-0.30992850952316076</v>
      </c>
      <c r="AR158">
        <v>0.89258037405670621</v>
      </c>
      <c r="AS158">
        <v>-1.2479677025112323</v>
      </c>
      <c r="AT158">
        <v>-1.0155918062082492</v>
      </c>
    </row>
    <row r="159" spans="5:46" x14ac:dyDescent="0.55000000000000004">
      <c r="E159">
        <f t="shared" si="67"/>
        <v>0</v>
      </c>
      <c r="F159">
        <v>148</v>
      </c>
      <c r="G159" s="5">
        <f t="shared" ca="1" si="75"/>
        <v>0</v>
      </c>
      <c r="H159">
        <f t="shared" ca="1" si="81"/>
        <v>0.17708466373571125</v>
      </c>
      <c r="I159">
        <f t="shared" ca="1" si="81"/>
        <v>0</v>
      </c>
      <c r="J159">
        <f t="shared" ca="1" si="81"/>
        <v>0</v>
      </c>
      <c r="K159">
        <f t="shared" ca="1" si="81"/>
        <v>3.8982534721767166E-2</v>
      </c>
      <c r="L159">
        <f t="shared" ca="1" si="81"/>
        <v>0</v>
      </c>
      <c r="M159">
        <f t="shared" ca="1" si="81"/>
        <v>0</v>
      </c>
      <c r="N159">
        <f t="shared" ca="1" si="81"/>
        <v>1.1308199847183493E-2</v>
      </c>
      <c r="O159">
        <f t="shared" ca="1" si="81"/>
        <v>0</v>
      </c>
      <c r="P159">
        <f t="shared" ca="1" si="81"/>
        <v>0</v>
      </c>
      <c r="Q159">
        <f t="shared" ca="1" si="81"/>
        <v>3.0994372695148311E-3</v>
      </c>
      <c r="R159">
        <f t="shared" ca="1" si="81"/>
        <v>0</v>
      </c>
      <c r="S159">
        <f t="shared" ca="1" si="81"/>
        <v>0</v>
      </c>
      <c r="T159">
        <f t="shared" ca="1" si="81"/>
        <v>1.0213080875068332E-3</v>
      </c>
      <c r="U159">
        <f t="shared" ca="1" si="81"/>
        <v>0</v>
      </c>
      <c r="V159">
        <f t="shared" ca="1" si="81"/>
        <v>0</v>
      </c>
      <c r="W159">
        <f t="shared" ca="1" si="81"/>
        <v>1.30277838127002E-3</v>
      </c>
      <c r="X159">
        <f t="shared" ca="1" si="80"/>
        <v>0</v>
      </c>
      <c r="Y159">
        <f t="shared" ca="1" si="80"/>
        <v>0</v>
      </c>
      <c r="Z159">
        <f t="shared" ca="1" si="79"/>
        <v>6.6726368649515876E-4</v>
      </c>
      <c r="AA159">
        <f t="shared" ca="1" si="68"/>
        <v>261.48223040096025</v>
      </c>
      <c r="AB159">
        <f t="shared" ca="1" si="69"/>
        <v>0</v>
      </c>
      <c r="AC159">
        <f t="shared" ca="1" si="70"/>
        <v>0.18619338618427156</v>
      </c>
      <c r="AD159">
        <f t="shared" ca="1" si="71"/>
        <v>8.1448889418171688E-2</v>
      </c>
      <c r="AE159">
        <f t="shared" si="77"/>
        <v>0</v>
      </c>
      <c r="AG159">
        <f t="shared" ca="1" si="72"/>
        <v>0</v>
      </c>
      <c r="AH159">
        <f t="shared" ca="1" si="73"/>
        <v>0.1793910087144468</v>
      </c>
      <c r="AI159">
        <f t="shared" si="74"/>
        <v>1</v>
      </c>
      <c r="AJ159">
        <v>0.68710050982190296</v>
      </c>
      <c r="AK159">
        <v>0.16704348126950208</v>
      </c>
      <c r="AL159">
        <v>-1.0052690413431264</v>
      </c>
      <c r="AM159">
        <v>1.3398221199167892</v>
      </c>
      <c r="AN159">
        <v>0.1793910087144468</v>
      </c>
      <c r="AO159">
        <v>1.013161181617761</v>
      </c>
      <c r="AP159">
        <v>0.56164481065934524</v>
      </c>
      <c r="AQ159">
        <v>-0.98792270364356227</v>
      </c>
      <c r="AR159">
        <v>0.83438408182701096</v>
      </c>
      <c r="AS159">
        <v>-2.3834581952542067</v>
      </c>
      <c r="AT159">
        <v>-0.48409901864943095</v>
      </c>
    </row>
    <row r="160" spans="5:46" x14ac:dyDescent="0.55000000000000004">
      <c r="E160">
        <f t="shared" si="67"/>
        <v>0</v>
      </c>
      <c r="F160">
        <v>149</v>
      </c>
      <c r="G160" s="5">
        <f t="shared" ca="1" si="75"/>
        <v>0</v>
      </c>
      <c r="H160">
        <f t="shared" ca="1" si="81"/>
        <v>0</v>
      </c>
      <c r="I160">
        <f t="shared" ca="1" si="81"/>
        <v>8.7193448064777537E-2</v>
      </c>
      <c r="J160">
        <f t="shared" ca="1" si="81"/>
        <v>0</v>
      </c>
      <c r="K160">
        <f t="shared" ca="1" si="81"/>
        <v>0</v>
      </c>
      <c r="L160">
        <f t="shared" ca="1" si="81"/>
        <v>2.5558476142680361E-2</v>
      </c>
      <c r="M160">
        <f t="shared" ca="1" si="81"/>
        <v>0</v>
      </c>
      <c r="N160">
        <f t="shared" ca="1" si="81"/>
        <v>0</v>
      </c>
      <c r="O160">
        <f t="shared" ca="1" si="81"/>
        <v>7.9119583436498692E-3</v>
      </c>
      <c r="P160">
        <f t="shared" ca="1" si="81"/>
        <v>0</v>
      </c>
      <c r="Q160">
        <f t="shared" ca="1" si="81"/>
        <v>0</v>
      </c>
      <c r="R160">
        <f t="shared" ca="1" si="81"/>
        <v>2.220854556904444E-3</v>
      </c>
      <c r="S160">
        <f t="shared" ca="1" si="81"/>
        <v>0</v>
      </c>
      <c r="T160">
        <f t="shared" ca="1" si="81"/>
        <v>0</v>
      </c>
      <c r="U160">
        <f t="shared" ca="1" si="81"/>
        <v>7.3923834663694519E-4</v>
      </c>
      <c r="V160">
        <f t="shared" ca="1" si="81"/>
        <v>0</v>
      </c>
      <c r="W160">
        <f t="shared" ca="1" si="81"/>
        <v>0</v>
      </c>
      <c r="X160">
        <f t="shared" ca="1" si="80"/>
        <v>9.4727117302352527E-4</v>
      </c>
      <c r="Y160">
        <f t="shared" ca="1" si="80"/>
        <v>0</v>
      </c>
      <c r="Z160">
        <f t="shared" ca="1" si="79"/>
        <v>4.8594060915964989E-4</v>
      </c>
      <c r="AA160">
        <f t="shared" ca="1" si="68"/>
        <v>255.36990906348385</v>
      </c>
      <c r="AB160">
        <f t="shared" ca="1" si="69"/>
        <v>0</v>
      </c>
      <c r="AC160">
        <f t="shared" ca="1" si="70"/>
        <v>0.28677722745446638</v>
      </c>
      <c r="AD160">
        <f t="shared" ca="1" si="71"/>
        <v>6.8811329843754931E-2</v>
      </c>
      <c r="AE160">
        <f t="shared" si="77"/>
        <v>0</v>
      </c>
      <c r="AG160">
        <f t="shared" ca="1" si="72"/>
        <v>0</v>
      </c>
      <c r="AH160">
        <f t="shared" ca="1" si="73"/>
        <v>-0.91921720013488084</v>
      </c>
      <c r="AI160">
        <f t="shared" si="74"/>
        <v>2</v>
      </c>
      <c r="AJ160">
        <v>-0.96281155492761172</v>
      </c>
      <c r="AK160">
        <v>-0.85625288193114102</v>
      </c>
      <c r="AL160">
        <v>0.92483332991832867</v>
      </c>
      <c r="AM160">
        <v>0.31836862035561353</v>
      </c>
      <c r="AN160">
        <v>-0.91921720013488084</v>
      </c>
      <c r="AO160">
        <v>-1.2231885193614289</v>
      </c>
      <c r="AP160">
        <v>0.25269969228247646</v>
      </c>
      <c r="AQ160">
        <v>0.20870174921583384</v>
      </c>
      <c r="AR160">
        <v>1.1570273272809573</v>
      </c>
      <c r="AS160">
        <v>2.261258487123996</v>
      </c>
      <c r="AT160">
        <v>-2.2048152459319681</v>
      </c>
    </row>
    <row r="161" spans="5:46" x14ac:dyDescent="0.55000000000000004">
      <c r="E161">
        <f t="shared" si="67"/>
        <v>0</v>
      </c>
      <c r="F161">
        <v>150</v>
      </c>
      <c r="G161" s="5">
        <f t="shared" ca="1" si="75"/>
        <v>0.61295959127467059</v>
      </c>
      <c r="H161">
        <f t="shared" ca="1" si="81"/>
        <v>0</v>
      </c>
      <c r="I161">
        <f t="shared" ca="1" si="81"/>
        <v>0</v>
      </c>
      <c r="J161">
        <f t="shared" ca="1" si="81"/>
        <v>5.0362296593223776E-2</v>
      </c>
      <c r="K161">
        <f t="shared" ca="1" si="81"/>
        <v>0</v>
      </c>
      <c r="L161">
        <f t="shared" ca="1" si="81"/>
        <v>0</v>
      </c>
      <c r="M161">
        <f t="shared" ca="1" si="81"/>
        <v>1.7269616481625161E-2</v>
      </c>
      <c r="N161">
        <f t="shared" ca="1" si="81"/>
        <v>0</v>
      </c>
      <c r="O161">
        <f t="shared" ca="1" si="81"/>
        <v>0</v>
      </c>
      <c r="P161">
        <f t="shared" ca="1" si="81"/>
        <v>5.5937124201567035E-3</v>
      </c>
      <c r="Q161">
        <f t="shared" ca="1" si="81"/>
        <v>0</v>
      </c>
      <c r="R161">
        <f t="shared" ca="1" si="81"/>
        <v>0</v>
      </c>
      <c r="S161">
        <f t="shared" ca="1" si="81"/>
        <v>1.5982086002445184E-3</v>
      </c>
      <c r="T161">
        <f t="shared" ca="1" si="81"/>
        <v>0</v>
      </c>
      <c r="U161">
        <f t="shared" ca="1" si="81"/>
        <v>0</v>
      </c>
      <c r="V161">
        <f t="shared" ca="1" si="81"/>
        <v>5.3610266390246089E-4</v>
      </c>
      <c r="W161">
        <f t="shared" ca="1" si="81"/>
        <v>0</v>
      </c>
      <c r="X161">
        <f t="shared" ca="1" si="80"/>
        <v>0</v>
      </c>
      <c r="Y161">
        <f t="shared" ca="1" si="80"/>
        <v>6.893858298224918E-4</v>
      </c>
      <c r="Z161">
        <f t="shared" ca="1" si="79"/>
        <v>3.5389049398264368E-4</v>
      </c>
      <c r="AA161">
        <f t="shared" ca="1" si="68"/>
        <v>251.40844840135571</v>
      </c>
      <c r="AB161">
        <f t="shared" ca="1" si="69"/>
        <v>0</v>
      </c>
      <c r="AC161">
        <f t="shared" ca="1" si="70"/>
        <v>8.5218234512767971E-2</v>
      </c>
      <c r="AD161">
        <f t="shared" ca="1" si="71"/>
        <v>0.10337266703066311</v>
      </c>
      <c r="AE161">
        <f t="shared" si="77"/>
        <v>0</v>
      </c>
      <c r="AG161">
        <f t="shared" ca="1" si="72"/>
        <v>0.73745130886542931</v>
      </c>
      <c r="AH161">
        <f t="shared" ca="1" si="73"/>
        <v>-0.76138803706271574</v>
      </c>
      <c r="AI161">
        <f t="shared" si="74"/>
        <v>0</v>
      </c>
      <c r="AJ161">
        <v>-0.13423687050817534</v>
      </c>
      <c r="AK161">
        <v>-0.42354827201052103</v>
      </c>
      <c r="AL161">
        <v>-0.75130856203031726</v>
      </c>
      <c r="AM161">
        <v>-0.46236664275056683</v>
      </c>
      <c r="AN161">
        <v>-0.76138803706271574</v>
      </c>
      <c r="AO161">
        <v>2.3705433704890311</v>
      </c>
      <c r="AP161">
        <v>0.41853354559862055</v>
      </c>
      <c r="AQ161">
        <v>-1.6056947060860693</v>
      </c>
      <c r="AR161">
        <v>-0.9405516721017193</v>
      </c>
      <c r="AS161">
        <v>1.2598911780514754</v>
      </c>
      <c r="AT161">
        <v>-1.355183485429734</v>
      </c>
    </row>
    <row r="162" spans="5:46" x14ac:dyDescent="0.55000000000000004">
      <c r="E162">
        <f t="shared" si="67"/>
        <v>0</v>
      </c>
      <c r="F162">
        <v>151</v>
      </c>
      <c r="G162" s="5">
        <f t="shared" ca="1" si="75"/>
        <v>0</v>
      </c>
      <c r="H162">
        <f t="shared" ca="1" si="81"/>
        <v>0.19036335835461046</v>
      </c>
      <c r="I162">
        <f t="shared" ca="1" si="81"/>
        <v>0</v>
      </c>
      <c r="J162">
        <f t="shared" ca="1" si="81"/>
        <v>0</v>
      </c>
      <c r="K162">
        <f t="shared" ca="1" si="81"/>
        <v>3.1506585492914629E-2</v>
      </c>
      <c r="L162">
        <f t="shared" ca="1" si="81"/>
        <v>0</v>
      </c>
      <c r="M162">
        <f t="shared" ca="1" si="81"/>
        <v>0</v>
      </c>
      <c r="N162">
        <f t="shared" ca="1" si="81"/>
        <v>1.1910055592035625E-2</v>
      </c>
      <c r="O162">
        <f t="shared" ca="1" si="81"/>
        <v>0</v>
      </c>
      <c r="P162">
        <f t="shared" ca="1" si="81"/>
        <v>0</v>
      </c>
      <c r="Q162">
        <f t="shared" ca="1" si="81"/>
        <v>3.9851925560230941E-3</v>
      </c>
      <c r="R162">
        <f t="shared" ca="1" si="81"/>
        <v>0</v>
      </c>
      <c r="S162">
        <f t="shared" ca="1" si="81"/>
        <v>0</v>
      </c>
      <c r="T162">
        <f t="shared" ca="1" si="81"/>
        <v>1.1539104924394366E-3</v>
      </c>
      <c r="U162">
        <f t="shared" ca="1" si="81"/>
        <v>0</v>
      </c>
      <c r="V162">
        <f t="shared" ca="1" si="81"/>
        <v>0</v>
      </c>
      <c r="W162">
        <f t="shared" ca="1" si="81"/>
        <v>3.8936325778425715E-4</v>
      </c>
      <c r="X162">
        <f t="shared" ca="1" si="80"/>
        <v>0</v>
      </c>
      <c r="Y162">
        <f t="shared" ca="1" si="80"/>
        <v>0</v>
      </c>
      <c r="Z162">
        <f t="shared" ca="1" si="79"/>
        <v>7.5977509727016444E-4</v>
      </c>
      <c r="AA162">
        <f t="shared" ca="1" si="68"/>
        <v>245.23342826388395</v>
      </c>
      <c r="AB162">
        <f t="shared" ca="1" si="69"/>
        <v>0</v>
      </c>
      <c r="AC162">
        <f t="shared" ca="1" si="70"/>
        <v>0.17444268939514998</v>
      </c>
      <c r="AD162">
        <f t="shared" ca="1" si="71"/>
        <v>7.8551322101741081E-2</v>
      </c>
      <c r="AE162">
        <f t="shared" si="77"/>
        <v>0</v>
      </c>
      <c r="AG162">
        <f t="shared" ca="1" si="72"/>
        <v>0</v>
      </c>
      <c r="AH162">
        <f t="shared" ca="1" si="73"/>
        <v>0.70052919909358025</v>
      </c>
      <c r="AI162">
        <f t="shared" si="74"/>
        <v>1</v>
      </c>
      <c r="AJ162">
        <v>-0.27273358682577964</v>
      </c>
      <c r="AK162">
        <v>-1.1205975170014426</v>
      </c>
      <c r="AL162">
        <v>0.13979615687276237</v>
      </c>
      <c r="AM162">
        <v>1.2193163456686307</v>
      </c>
      <c r="AN162">
        <v>0.70052919909358025</v>
      </c>
      <c r="AO162">
        <v>2.1072446543257684</v>
      </c>
      <c r="AP162">
        <v>2.5078770704567432</v>
      </c>
      <c r="AQ162">
        <v>1.0700091479520779</v>
      </c>
      <c r="AR162">
        <v>-0.77309323387453333</v>
      </c>
      <c r="AS162">
        <v>0.95252516985055991</v>
      </c>
      <c r="AT162">
        <v>0.6542427399836015</v>
      </c>
    </row>
    <row r="163" spans="5:46" x14ac:dyDescent="0.55000000000000004">
      <c r="E163">
        <f t="shared" si="67"/>
        <v>0</v>
      </c>
      <c r="F163">
        <v>152</v>
      </c>
      <c r="G163" s="5">
        <f t="shared" ca="1" si="75"/>
        <v>0</v>
      </c>
      <c r="H163">
        <f t="shared" ca="1" si="81"/>
        <v>0</v>
      </c>
      <c r="I163">
        <f t="shared" ca="1" si="81"/>
        <v>9.3731649313808355E-2</v>
      </c>
      <c r="J163">
        <f t="shared" ca="1" si="81"/>
        <v>0</v>
      </c>
      <c r="K163">
        <f t="shared" ca="1" si="81"/>
        <v>0</v>
      </c>
      <c r="L163">
        <f t="shared" ca="1" si="81"/>
        <v>2.0656951104011573E-2</v>
      </c>
      <c r="M163">
        <f t="shared" ca="1" si="81"/>
        <v>0</v>
      </c>
      <c r="N163">
        <f t="shared" ca="1" si="81"/>
        <v>0</v>
      </c>
      <c r="O163">
        <f t="shared" ca="1" si="81"/>
        <v>8.3330560998362748E-3</v>
      </c>
      <c r="P163">
        <f t="shared" ca="1" si="81"/>
        <v>0</v>
      </c>
      <c r="Q163">
        <f t="shared" ca="1" si="81"/>
        <v>0</v>
      </c>
      <c r="R163">
        <f t="shared" ca="1" si="81"/>
        <v>2.8555290133589219E-3</v>
      </c>
      <c r="S163">
        <f t="shared" ca="1" si="81"/>
        <v>0</v>
      </c>
      <c r="T163">
        <f t="shared" ca="1" si="81"/>
        <v>0</v>
      </c>
      <c r="U163">
        <f t="shared" ca="1" si="81"/>
        <v>8.3521798665110952E-4</v>
      </c>
      <c r="V163">
        <f t="shared" ca="1" si="81"/>
        <v>0</v>
      </c>
      <c r="W163">
        <f t="shared" ca="1" si="81"/>
        <v>0</v>
      </c>
      <c r="X163">
        <f t="shared" ca="1" si="80"/>
        <v>2.8311230462236886E-4</v>
      </c>
      <c r="Y163">
        <f t="shared" ca="1" si="80"/>
        <v>0</v>
      </c>
      <c r="Z163">
        <f t="shared" ca="1" si="79"/>
        <v>5.5331285227144561E-4</v>
      </c>
      <c r="AA163">
        <f t="shared" ca="1" si="68"/>
        <v>241.33564682879543</v>
      </c>
      <c r="AB163">
        <f t="shared" ca="1" si="69"/>
        <v>0</v>
      </c>
      <c r="AC163">
        <f t="shared" ca="1" si="70"/>
        <v>0.27390627507768078</v>
      </c>
      <c r="AD163">
        <f t="shared" ca="1" si="71"/>
        <v>6.7303183995838872E-2</v>
      </c>
      <c r="AE163">
        <f t="shared" si="77"/>
        <v>0</v>
      </c>
      <c r="AG163">
        <f t="shared" ca="1" si="72"/>
        <v>0</v>
      </c>
      <c r="AH163">
        <f t="shared" ca="1" si="73"/>
        <v>0.46372861106647179</v>
      </c>
      <c r="AI163">
        <f t="shared" si="74"/>
        <v>2</v>
      </c>
      <c r="AJ163">
        <v>0.46262130126706325</v>
      </c>
      <c r="AK163">
        <v>0.76159267337061465</v>
      </c>
      <c r="AL163">
        <v>0.97578094937489368</v>
      </c>
      <c r="AM163">
        <v>-0.7311700755963102</v>
      </c>
      <c r="AN163">
        <v>0.46372861106647179</v>
      </c>
      <c r="AO163">
        <v>1.0978124009852763</v>
      </c>
      <c r="AP163">
        <v>1.4830311556579545</v>
      </c>
      <c r="AQ163">
        <v>0.76016249295207672</v>
      </c>
      <c r="AR163">
        <v>1.0498843039385974</v>
      </c>
      <c r="AS163">
        <v>-1.9841172615997493</v>
      </c>
      <c r="AT163">
        <v>-1.3355156625038944</v>
      </c>
    </row>
    <row r="164" spans="5:46" x14ac:dyDescent="0.55000000000000004">
      <c r="E164">
        <f t="shared" si="67"/>
        <v>0</v>
      </c>
      <c r="F164">
        <v>153</v>
      </c>
      <c r="G164" s="5">
        <f t="shared" ca="1" si="75"/>
        <v>0.92146465663500376</v>
      </c>
      <c r="H164">
        <f t="shared" ca="1" si="81"/>
        <v>0</v>
      </c>
      <c r="I164">
        <f t="shared" ca="1" si="81"/>
        <v>0</v>
      </c>
      <c r="J164">
        <f t="shared" ca="1" si="81"/>
        <v>5.4138713718570729E-2</v>
      </c>
      <c r="K164">
        <f t="shared" ca="1" si="81"/>
        <v>0</v>
      </c>
      <c r="L164">
        <f t="shared" ca="1" si="81"/>
        <v>0</v>
      </c>
      <c r="M164">
        <f t="shared" ca="1" si="81"/>
        <v>1.3957703160958158E-2</v>
      </c>
      <c r="N164">
        <f t="shared" ca="1" si="81"/>
        <v>0</v>
      </c>
      <c r="O164">
        <f t="shared" ca="1" si="81"/>
        <v>0</v>
      </c>
      <c r="P164">
        <f t="shared" ca="1" si="81"/>
        <v>5.8914262915613141E-3</v>
      </c>
      <c r="Q164">
        <f t="shared" ca="1" si="81"/>
        <v>0</v>
      </c>
      <c r="R164">
        <f t="shared" ca="1" si="81"/>
        <v>0</v>
      </c>
      <c r="S164">
        <f t="shared" ca="1" si="81"/>
        <v>2.0549436761672347E-3</v>
      </c>
      <c r="T164">
        <f t="shared" ca="1" si="81"/>
        <v>0</v>
      </c>
      <c r="U164">
        <f t="shared" ca="1" si="81"/>
        <v>0</v>
      </c>
      <c r="V164">
        <f t="shared" ca="1" si="81"/>
        <v>6.0570800962901758E-4</v>
      </c>
      <c r="W164">
        <f t="shared" ca="1" si="81"/>
        <v>0</v>
      </c>
      <c r="X164">
        <f t="shared" ca="1" si="80"/>
        <v>0</v>
      </c>
      <c r="Y164">
        <f t="shared" ca="1" si="80"/>
        <v>2.0603773936463148E-4</v>
      </c>
      <c r="Z164">
        <f t="shared" ca="1" si="79"/>
        <v>4.0295491861836911E-4</v>
      </c>
      <c r="AA164">
        <f t="shared" ca="1" si="68"/>
        <v>244.53162118468026</v>
      </c>
      <c r="AB164">
        <f t="shared" ca="1" si="69"/>
        <v>0</v>
      </c>
      <c r="AC164">
        <f t="shared" ca="1" si="70"/>
        <v>6.2412757600000104E-2</v>
      </c>
      <c r="AD164">
        <f t="shared" ca="1" si="71"/>
        <v>0.12630042148772241</v>
      </c>
      <c r="AE164">
        <f t="shared" si="77"/>
        <v>0</v>
      </c>
      <c r="AG164">
        <f t="shared" ca="1" si="72"/>
        <v>1.1492258824265154</v>
      </c>
      <c r="AH164">
        <f t="shared" ca="1" si="73"/>
        <v>0.34772142498695757</v>
      </c>
      <c r="AI164">
        <f t="shared" si="74"/>
        <v>0</v>
      </c>
      <c r="AJ164">
        <v>0.10126541383215226</v>
      </c>
      <c r="AK164">
        <v>-0.49470600060885772</v>
      </c>
      <c r="AL164">
        <v>-0.21456912691064645</v>
      </c>
      <c r="AM164">
        <v>-0.73617684392957017</v>
      </c>
      <c r="AN164">
        <v>0.34772142498695757</v>
      </c>
      <c r="AO164">
        <v>0.35292714528623037</v>
      </c>
      <c r="AP164">
        <v>-1.0141820894205011</v>
      </c>
      <c r="AQ164">
        <v>-2.4189648684114218</v>
      </c>
      <c r="AR164">
        <v>0.89292370830662549</v>
      </c>
      <c r="AS164">
        <v>-1.4693887351313606</v>
      </c>
      <c r="AT164">
        <v>-6.8864665081491694E-2</v>
      </c>
    </row>
    <row r="165" spans="5:46" x14ac:dyDescent="0.55000000000000004">
      <c r="E165">
        <f t="shared" si="67"/>
        <v>0</v>
      </c>
      <c r="F165">
        <v>154</v>
      </c>
      <c r="G165" s="5">
        <f t="shared" ca="1" si="75"/>
        <v>0</v>
      </c>
      <c r="H165">
        <f t="shared" ca="1" si="81"/>
        <v>0.2861740139791919</v>
      </c>
      <c r="I165">
        <f t="shared" ca="1" si="81"/>
        <v>0</v>
      </c>
      <c r="J165">
        <f t="shared" ca="1" si="81"/>
        <v>0</v>
      </c>
      <c r="K165">
        <f t="shared" ca="1" si="81"/>
        <v>3.3869107003354632E-2</v>
      </c>
      <c r="L165">
        <f t="shared" ca="1" si="81"/>
        <v>0</v>
      </c>
      <c r="M165">
        <f t="shared" ca="1" si="81"/>
        <v>0</v>
      </c>
      <c r="N165">
        <f t="shared" ca="1" si="81"/>
        <v>9.6259821844346619E-3</v>
      </c>
      <c r="O165">
        <f t="shared" ca="1" si="81"/>
        <v>0</v>
      </c>
      <c r="P165">
        <f t="shared" ca="1" si="81"/>
        <v>0</v>
      </c>
      <c r="Q165">
        <f t="shared" ca="1" si="81"/>
        <v>4.1972962565764438E-3</v>
      </c>
      <c r="R165">
        <f t="shared" ca="1" si="81"/>
        <v>0</v>
      </c>
      <c r="S165">
        <f t="shared" ca="1" si="81"/>
        <v>0</v>
      </c>
      <c r="T165">
        <f t="shared" ca="1" si="81"/>
        <v>1.4836743269549758E-3</v>
      </c>
      <c r="U165">
        <f t="shared" ca="1" si="81"/>
        <v>0</v>
      </c>
      <c r="V165">
        <f t="shared" ca="1" si="81"/>
        <v>0</v>
      </c>
      <c r="W165">
        <f t="shared" ca="1" si="81"/>
        <v>4.3991656780515743E-4</v>
      </c>
      <c r="X165">
        <f t="shared" ca="1" si="80"/>
        <v>0</v>
      </c>
      <c r="Y165">
        <f t="shared" ca="1" si="80"/>
        <v>0</v>
      </c>
      <c r="Z165">
        <f t="shared" ca="1" si="79"/>
        <v>4.4350422356778554E-4</v>
      </c>
      <c r="AA165">
        <f t="shared" ca="1" si="68"/>
        <v>250.42437798025153</v>
      </c>
      <c r="AB165">
        <f t="shared" ca="1" si="69"/>
        <v>0</v>
      </c>
      <c r="AC165">
        <f t="shared" ca="1" si="70"/>
        <v>0.14186657207419009</v>
      </c>
      <c r="AD165">
        <f t="shared" ca="1" si="71"/>
        <v>9.5978213599571191E-2</v>
      </c>
      <c r="AE165">
        <f t="shared" si="77"/>
        <v>0</v>
      </c>
      <c r="AG165">
        <f t="shared" ca="1" si="72"/>
        <v>0</v>
      </c>
      <c r="AH165">
        <f t="shared" ca="1" si="73"/>
        <v>-1.8024547898676246</v>
      </c>
      <c r="AI165">
        <f t="shared" si="74"/>
        <v>1</v>
      </c>
      <c r="AJ165">
        <v>-1.9032449927181005</v>
      </c>
      <c r="AK165">
        <v>0.39849169297667686</v>
      </c>
      <c r="AL165">
        <v>0.62625986174680293</v>
      </c>
      <c r="AM165">
        <v>0.6757136361557059</v>
      </c>
      <c r="AN165">
        <v>-1.8024547898676246</v>
      </c>
      <c r="AO165">
        <v>-0.28322915568423923</v>
      </c>
      <c r="AP165">
        <v>0.19730009626073297</v>
      </c>
      <c r="AQ165">
        <v>-1.0732674127211794</v>
      </c>
      <c r="AR165">
        <v>1.4370607459568419</v>
      </c>
      <c r="AS165">
        <v>-1.7039974409271963</v>
      </c>
      <c r="AT165">
        <v>-1.2011787475785241</v>
      </c>
    </row>
    <row r="166" spans="5:46" x14ac:dyDescent="0.55000000000000004">
      <c r="E166">
        <f t="shared" si="67"/>
        <v>0</v>
      </c>
      <c r="F166">
        <v>155</v>
      </c>
      <c r="G166" s="5">
        <f t="shared" ca="1" si="75"/>
        <v>0</v>
      </c>
      <c r="H166">
        <f t="shared" ca="1" si="81"/>
        <v>0</v>
      </c>
      <c r="I166">
        <f t="shared" ca="1" si="81"/>
        <v>0.14090717117448279</v>
      </c>
      <c r="J166">
        <f t="shared" ca="1" si="81"/>
        <v>0</v>
      </c>
      <c r="K166">
        <f t="shared" ca="1" si="81"/>
        <v>0</v>
      </c>
      <c r="L166">
        <f t="shared" ca="1" si="81"/>
        <v>2.2205912711873194E-2</v>
      </c>
      <c r="M166">
        <f t="shared" ca="1" si="81"/>
        <v>0</v>
      </c>
      <c r="N166">
        <f t="shared" ca="1" si="81"/>
        <v>0</v>
      </c>
      <c r="O166">
        <f t="shared" ca="1" si="81"/>
        <v>6.7349685263063249E-3</v>
      </c>
      <c r="P166">
        <f t="shared" ca="1" si="81"/>
        <v>0</v>
      </c>
      <c r="Q166">
        <f t="shared" ca="1" si="81"/>
        <v>0</v>
      </c>
      <c r="R166">
        <f t="shared" ca="1" si="81"/>
        <v>3.0075086886836425E-3</v>
      </c>
      <c r="S166">
        <f t="shared" ca="1" si="81"/>
        <v>0</v>
      </c>
      <c r="T166">
        <f t="shared" ca="1" si="81"/>
        <v>0</v>
      </c>
      <c r="U166">
        <f t="shared" ca="1" si="81"/>
        <v>1.0739060718527216E-3</v>
      </c>
      <c r="V166">
        <f t="shared" ca="1" si="81"/>
        <v>0</v>
      </c>
      <c r="W166">
        <f t="shared" ca="1" si="81"/>
        <v>0</v>
      </c>
      <c r="X166">
        <f t="shared" ca="1" si="80"/>
        <v>3.1987043169309646E-4</v>
      </c>
      <c r="Y166">
        <f t="shared" ca="1" si="80"/>
        <v>0</v>
      </c>
      <c r="Z166">
        <f t="shared" ca="1" si="79"/>
        <v>3.2298582543495105E-4</v>
      </c>
      <c r="AA166">
        <f t="shared" ca="1" si="68"/>
        <v>264.4390052461714</v>
      </c>
      <c r="AB166">
        <f t="shared" ca="1" si="69"/>
        <v>0</v>
      </c>
      <c r="AC166">
        <f t="shared" ca="1" si="70"/>
        <v>0.23853445586834582</v>
      </c>
      <c r="AD166">
        <f t="shared" ca="1" si="71"/>
        <v>8.5150804655630935E-2</v>
      </c>
      <c r="AE166">
        <f t="shared" si="77"/>
        <v>0</v>
      </c>
      <c r="AG166">
        <f t="shared" ca="1" si="72"/>
        <v>0</v>
      </c>
      <c r="AH166">
        <f t="shared" ca="1" si="73"/>
        <v>-1.5817249732208438</v>
      </c>
      <c r="AI166">
        <f t="shared" si="74"/>
        <v>2</v>
      </c>
      <c r="AJ166">
        <v>-1.0612347978167236</v>
      </c>
      <c r="AK166">
        <v>0.27511646294442471</v>
      </c>
      <c r="AL166">
        <v>7.5997377280145884E-2</v>
      </c>
      <c r="AM166">
        <v>-4.2064129956997931E-4</v>
      </c>
      <c r="AN166">
        <v>-1.5817249732208438</v>
      </c>
      <c r="AO166">
        <v>-6.3421339291380718E-2</v>
      </c>
      <c r="AP166">
        <v>2.7292844606563449</v>
      </c>
      <c r="AQ166">
        <v>-5.9819740272359923E-2</v>
      </c>
      <c r="AR166">
        <v>-0.57233478401030879</v>
      </c>
      <c r="AS166">
        <v>-5.4837983043398708E-2</v>
      </c>
      <c r="AT166">
        <v>-3.7837253330508247E-2</v>
      </c>
    </row>
    <row r="167" spans="5:46" x14ac:dyDescent="0.55000000000000004">
      <c r="E167">
        <f t="shared" si="67"/>
        <v>0</v>
      </c>
      <c r="F167">
        <v>156</v>
      </c>
      <c r="G167" s="5">
        <f t="shared" ca="1" si="75"/>
        <v>0.42023766594656659</v>
      </c>
      <c r="H167">
        <f t="shared" ca="1" si="81"/>
        <v>0</v>
      </c>
      <c r="I167">
        <f t="shared" ca="1" si="81"/>
        <v>0</v>
      </c>
      <c r="J167">
        <f t="shared" ca="1" si="81"/>
        <v>8.1386949413095891E-2</v>
      </c>
      <c r="K167">
        <f t="shared" ca="1" si="81"/>
        <v>0</v>
      </c>
      <c r="L167">
        <f t="shared" ca="1" si="81"/>
        <v>0</v>
      </c>
      <c r="M167">
        <f t="shared" ca="1" si="81"/>
        <v>1.5004321619867826E-2</v>
      </c>
      <c r="N167">
        <f t="shared" ca="1" si="81"/>
        <v>0</v>
      </c>
      <c r="O167">
        <f t="shared" ca="1" si="81"/>
        <v>0</v>
      </c>
      <c r="P167">
        <f t="shared" ca="1" si="81"/>
        <v>4.7615868864123731E-3</v>
      </c>
      <c r="Q167">
        <f t="shared" ca="1" si="81"/>
        <v>0</v>
      </c>
      <c r="R167">
        <f t="shared" ca="1" si="81"/>
        <v>0</v>
      </c>
      <c r="S167">
        <f t="shared" ca="1" si="81"/>
        <v>2.1643138388423174E-3</v>
      </c>
      <c r="T167">
        <f t="shared" ca="1" si="81"/>
        <v>0</v>
      </c>
      <c r="U167">
        <f t="shared" ca="1" si="81"/>
        <v>0</v>
      </c>
      <c r="V167">
        <f t="shared" ca="1" si="81"/>
        <v>7.7880687402167627E-4</v>
      </c>
      <c r="W167">
        <f t="shared" ca="1" si="81"/>
        <v>0</v>
      </c>
      <c r="X167">
        <f t="shared" ca="1" si="80"/>
        <v>0</v>
      </c>
      <c r="Y167">
        <f t="shared" ca="1" si="80"/>
        <v>2.3278882464519753E-4</v>
      </c>
      <c r="Z167">
        <f t="shared" ca="1" si="79"/>
        <v>2.352172491001145E-4</v>
      </c>
      <c r="AA167">
        <f t="shared" ca="1" si="68"/>
        <v>281.48723131864631</v>
      </c>
      <c r="AB167">
        <f t="shared" ca="1" si="69"/>
        <v>0</v>
      </c>
      <c r="AC167">
        <f t="shared" ca="1" si="70"/>
        <v>0.11936301540739917</v>
      </c>
      <c r="AD167">
        <f t="shared" ca="1" si="71"/>
        <v>0.10526844280856457</v>
      </c>
      <c r="AE167">
        <f t="shared" si="77"/>
        <v>0</v>
      </c>
      <c r="AG167">
        <f t="shared" ca="1" si="72"/>
        <v>0.4947739819105556</v>
      </c>
      <c r="AH167">
        <f t="shared" ca="1" si="73"/>
        <v>-1.7591355572221801</v>
      </c>
      <c r="AI167">
        <f t="shared" si="74"/>
        <v>0</v>
      </c>
      <c r="AJ167">
        <v>-1.0656799531716388</v>
      </c>
      <c r="AK167">
        <v>1.1280826583970338</v>
      </c>
      <c r="AL167">
        <v>-8.7511580204591155E-2</v>
      </c>
      <c r="AM167">
        <v>-2.0042352844029665</v>
      </c>
      <c r="AN167">
        <v>-1.7591355572221801</v>
      </c>
      <c r="AO167">
        <v>-0.58545083447825164</v>
      </c>
      <c r="AP167">
        <v>-1.1821930456790142</v>
      </c>
      <c r="AQ167">
        <v>-1.0999110600096174</v>
      </c>
      <c r="AR167">
        <v>-0.41027988118003123</v>
      </c>
      <c r="AS167">
        <v>1.115024588216329</v>
      </c>
      <c r="AT167">
        <v>0.32174966690945439</v>
      </c>
    </row>
    <row r="168" spans="5:46" x14ac:dyDescent="0.55000000000000004">
      <c r="E168">
        <f t="shared" si="67"/>
        <v>0</v>
      </c>
      <c r="F168">
        <v>157</v>
      </c>
      <c r="G168" s="5">
        <f t="shared" ca="1" si="75"/>
        <v>0</v>
      </c>
      <c r="H168">
        <f t="shared" ca="1" si="81"/>
        <v>0.13051081104764681</v>
      </c>
      <c r="I168">
        <f t="shared" ca="1" si="81"/>
        <v>0</v>
      </c>
      <c r="J168">
        <f t="shared" ca="1" si="81"/>
        <v>0</v>
      </c>
      <c r="K168">
        <f t="shared" ca="1" si="81"/>
        <v>5.0915566865476089E-2</v>
      </c>
      <c r="L168">
        <f t="shared" ca="1" si="81"/>
        <v>0</v>
      </c>
      <c r="M168">
        <f t="shared" ca="1" si="81"/>
        <v>0</v>
      </c>
      <c r="N168">
        <f t="shared" ca="1" si="81"/>
        <v>1.0347786518800041E-2</v>
      </c>
      <c r="O168">
        <f t="shared" ca="1" si="81"/>
        <v>0</v>
      </c>
      <c r="P168">
        <f t="shared" ca="1" si="81"/>
        <v>0</v>
      </c>
      <c r="Q168">
        <f t="shared" ca="1" si="81"/>
        <v>3.3923518388627098E-3</v>
      </c>
      <c r="R168">
        <f t="shared" ca="1" si="81"/>
        <v>0</v>
      </c>
      <c r="S168">
        <f t="shared" ca="1" si="81"/>
        <v>0</v>
      </c>
      <c r="T168">
        <f t="shared" ca="1" si="81"/>
        <v>1.5626398501359157E-3</v>
      </c>
      <c r="U168">
        <f t="shared" ca="1" si="81"/>
        <v>0</v>
      </c>
      <c r="V168">
        <f t="shared" ca="1" si="81"/>
        <v>0</v>
      </c>
      <c r="W168">
        <f t="shared" ca="1" si="81"/>
        <v>5.6563565539197733E-4</v>
      </c>
      <c r="X168">
        <f t="shared" ca="1" si="80"/>
        <v>0</v>
      </c>
      <c r="Y168">
        <f t="shared" ca="1" si="80"/>
        <v>0</v>
      </c>
      <c r="Z168">
        <f t="shared" ca="1" si="79"/>
        <v>3.408295118842242E-4</v>
      </c>
      <c r="AA168">
        <f t="shared" ca="1" si="68"/>
        <v>282.6820649012684</v>
      </c>
      <c r="AB168">
        <f t="shared" ca="1" si="69"/>
        <v>0</v>
      </c>
      <c r="AC168">
        <f t="shared" ca="1" si="70"/>
        <v>0.22114839721687782</v>
      </c>
      <c r="AD168">
        <f t="shared" ca="1" si="71"/>
        <v>8.1529404769422983E-2</v>
      </c>
      <c r="AE168">
        <f t="shared" si="77"/>
        <v>0</v>
      </c>
      <c r="AG168">
        <f t="shared" ca="1" si="72"/>
        <v>0</v>
      </c>
      <c r="AH168">
        <f t="shared" ca="1" si="73"/>
        <v>-0.67917881096946076</v>
      </c>
      <c r="AI168">
        <f t="shared" si="74"/>
        <v>1</v>
      </c>
      <c r="AJ168">
        <v>-0.39865767575975042</v>
      </c>
      <c r="AK168">
        <v>9.6115400083363056E-2</v>
      </c>
      <c r="AL168">
        <v>-1.153002813225612</v>
      </c>
      <c r="AM168">
        <v>-0.70729129220126197</v>
      </c>
      <c r="AN168">
        <v>-0.67917881096946076</v>
      </c>
      <c r="AO168">
        <v>0.61383616412058473</v>
      </c>
      <c r="AP168">
        <v>0.11257498044869862</v>
      </c>
      <c r="AQ168">
        <v>-8.1369080362492241E-2</v>
      </c>
      <c r="AR168">
        <v>0.41953512663894799</v>
      </c>
      <c r="AS168">
        <v>4.3985437514493242E-3</v>
      </c>
      <c r="AT168">
        <v>-0.61346781876636669</v>
      </c>
    </row>
    <row r="169" spans="5:46" x14ac:dyDescent="0.55000000000000004">
      <c r="E169">
        <f t="shared" si="67"/>
        <v>0</v>
      </c>
      <c r="F169">
        <v>158</v>
      </c>
      <c r="G169" s="5">
        <f t="shared" ca="1" si="75"/>
        <v>0</v>
      </c>
      <c r="H169">
        <f t="shared" ca="1" si="81"/>
        <v>0</v>
      </c>
      <c r="I169">
        <f t="shared" ca="1" si="81"/>
        <v>6.4261282625572361E-2</v>
      </c>
      <c r="J169">
        <f t="shared" ca="1" si="81"/>
        <v>0</v>
      </c>
      <c r="K169">
        <f t="shared" ca="1" si="81"/>
        <v>0</v>
      </c>
      <c r="L169">
        <f t="shared" ca="1" si="81"/>
        <v>3.3382239259462022E-2</v>
      </c>
      <c r="M169">
        <f t="shared" ca="1" si="81"/>
        <v>0</v>
      </c>
      <c r="N169">
        <f t="shared" ca="1" si="81"/>
        <v>0</v>
      </c>
      <c r="O169">
        <f t="shared" ca="1" si="81"/>
        <v>7.239990183417133E-3</v>
      </c>
      <c r="P169">
        <f t="shared" ca="1" si="81"/>
        <v>0</v>
      </c>
      <c r="Q169">
        <f t="shared" ca="1" si="81"/>
        <v>0</v>
      </c>
      <c r="R169">
        <f t="shared" ca="1" si="81"/>
        <v>2.4307380291457674E-3</v>
      </c>
      <c r="S169">
        <f t="shared" ca="1" si="81"/>
        <v>0</v>
      </c>
      <c r="T169">
        <f t="shared" ca="1" si="81"/>
        <v>0</v>
      </c>
      <c r="U169">
        <f t="shared" ca="1" si="81"/>
        <v>1.1310625200505419E-3</v>
      </c>
      <c r="V169">
        <f t="shared" ca="1" si="81"/>
        <v>0</v>
      </c>
      <c r="W169">
        <f t="shared" ca="1" si="81"/>
        <v>0</v>
      </c>
      <c r="X169">
        <f t="shared" ca="1" si="80"/>
        <v>4.1128280795138116E-4</v>
      </c>
      <c r="Y169">
        <f t="shared" ca="1" si="80"/>
        <v>0</v>
      </c>
      <c r="Z169">
        <f t="shared" ca="1" si="79"/>
        <v>2.4821206964603442E-4</v>
      </c>
      <c r="AA169">
        <f t="shared" ca="1" si="68"/>
        <v>269.69657296565094</v>
      </c>
      <c r="AB169">
        <f t="shared" ca="1" si="69"/>
        <v>0</v>
      </c>
      <c r="AC169">
        <f t="shared" ca="1" si="70"/>
        <v>0.32427210509943294</v>
      </c>
      <c r="AD169">
        <f t="shared" ca="1" si="71"/>
        <v>6.6542482657877142E-2</v>
      </c>
      <c r="AE169">
        <f t="shared" si="77"/>
        <v>0</v>
      </c>
      <c r="AG169">
        <f t="shared" ca="1" si="72"/>
        <v>0</v>
      </c>
      <c r="AH169">
        <f t="shared" ca="1" si="73"/>
        <v>0.21308210307324771</v>
      </c>
      <c r="AI169">
        <f t="shared" si="74"/>
        <v>2</v>
      </c>
      <c r="AJ169">
        <v>1.4757188182557002</v>
      </c>
      <c r="AK169">
        <v>1.5109435480553657</v>
      </c>
      <c r="AL169">
        <v>-1.5841351341805421</v>
      </c>
      <c r="AM169">
        <v>0.7478638508473523</v>
      </c>
      <c r="AN169">
        <v>0.21308210307324771</v>
      </c>
      <c r="AO169">
        <v>-1.0386679605289828</v>
      </c>
      <c r="AP169">
        <v>-0.48797346607898362</v>
      </c>
      <c r="AQ169">
        <v>-0.95264567789854482</v>
      </c>
      <c r="AR169">
        <v>-0.56729618336248677</v>
      </c>
      <c r="AS169">
        <v>-0.8866709322319366</v>
      </c>
      <c r="AT169">
        <v>-0.49782101996243</v>
      </c>
    </row>
    <row r="170" spans="5:46" x14ac:dyDescent="0.55000000000000004">
      <c r="E170">
        <f t="shared" si="67"/>
        <v>0</v>
      </c>
      <c r="F170">
        <v>159</v>
      </c>
      <c r="G170" s="5">
        <f t="shared" ca="1" si="75"/>
        <v>1.3552068168840679</v>
      </c>
      <c r="H170">
        <f t="shared" ca="1" si="81"/>
        <v>0</v>
      </c>
      <c r="I170">
        <f t="shared" ca="1" si="81"/>
        <v>0</v>
      </c>
      <c r="J170">
        <f t="shared" ca="1" si="81"/>
        <v>3.7116845897018719E-2</v>
      </c>
      <c r="K170">
        <f t="shared" ca="1" si="81"/>
        <v>0</v>
      </c>
      <c r="L170">
        <f t="shared" ca="1" si="81"/>
        <v>0</v>
      </c>
      <c r="M170">
        <f t="shared" ca="1" si="81"/>
        <v>2.2556057962550401E-2</v>
      </c>
      <c r="N170">
        <f t="shared" ca="1" si="81"/>
        <v>0</v>
      </c>
      <c r="O170">
        <f t="shared" ca="1" si="81"/>
        <v>0</v>
      </c>
      <c r="P170">
        <f t="shared" ca="1" si="81"/>
        <v>5.1186345089009504E-3</v>
      </c>
      <c r="Q170">
        <f t="shared" ca="1" si="81"/>
        <v>0</v>
      </c>
      <c r="R170">
        <f t="shared" ca="1" si="81"/>
        <v>0</v>
      </c>
      <c r="S170">
        <f t="shared" ca="1" si="81"/>
        <v>1.7492484643105459E-3</v>
      </c>
      <c r="T170">
        <f t="shared" ca="1" si="81"/>
        <v>0</v>
      </c>
      <c r="U170">
        <f t="shared" ca="1" si="81"/>
        <v>0</v>
      </c>
      <c r="V170">
        <f t="shared" ca="1" si="81"/>
        <v>8.2025727263459244E-4</v>
      </c>
      <c r="W170">
        <f t="shared" ca="1" si="81"/>
        <v>0</v>
      </c>
      <c r="X170">
        <f t="shared" ca="1" si="80"/>
        <v>0</v>
      </c>
      <c r="Y170">
        <f t="shared" ca="1" si="80"/>
        <v>2.9931507252173707E-4</v>
      </c>
      <c r="Z170">
        <f t="shared" ca="1" si="79"/>
        <v>1.8076260819484372E-4</v>
      </c>
      <c r="AA170">
        <f t="shared" ca="1" si="68"/>
        <v>260.48449432905846</v>
      </c>
      <c r="AB170">
        <f t="shared" ca="1" si="69"/>
        <v>0</v>
      </c>
      <c r="AC170">
        <f t="shared" ca="1" si="70"/>
        <v>4.8023212529212711E-2</v>
      </c>
      <c r="AD170">
        <f t="shared" ca="1" si="71"/>
        <v>0.15596253921523467</v>
      </c>
      <c r="AE170">
        <f t="shared" si="77"/>
        <v>0</v>
      </c>
      <c r="AG170">
        <f t="shared" ca="1" si="72"/>
        <v>1.5765593476482116</v>
      </c>
      <c r="AH170">
        <f t="shared" ca="1" si="73"/>
        <v>1.1381121112208348</v>
      </c>
      <c r="AI170">
        <f t="shared" si="74"/>
        <v>0</v>
      </c>
      <c r="AJ170">
        <v>0.6573736754944548</v>
      </c>
      <c r="AK170">
        <v>-0.67985411078552715</v>
      </c>
      <c r="AL170">
        <v>0.37910240280325525</v>
      </c>
      <c r="AM170">
        <v>1.3724388736591209</v>
      </c>
      <c r="AN170">
        <v>1.1381121112208348</v>
      </c>
      <c r="AO170">
        <v>0.68942654252168722</v>
      </c>
      <c r="AP170">
        <v>-0.68690724219777621</v>
      </c>
      <c r="AQ170">
        <v>0.39080077840480953</v>
      </c>
      <c r="AR170">
        <v>-0.2260117071273271</v>
      </c>
      <c r="AS170">
        <v>1.0605640454741661</v>
      </c>
      <c r="AT170">
        <v>1.3345834304345772</v>
      </c>
    </row>
    <row r="171" spans="5:46" x14ac:dyDescent="0.55000000000000004">
      <c r="E171">
        <f t="shared" si="67"/>
        <v>0</v>
      </c>
      <c r="F171">
        <v>160</v>
      </c>
      <c r="G171" s="5">
        <f t="shared" ca="1" si="75"/>
        <v>0</v>
      </c>
      <c r="H171">
        <f t="shared" ca="1" si="81"/>
        <v>0.42087883866965997</v>
      </c>
      <c r="I171">
        <f t="shared" ca="1" si="81"/>
        <v>0</v>
      </c>
      <c r="J171">
        <f t="shared" ca="1" si="81"/>
        <v>0</v>
      </c>
      <c r="K171">
        <f t="shared" ca="1" si="81"/>
        <v>2.3220249225868374E-2</v>
      </c>
      <c r="L171">
        <f t="shared" ca="1" si="81"/>
        <v>0</v>
      </c>
      <c r="M171">
        <f t="shared" ca="1" si="81"/>
        <v>0</v>
      </c>
      <c r="N171">
        <f t="shared" ca="1" si="81"/>
        <v>1.5555869729764391E-2</v>
      </c>
      <c r="O171">
        <f t="shared" ca="1" si="81"/>
        <v>0</v>
      </c>
      <c r="P171">
        <f t="shared" ca="1" si="81"/>
        <v>0</v>
      </c>
      <c r="Q171">
        <f t="shared" ca="1" si="81"/>
        <v>3.6467273627383834E-3</v>
      </c>
      <c r="R171">
        <f t="shared" ca="1" si="81"/>
        <v>0</v>
      </c>
      <c r="S171">
        <f t="shared" ca="1" si="81"/>
        <v>0</v>
      </c>
      <c r="T171">
        <f t="shared" ca="1" si="81"/>
        <v>1.2629616412667864E-3</v>
      </c>
      <c r="U171">
        <f t="shared" ca="1" si="81"/>
        <v>0</v>
      </c>
      <c r="V171">
        <f t="shared" ca="1" si="81"/>
        <v>0</v>
      </c>
      <c r="W171">
        <f t="shared" ca="1" si="81"/>
        <v>5.9574045308669174E-4</v>
      </c>
      <c r="X171">
        <f t="shared" ca="1" si="80"/>
        <v>0</v>
      </c>
      <c r="Y171">
        <f t="shared" ca="1" si="80"/>
        <v>0</v>
      </c>
      <c r="Z171">
        <f t="shared" ca="1" si="79"/>
        <v>3.4962076512320408E-4</v>
      </c>
      <c r="AA171">
        <f t="shared" ca="1" si="68"/>
        <v>265.73001491240643</v>
      </c>
      <c r="AB171">
        <f t="shared" ca="1" si="69"/>
        <v>0</v>
      </c>
      <c r="AC171">
        <f t="shared" ca="1" si="70"/>
        <v>0.11972281182161683</v>
      </c>
      <c r="AD171">
        <f t="shared" ca="1" si="71"/>
        <v>0.11700128275483759</v>
      </c>
      <c r="AE171">
        <f t="shared" si="77"/>
        <v>0</v>
      </c>
      <c r="AG171">
        <f t="shared" ca="1" si="72"/>
        <v>0</v>
      </c>
      <c r="AH171">
        <f t="shared" ca="1" si="73"/>
        <v>0.22883796191308647</v>
      </c>
      <c r="AI171">
        <f t="shared" si="74"/>
        <v>1</v>
      </c>
      <c r="AJ171">
        <v>0.44768853513232898</v>
      </c>
      <c r="AK171">
        <v>-0.16890453480300494</v>
      </c>
      <c r="AL171">
        <v>0.70945588959148154</v>
      </c>
      <c r="AM171">
        <v>0.58091700338991359</v>
      </c>
      <c r="AN171">
        <v>0.22883796191308647</v>
      </c>
      <c r="AO171">
        <v>4.2966803448507562E-2</v>
      </c>
      <c r="AP171">
        <v>-0.58100795286009088</v>
      </c>
      <c r="AQ171">
        <v>-0.33401988730474841</v>
      </c>
      <c r="AR171">
        <v>-0.15456635082955472</v>
      </c>
      <c r="AS171">
        <v>-0.499467205372639</v>
      </c>
      <c r="AT171">
        <v>0.56137537285394501</v>
      </c>
    </row>
    <row r="172" spans="5:46" x14ac:dyDescent="0.55000000000000004">
      <c r="E172">
        <f t="shared" ref="E172:E203" si="82">Cullrate</f>
        <v>0</v>
      </c>
      <c r="F172">
        <v>161</v>
      </c>
      <c r="G172" s="5">
        <f t="shared" ca="1" si="75"/>
        <v>0</v>
      </c>
      <c r="H172">
        <f t="shared" ca="1" si="81"/>
        <v>0</v>
      </c>
      <c r="I172">
        <f t="shared" ca="1" si="81"/>
        <v>0.20723351411094734</v>
      </c>
      <c r="J172">
        <f t="shared" ca="1" si="81"/>
        <v>0</v>
      </c>
      <c r="K172">
        <f t="shared" ca="1" si="81"/>
        <v>0</v>
      </c>
      <c r="L172">
        <f t="shared" ca="1" si="81"/>
        <v>1.5224104592025499E-2</v>
      </c>
      <c r="M172">
        <f t="shared" ca="1" si="81"/>
        <v>0</v>
      </c>
      <c r="N172">
        <f t="shared" ca="1" si="81"/>
        <v>0</v>
      </c>
      <c r="O172">
        <f t="shared" ca="1" si="81"/>
        <v>1.0883906807836829E-2</v>
      </c>
      <c r="P172">
        <f t="shared" ca="1" si="81"/>
        <v>0</v>
      </c>
      <c r="Q172">
        <f t="shared" ca="1" si="81"/>
        <v>0</v>
      </c>
      <c r="R172">
        <f t="shared" ca="1" si="81"/>
        <v>2.6130069354794246E-3</v>
      </c>
      <c r="S172">
        <f t="shared" ca="1" si="81"/>
        <v>0</v>
      </c>
      <c r="T172">
        <f t="shared" ca="1" si="81"/>
        <v>0</v>
      </c>
      <c r="U172">
        <f t="shared" ca="1" si="81"/>
        <v>9.1415086884807939E-4</v>
      </c>
      <c r="V172">
        <f t="shared" ca="1" si="81"/>
        <v>0</v>
      </c>
      <c r="W172">
        <f t="shared" ca="1" si="81"/>
        <v>0</v>
      </c>
      <c r="X172">
        <f t="shared" ca="1" si="80"/>
        <v>4.3317249190369525E-4</v>
      </c>
      <c r="Y172">
        <f t="shared" ca="1" si="80"/>
        <v>0</v>
      </c>
      <c r="Z172">
        <f t="shared" ca="1" si="79"/>
        <v>2.5461437662105613E-4</v>
      </c>
      <c r="AA172">
        <f t="shared" ref="AA172:AA203" ca="1" si="83">SUMPRODUCT(G172:Z172,mwt)*fec</f>
        <v>296.10822697100099</v>
      </c>
      <c r="AB172">
        <f t="shared" ref="AB172:AB203" ca="1" si="84">E172*SUMPRODUCT(G172:Z172,wt,vul)</f>
        <v>0</v>
      </c>
      <c r="AC172">
        <f t="shared" ref="AC172:AC203" ca="1" si="85">SUMPRODUCT(G172:Z172,vul,wt)/SUMPRODUCT(G172:Z172,vul)</f>
        <v>0.21364997252219736</v>
      </c>
      <c r="AD172">
        <f t="shared" ref="AD172:AD203" ca="1" si="86">SUMPRODUCT(G172:Z172,mat)</f>
        <v>0.1073623226688596</v>
      </c>
      <c r="AE172">
        <f t="shared" si="77"/>
        <v>0</v>
      </c>
      <c r="AG172">
        <f t="shared" ref="AG172:AG203" ca="1" si="87">EXP(AH172*sdr)*IF(AI172=0,1,0)</f>
        <v>0</v>
      </c>
      <c r="AH172">
        <f t="shared" ref="AH172:AH203" ca="1" si="88">OFFSET(AI172,0,normseq)</f>
        <v>1.0787289284053259</v>
      </c>
      <c r="AI172">
        <f t="shared" ref="AI172:AI203" si="89">MOD(F172,yrbetween)</f>
        <v>2</v>
      </c>
      <c r="AJ172">
        <v>-1.8311402527615428</v>
      </c>
      <c r="AK172">
        <v>-0.81077814684249461</v>
      </c>
      <c r="AL172">
        <v>1.0034955266746692</v>
      </c>
      <c r="AM172">
        <v>-0.41086309465754312</v>
      </c>
      <c r="AN172">
        <v>1.0787289284053259</v>
      </c>
      <c r="AO172">
        <v>-1.1335919225530233</v>
      </c>
      <c r="AP172">
        <v>0.63728066379553638</v>
      </c>
      <c r="AQ172">
        <v>-5.2616542234318331E-2</v>
      </c>
      <c r="AR172">
        <v>0.23685515770921484</v>
      </c>
      <c r="AS172">
        <v>0.24796349862299394</v>
      </c>
      <c r="AT172">
        <v>1.7300499166594818</v>
      </c>
    </row>
    <row r="173" spans="5:46" x14ac:dyDescent="0.55000000000000004">
      <c r="E173">
        <f t="shared" si="82"/>
        <v>0</v>
      </c>
      <c r="F173">
        <v>162</v>
      </c>
      <c r="G173" s="5">
        <f t="shared" ref="G173:G204" ca="1" si="90">reca*AA172*EXP(-recb*AA172)*Rmult+glenadd</f>
        <v>1.5173653764709969</v>
      </c>
      <c r="H173">
        <f t="shared" ca="1" si="81"/>
        <v>0</v>
      </c>
      <c r="I173">
        <f t="shared" ca="1" si="81"/>
        <v>0</v>
      </c>
      <c r="J173">
        <f t="shared" ca="1" si="81"/>
        <v>0.11969655901161182</v>
      </c>
      <c r="K173">
        <f t="shared" ca="1" si="81"/>
        <v>0</v>
      </c>
      <c r="L173">
        <f t="shared" ca="1" si="81"/>
        <v>0</v>
      </c>
      <c r="M173">
        <f t="shared" ca="1" si="81"/>
        <v>1.0286781031572744E-2</v>
      </c>
      <c r="N173">
        <f t="shared" ca="1" si="81"/>
        <v>0</v>
      </c>
      <c r="O173">
        <f t="shared" ca="1" si="81"/>
        <v>0</v>
      </c>
      <c r="P173">
        <f t="shared" ca="1" si="81"/>
        <v>7.6948641596032118E-3</v>
      </c>
      <c r="Q173">
        <f t="shared" ca="1" si="81"/>
        <v>0</v>
      </c>
      <c r="R173">
        <f t="shared" ca="1" si="81"/>
        <v>0</v>
      </c>
      <c r="S173">
        <f t="shared" ca="1" si="81"/>
        <v>1.8804158713584208E-3</v>
      </c>
      <c r="T173">
        <f t="shared" ca="1" si="81"/>
        <v>0</v>
      </c>
      <c r="U173">
        <f t="shared" ca="1" si="81"/>
        <v>0</v>
      </c>
      <c r="V173">
        <f t="shared" ca="1" si="81"/>
        <v>6.6295088482320303E-4</v>
      </c>
      <c r="W173">
        <f t="shared" ref="W173:Y188" ca="1" si="91">V172*V$10*(1-V$2*$E172)</f>
        <v>0</v>
      </c>
      <c r="X173">
        <f t="shared" ca="1" si="91"/>
        <v>0</v>
      </c>
      <c r="Y173">
        <f t="shared" ca="1" si="91"/>
        <v>3.1524550339070577E-4</v>
      </c>
      <c r="Z173">
        <f t="shared" ca="1" si="79"/>
        <v>1.8542514418239396E-4</v>
      </c>
      <c r="AA173">
        <f t="shared" ca="1" si="83"/>
        <v>344.24782556896156</v>
      </c>
      <c r="AB173">
        <f t="shared" ca="1" si="84"/>
        <v>0</v>
      </c>
      <c r="AC173">
        <f t="shared" ca="1" si="85"/>
        <v>5.7664291197610053E-2</v>
      </c>
      <c r="AD173">
        <f t="shared" ca="1" si="86"/>
        <v>0.21032327537421053</v>
      </c>
      <c r="AE173">
        <f t="shared" si="77"/>
        <v>0</v>
      </c>
      <c r="AG173">
        <f t="shared" ca="1" si="87"/>
        <v>1.6711387095869823</v>
      </c>
      <c r="AH173">
        <f t="shared" ca="1" si="88"/>
        <v>1.2837631402362604</v>
      </c>
      <c r="AI173">
        <f t="shared" si="89"/>
        <v>0</v>
      </c>
      <c r="AJ173">
        <v>-0.73627688834676519</v>
      </c>
      <c r="AK173">
        <v>-2.5489862309768796</v>
      </c>
      <c r="AL173">
        <v>-0.71616113928030245</v>
      </c>
      <c r="AM173">
        <v>0.38708776628482156</v>
      </c>
      <c r="AN173">
        <v>1.2837631402362604</v>
      </c>
      <c r="AO173">
        <v>0.61633272707695141</v>
      </c>
      <c r="AP173">
        <v>1.0042549547506496</v>
      </c>
      <c r="AQ173">
        <v>-0.96110852609854192</v>
      </c>
      <c r="AR173">
        <v>-0.52063796829315834</v>
      </c>
      <c r="AS173">
        <v>0.848442596179666</v>
      </c>
      <c r="AT173">
        <v>-0.24071255211310927</v>
      </c>
    </row>
    <row r="174" spans="5:46" x14ac:dyDescent="0.55000000000000004">
      <c r="E174">
        <f t="shared" si="82"/>
        <v>0</v>
      </c>
      <c r="F174">
        <v>163</v>
      </c>
      <c r="G174" s="5">
        <f t="shared" ca="1" si="90"/>
        <v>0</v>
      </c>
      <c r="H174">
        <f t="shared" ref="H174:W189" ca="1" si="92">G173*G$10*(1-G$2*$E173)</f>
        <v>0.47123949609035676</v>
      </c>
      <c r="I174">
        <f t="shared" ca="1" si="92"/>
        <v>0</v>
      </c>
      <c r="J174">
        <f t="shared" ca="1" si="92"/>
        <v>0</v>
      </c>
      <c r="K174">
        <f t="shared" ca="1" si="92"/>
        <v>7.4882007470137207E-2</v>
      </c>
      <c r="L174">
        <f t="shared" ca="1" si="92"/>
        <v>0</v>
      </c>
      <c r="M174">
        <f t="shared" ca="1" si="92"/>
        <v>0</v>
      </c>
      <c r="N174">
        <f t="shared" ca="1" si="92"/>
        <v>7.0943170092680335E-3</v>
      </c>
      <c r="O174">
        <f t="shared" ca="1" si="92"/>
        <v>0</v>
      </c>
      <c r="P174">
        <f t="shared" ca="1" si="92"/>
        <v>0</v>
      </c>
      <c r="Q174">
        <f t="shared" ca="1" si="92"/>
        <v>5.4821401361210042E-3</v>
      </c>
      <c r="R174">
        <f t="shared" ca="1" si="92"/>
        <v>0</v>
      </c>
      <c r="S174">
        <f t="shared" ca="1" si="92"/>
        <v>0</v>
      </c>
      <c r="T174">
        <f t="shared" ca="1" si="92"/>
        <v>1.3576648278442211E-3</v>
      </c>
      <c r="U174">
        <f t="shared" ca="1" si="92"/>
        <v>0</v>
      </c>
      <c r="V174">
        <f t="shared" ca="1" si="92"/>
        <v>0</v>
      </c>
      <c r="W174">
        <f t="shared" ca="1" si="91"/>
        <v>4.8149120242514291E-4</v>
      </c>
      <c r="X174">
        <f t="shared" ca="1" si="91"/>
        <v>0</v>
      </c>
      <c r="Y174">
        <f t="shared" ca="1" si="91"/>
        <v>0</v>
      </c>
      <c r="Z174">
        <f t="shared" ca="1" si="79"/>
        <v>3.6461777314446086E-4</v>
      </c>
      <c r="AA174">
        <f t="shared" ca="1" si="83"/>
        <v>385.60478826219708</v>
      </c>
      <c r="AB174">
        <f t="shared" ca="1" si="84"/>
        <v>0</v>
      </c>
      <c r="AC174">
        <f t="shared" ca="1" si="85"/>
        <v>0.13592653904256463</v>
      </c>
      <c r="AD174">
        <f t="shared" ca="1" si="86"/>
        <v>0.16188694756188907</v>
      </c>
      <c r="AE174">
        <f t="shared" si="77"/>
        <v>0</v>
      </c>
      <c r="AG174">
        <f t="shared" ca="1" si="87"/>
        <v>0</v>
      </c>
      <c r="AH174">
        <f t="shared" ca="1" si="88"/>
        <v>9.296400094171986E-2</v>
      </c>
      <c r="AI174">
        <f t="shared" si="89"/>
        <v>1</v>
      </c>
      <c r="AJ174">
        <v>-1.0295275387761649</v>
      </c>
      <c r="AK174">
        <v>-0.33450533010181971</v>
      </c>
      <c r="AL174">
        <v>-0.26575321498967241</v>
      </c>
      <c r="AM174">
        <v>-0.3915442903235089</v>
      </c>
      <c r="AN174">
        <v>9.296400094171986E-2</v>
      </c>
      <c r="AO174">
        <v>1.3303088053362444</v>
      </c>
      <c r="AP174">
        <v>-0.71280510383076034</v>
      </c>
      <c r="AQ174">
        <v>0.3446348273428157</v>
      </c>
      <c r="AR174">
        <v>0.35203129300498404</v>
      </c>
      <c r="AS174">
        <v>-9.3712060333928093E-3</v>
      </c>
      <c r="AT174">
        <v>-5.2846189646515995E-2</v>
      </c>
    </row>
    <row r="175" spans="5:46" x14ac:dyDescent="0.55000000000000004">
      <c r="E175">
        <f t="shared" si="82"/>
        <v>0</v>
      </c>
      <c r="F175">
        <v>164</v>
      </c>
      <c r="G175" s="5">
        <f t="shared" ca="1" si="90"/>
        <v>0</v>
      </c>
      <c r="H175">
        <f t="shared" ca="1" si="92"/>
        <v>0</v>
      </c>
      <c r="I175">
        <f t="shared" ca="1" si="92"/>
        <v>0.23203023718501925</v>
      </c>
      <c r="J175">
        <f t="shared" ca="1" si="92"/>
        <v>0</v>
      </c>
      <c r="K175">
        <f t="shared" ca="1" si="92"/>
        <v>0</v>
      </c>
      <c r="L175">
        <f t="shared" ca="1" si="92"/>
        <v>4.9095576136890931E-2</v>
      </c>
      <c r="M175">
        <f t="shared" ca="1" si="92"/>
        <v>0</v>
      </c>
      <c r="N175">
        <f t="shared" ca="1" si="92"/>
        <v>0</v>
      </c>
      <c r="O175">
        <f t="shared" ca="1" si="92"/>
        <v>4.9636495120799935E-3</v>
      </c>
      <c r="P175">
        <f t="shared" ca="1" si="92"/>
        <v>0</v>
      </c>
      <c r="Q175">
        <f t="shared" ca="1" si="92"/>
        <v>0</v>
      </c>
      <c r="R175">
        <f t="shared" ca="1" si="92"/>
        <v>3.9281439965387311E-3</v>
      </c>
      <c r="S175">
        <f t="shared" ca="1" si="92"/>
        <v>0</v>
      </c>
      <c r="T175">
        <f t="shared" ca="1" si="92"/>
        <v>0</v>
      </c>
      <c r="U175">
        <f t="shared" ca="1" si="92"/>
        <v>9.8269847747189205E-4</v>
      </c>
      <c r="V175">
        <f t="shared" ca="1" si="92"/>
        <v>0</v>
      </c>
      <c r="W175">
        <f t="shared" ca="1" si="91"/>
        <v>0</v>
      </c>
      <c r="X175">
        <f t="shared" ca="1" si="91"/>
        <v>3.5010001906628105E-4</v>
      </c>
      <c r="Y175">
        <f t="shared" ca="1" si="91"/>
        <v>0</v>
      </c>
      <c r="Z175">
        <f t="shared" ca="1" si="79"/>
        <v>2.6553607873210685E-4</v>
      </c>
      <c r="AA175">
        <f t="shared" ca="1" si="83"/>
        <v>425.63198084960169</v>
      </c>
      <c r="AB175">
        <f t="shared" ca="1" si="84"/>
        <v>0</v>
      </c>
      <c r="AC175">
        <f t="shared" ca="1" si="85"/>
        <v>0.23260848617050967</v>
      </c>
      <c r="AD175">
        <f t="shared" ca="1" si="86"/>
        <v>0.14344124211919212</v>
      </c>
      <c r="AE175">
        <f t="shared" si="77"/>
        <v>0</v>
      </c>
      <c r="AG175">
        <f t="shared" ca="1" si="87"/>
        <v>0</v>
      </c>
      <c r="AH175">
        <f t="shared" ca="1" si="88"/>
        <v>-0.35634911910165101</v>
      </c>
      <c r="AI175">
        <f t="shared" si="89"/>
        <v>2</v>
      </c>
      <c r="AJ175">
        <v>-0.52968289310229011</v>
      </c>
      <c r="AK175">
        <v>1.1553856893442571</v>
      </c>
      <c r="AL175">
        <v>-1.3636645235237665</v>
      </c>
      <c r="AM175">
        <v>-0.15224486560327932</v>
      </c>
      <c r="AN175">
        <v>-0.35634911910165101</v>
      </c>
      <c r="AO175">
        <v>-0.37122390494914725</v>
      </c>
      <c r="AP175">
        <v>-1.2660166248679161E-2</v>
      </c>
      <c r="AQ175">
        <v>-2.2316817194223404</v>
      </c>
      <c r="AR175">
        <v>-0.73969204095192254</v>
      </c>
      <c r="AS175">
        <v>-1.9996878108941019</v>
      </c>
      <c r="AT175">
        <v>0.1158093709818786</v>
      </c>
    </row>
    <row r="176" spans="5:46" x14ac:dyDescent="0.55000000000000004">
      <c r="E176">
        <f t="shared" si="82"/>
        <v>0</v>
      </c>
      <c r="F176">
        <v>165</v>
      </c>
      <c r="G176" s="5">
        <f t="shared" ca="1" si="90"/>
        <v>1.0283976772167625</v>
      </c>
      <c r="H176">
        <f t="shared" ca="1" si="92"/>
        <v>0</v>
      </c>
      <c r="I176">
        <f t="shared" ca="1" si="92"/>
        <v>0</v>
      </c>
      <c r="J176">
        <f t="shared" ca="1" si="92"/>
        <v>0.13401896453305276</v>
      </c>
      <c r="K176">
        <f t="shared" ca="1" si="92"/>
        <v>0</v>
      </c>
      <c r="L176">
        <f t="shared" ca="1" si="92"/>
        <v>0</v>
      </c>
      <c r="M176">
        <f t="shared" ca="1" si="92"/>
        <v>3.3173408543425695E-2</v>
      </c>
      <c r="N176">
        <f t="shared" ca="1" si="92"/>
        <v>0</v>
      </c>
      <c r="O176">
        <f t="shared" ca="1" si="92"/>
        <v>0</v>
      </c>
      <c r="P176">
        <f t="shared" ca="1" si="92"/>
        <v>3.5092737750965245E-3</v>
      </c>
      <c r="Q176">
        <f t="shared" ca="1" si="92"/>
        <v>0</v>
      </c>
      <c r="R176">
        <f t="shared" ca="1" si="92"/>
        <v>0</v>
      </c>
      <c r="S176">
        <f t="shared" ca="1" si="92"/>
        <v>2.8268368582487031E-3</v>
      </c>
      <c r="T176">
        <f t="shared" ca="1" si="92"/>
        <v>0</v>
      </c>
      <c r="U176">
        <f t="shared" ca="1" si="92"/>
        <v>0</v>
      </c>
      <c r="V176">
        <f t="shared" ca="1" si="92"/>
        <v>7.1266226107221851E-4</v>
      </c>
      <c r="W176">
        <f t="shared" ca="1" si="91"/>
        <v>0</v>
      </c>
      <c r="X176">
        <f t="shared" ca="1" si="91"/>
        <v>0</v>
      </c>
      <c r="Y176">
        <f t="shared" ca="1" si="91"/>
        <v>2.5478870152304781E-4</v>
      </c>
      <c r="Z176">
        <f t="shared" ca="1" si="79"/>
        <v>1.9337896916091351E-4</v>
      </c>
      <c r="AA176">
        <f t="shared" ca="1" si="83"/>
        <v>464.09418774168932</v>
      </c>
      <c r="AB176">
        <f t="shared" ca="1" si="84"/>
        <v>0</v>
      </c>
      <c r="AC176">
        <f t="shared" ca="1" si="85"/>
        <v>9.2037509026119846E-2</v>
      </c>
      <c r="AD176">
        <f t="shared" ca="1" si="86"/>
        <v>0.20112621131193259</v>
      </c>
      <c r="AE176">
        <f t="shared" si="77"/>
        <v>0</v>
      </c>
      <c r="AG176">
        <f t="shared" ca="1" si="87"/>
        <v>0.95247004616680064</v>
      </c>
      <c r="AH176">
        <f t="shared" ca="1" si="88"/>
        <v>-0.12174155017419253</v>
      </c>
      <c r="AI176">
        <f t="shared" si="89"/>
        <v>0</v>
      </c>
      <c r="AJ176">
        <v>-0.55012719712976832</v>
      </c>
      <c r="AK176">
        <v>-1.4976649254094809</v>
      </c>
      <c r="AL176">
        <v>-0.42296278479625471</v>
      </c>
      <c r="AM176">
        <v>-0.7798166734573897</v>
      </c>
      <c r="AN176">
        <v>-0.12174155017419253</v>
      </c>
      <c r="AO176">
        <v>0.77268168752198108</v>
      </c>
      <c r="AP176">
        <v>-0.81354301073588431</v>
      </c>
      <c r="AQ176">
        <v>0.44946546040591784</v>
      </c>
      <c r="AR176">
        <v>0.15263140085153282</v>
      </c>
      <c r="AS176">
        <v>1.7039974409271963</v>
      </c>
      <c r="AT176">
        <v>-0.31314129955717362</v>
      </c>
    </row>
    <row r="177" spans="5:46" x14ac:dyDescent="0.55000000000000004">
      <c r="E177">
        <f t="shared" si="82"/>
        <v>0</v>
      </c>
      <c r="F177">
        <v>166</v>
      </c>
      <c r="G177" s="5">
        <f t="shared" ca="1" si="90"/>
        <v>0</v>
      </c>
      <c r="H177">
        <f t="shared" ca="1" si="92"/>
        <v>0.31938359126081167</v>
      </c>
      <c r="I177">
        <f t="shared" ca="1" si="92"/>
        <v>0</v>
      </c>
      <c r="J177">
        <f t="shared" ca="1" si="92"/>
        <v>0</v>
      </c>
      <c r="K177">
        <f t="shared" ca="1" si="92"/>
        <v>8.3842085237642888E-2</v>
      </c>
      <c r="L177">
        <f t="shared" ca="1" si="92"/>
        <v>0</v>
      </c>
      <c r="M177">
        <f t="shared" ca="1" si="92"/>
        <v>0</v>
      </c>
      <c r="N177">
        <f t="shared" ca="1" si="92"/>
        <v>2.287816526498386E-2</v>
      </c>
      <c r="O177">
        <f t="shared" ca="1" si="92"/>
        <v>0</v>
      </c>
      <c r="P177">
        <f t="shared" ca="1" si="92"/>
        <v>0</v>
      </c>
      <c r="Q177">
        <f t="shared" ca="1" si="92"/>
        <v>2.5001520770297214E-3</v>
      </c>
      <c r="R177">
        <f t="shared" ca="1" si="92"/>
        <v>0</v>
      </c>
      <c r="S177">
        <f t="shared" ca="1" si="92"/>
        <v>0</v>
      </c>
      <c r="T177">
        <f t="shared" ca="1" si="92"/>
        <v>2.0409830798361695E-3</v>
      </c>
      <c r="U177">
        <f t="shared" ca="1" si="92"/>
        <v>0</v>
      </c>
      <c r="V177">
        <f t="shared" ca="1" si="92"/>
        <v>0</v>
      </c>
      <c r="W177">
        <f t="shared" ca="1" si="91"/>
        <v>5.1759582325347226E-4</v>
      </c>
      <c r="X177">
        <f t="shared" ca="1" si="91"/>
        <v>0</v>
      </c>
      <c r="Y177">
        <f t="shared" ca="1" si="91"/>
        <v>0</v>
      </c>
      <c r="Z177">
        <f t="shared" ca="1" si="79"/>
        <v>3.263820215389552E-4</v>
      </c>
      <c r="AA177">
        <f t="shared" ca="1" si="83"/>
        <v>478.01152088605937</v>
      </c>
      <c r="AB177">
        <f t="shared" ca="1" si="84"/>
        <v>0</v>
      </c>
      <c r="AC177">
        <f t="shared" ca="1" si="85"/>
        <v>0.18494494519755353</v>
      </c>
      <c r="AD177">
        <f t="shared" ca="1" si="86"/>
        <v>0.15482134606702386</v>
      </c>
      <c r="AE177">
        <f t="shared" si="77"/>
        <v>0</v>
      </c>
      <c r="AG177">
        <f t="shared" ca="1" si="87"/>
        <v>0</v>
      </c>
      <c r="AH177">
        <f t="shared" ca="1" si="88"/>
        <v>0.64686901168897748</v>
      </c>
      <c r="AI177">
        <f t="shared" si="89"/>
        <v>1</v>
      </c>
      <c r="AJ177">
        <v>-1.8075206753564999</v>
      </c>
      <c r="AK177">
        <v>-9.4347569756791927E-2</v>
      </c>
      <c r="AL177">
        <v>-1.0340863809688017</v>
      </c>
      <c r="AM177">
        <v>0.76825472206110135</v>
      </c>
      <c r="AN177">
        <v>0.64686901168897748</v>
      </c>
      <c r="AO177">
        <v>-1.7878892322187312</v>
      </c>
      <c r="AP177">
        <v>1.4700617612106726</v>
      </c>
      <c r="AQ177">
        <v>-0.17503907656646334</v>
      </c>
      <c r="AR177">
        <v>-0.41061298361455556</v>
      </c>
      <c r="AS177">
        <v>-2.0198604033794254</v>
      </c>
      <c r="AT177">
        <v>-0.57513034334988333</v>
      </c>
    </row>
    <row r="178" spans="5:46" x14ac:dyDescent="0.55000000000000004">
      <c r="E178">
        <f t="shared" si="82"/>
        <v>0</v>
      </c>
      <c r="F178">
        <v>167</v>
      </c>
      <c r="G178" s="5">
        <f t="shared" ca="1" si="90"/>
        <v>0</v>
      </c>
      <c r="H178">
        <f t="shared" ca="1" si="92"/>
        <v>0</v>
      </c>
      <c r="I178">
        <f t="shared" ca="1" si="92"/>
        <v>0.15725899685420247</v>
      </c>
      <c r="J178">
        <f t="shared" ca="1" si="92"/>
        <v>0</v>
      </c>
      <c r="K178">
        <f t="shared" ca="1" si="92"/>
        <v>0</v>
      </c>
      <c r="L178">
        <f t="shared" ca="1" si="92"/>
        <v>5.4970153957236763E-2</v>
      </c>
      <c r="M178">
        <f t="shared" ca="1" si="92"/>
        <v>0</v>
      </c>
      <c r="N178">
        <f t="shared" ca="1" si="92"/>
        <v>0</v>
      </c>
      <c r="O178">
        <f t="shared" ca="1" si="92"/>
        <v>1.6007065050302739E-2</v>
      </c>
      <c r="P178">
        <f t="shared" ca="1" si="92"/>
        <v>0</v>
      </c>
      <c r="Q178">
        <f t="shared" ca="1" si="92"/>
        <v>0</v>
      </c>
      <c r="R178">
        <f t="shared" ca="1" si="92"/>
        <v>1.7914458820761101E-3</v>
      </c>
      <c r="S178">
        <f t="shared" ca="1" si="92"/>
        <v>0</v>
      </c>
      <c r="T178">
        <f t="shared" ca="1" si="92"/>
        <v>0</v>
      </c>
      <c r="U178">
        <f t="shared" ca="1" si="92"/>
        <v>1.4772946341149733E-3</v>
      </c>
      <c r="V178">
        <f t="shared" ca="1" si="92"/>
        <v>0</v>
      </c>
      <c r="W178">
        <f t="shared" ca="1" si="91"/>
        <v>0</v>
      </c>
      <c r="X178">
        <f t="shared" ca="1" si="91"/>
        <v>3.7635227118784317E-4</v>
      </c>
      <c r="Y178">
        <f t="shared" ca="1" si="91"/>
        <v>0</v>
      </c>
      <c r="Z178">
        <f t="shared" ca="1" si="79"/>
        <v>2.3769055858331739E-4</v>
      </c>
      <c r="AA178">
        <f t="shared" ca="1" si="83"/>
        <v>474.62237410082548</v>
      </c>
      <c r="AB178">
        <f t="shared" ca="1" si="84"/>
        <v>0</v>
      </c>
      <c r="AC178">
        <f t="shared" ca="1" si="85"/>
        <v>0.28597752210511407</v>
      </c>
      <c r="AD178">
        <f t="shared" ca="1" si="86"/>
        <v>0.12999620280705765</v>
      </c>
      <c r="AE178">
        <f t="shared" si="77"/>
        <v>0</v>
      </c>
      <c r="AG178">
        <f t="shared" ca="1" si="87"/>
        <v>0</v>
      </c>
      <c r="AH178">
        <f t="shared" ca="1" si="88"/>
        <v>0.83211034507257864</v>
      </c>
      <c r="AI178">
        <f t="shared" si="89"/>
        <v>2</v>
      </c>
      <c r="AJ178">
        <v>-1.4718671081936918</v>
      </c>
      <c r="AK178">
        <v>-6.9861698648310266E-2</v>
      </c>
      <c r="AL178">
        <v>0.97062184067908674</v>
      </c>
      <c r="AM178">
        <v>1.3714588931179605</v>
      </c>
      <c r="AN178">
        <v>0.83211034507257864</v>
      </c>
      <c r="AO178">
        <v>-0.24733253667363897</v>
      </c>
      <c r="AP178">
        <v>-0.12351392797427252</v>
      </c>
      <c r="AQ178">
        <v>-0.37778818295919336</v>
      </c>
      <c r="AR178">
        <v>-1.3424551070784219</v>
      </c>
      <c r="AS178">
        <v>-0.54133806770551018</v>
      </c>
      <c r="AT178">
        <v>0.5369145128497621</v>
      </c>
    </row>
    <row r="179" spans="5:46" x14ac:dyDescent="0.55000000000000004">
      <c r="E179">
        <f t="shared" si="82"/>
        <v>0</v>
      </c>
      <c r="F179">
        <v>168</v>
      </c>
      <c r="G179" s="5">
        <f t="shared" ca="1" si="90"/>
        <v>1.3018532891941792</v>
      </c>
      <c r="H179">
        <f t="shared" ca="1" si="92"/>
        <v>0</v>
      </c>
      <c r="I179">
        <f t="shared" ca="1" si="92"/>
        <v>0</v>
      </c>
      <c r="J179">
        <f t="shared" ca="1" si="92"/>
        <v>9.0831644089133148E-2</v>
      </c>
      <c r="K179">
        <f t="shared" ca="1" si="92"/>
        <v>0</v>
      </c>
      <c r="L179">
        <f t="shared" ca="1" si="92"/>
        <v>0</v>
      </c>
      <c r="M179">
        <f t="shared" ca="1" si="92"/>
        <v>3.7142804268839029E-2</v>
      </c>
      <c r="N179">
        <f t="shared" ca="1" si="92"/>
        <v>0</v>
      </c>
      <c r="O179">
        <f t="shared" ca="1" si="92"/>
        <v>0</v>
      </c>
      <c r="P179">
        <f t="shared" ca="1" si="92"/>
        <v>1.1316909757746459E-2</v>
      </c>
      <c r="Q179">
        <f t="shared" ca="1" si="92"/>
        <v>0</v>
      </c>
      <c r="R179">
        <f t="shared" ca="1" si="92"/>
        <v>0</v>
      </c>
      <c r="S179">
        <f t="shared" ca="1" si="92"/>
        <v>1.2891903284280926E-3</v>
      </c>
      <c r="T179">
        <f t="shared" ca="1" si="92"/>
        <v>0</v>
      </c>
      <c r="U179">
        <f t="shared" ca="1" si="92"/>
        <v>0</v>
      </c>
      <c r="V179">
        <f t="shared" ca="1" si="92"/>
        <v>1.0713480872858541E-3</v>
      </c>
      <c r="W179">
        <f t="shared" ca="1" si="91"/>
        <v>0</v>
      </c>
      <c r="X179">
        <f t="shared" ca="1" si="91"/>
        <v>0</v>
      </c>
      <c r="Y179">
        <f t="shared" ca="1" si="91"/>
        <v>2.7389403390191345E-4</v>
      </c>
      <c r="Z179">
        <f t="shared" ca="1" si="79"/>
        <v>1.7310022584349452E-4</v>
      </c>
      <c r="AA179">
        <f t="shared" ca="1" si="83"/>
        <v>470.19134912235199</v>
      </c>
      <c r="AB179">
        <f t="shared" ca="1" si="84"/>
        <v>0</v>
      </c>
      <c r="AC179">
        <f t="shared" ca="1" si="85"/>
        <v>7.7531605037764392E-2</v>
      </c>
      <c r="AD179">
        <f t="shared" ca="1" si="86"/>
        <v>0.20545664456686788</v>
      </c>
      <c r="AE179">
        <f t="shared" si="77"/>
        <v>0</v>
      </c>
      <c r="AG179">
        <f t="shared" ca="1" si="87"/>
        <v>1.1616802476847232</v>
      </c>
      <c r="AH179">
        <f t="shared" ca="1" si="88"/>
        <v>0.37466861613211222</v>
      </c>
      <c r="AI179">
        <f t="shared" si="89"/>
        <v>0</v>
      </c>
      <c r="AJ179">
        <v>-0.38412281355704181</v>
      </c>
      <c r="AK179">
        <v>-1.3017597666475922</v>
      </c>
      <c r="AL179">
        <v>-6.7177552409702912E-2</v>
      </c>
      <c r="AM179">
        <v>1.3988096725370269</v>
      </c>
      <c r="AN179">
        <v>0.37466861613211222</v>
      </c>
      <c r="AO179">
        <v>-0.26820998755283654</v>
      </c>
      <c r="AP179">
        <v>-1.4267698134062812E-2</v>
      </c>
      <c r="AQ179">
        <v>-0.63437823882850353</v>
      </c>
      <c r="AR179">
        <v>1.5706018530181609</v>
      </c>
      <c r="AS179">
        <v>1.164830791822169</v>
      </c>
      <c r="AT179">
        <v>1.1233260011067614</v>
      </c>
    </row>
    <row r="180" spans="5:46" x14ac:dyDescent="0.55000000000000004">
      <c r="E180">
        <f t="shared" si="82"/>
        <v>0</v>
      </c>
      <c r="F180">
        <v>169</v>
      </c>
      <c r="G180" s="5">
        <f t="shared" ca="1" si="90"/>
        <v>0</v>
      </c>
      <c r="H180">
        <f t="shared" ca="1" si="92"/>
        <v>0.40430913838975735</v>
      </c>
      <c r="I180">
        <f t="shared" ca="1" si="92"/>
        <v>0</v>
      </c>
      <c r="J180">
        <f t="shared" ca="1" si="92"/>
        <v>0</v>
      </c>
      <c r="K180">
        <f t="shared" ca="1" si="92"/>
        <v>5.6824155241985537E-2</v>
      </c>
      <c r="L180">
        <f t="shared" ca="1" si="92"/>
        <v>0</v>
      </c>
      <c r="M180">
        <f t="shared" ca="1" si="92"/>
        <v>0</v>
      </c>
      <c r="N180">
        <f t="shared" ca="1" si="92"/>
        <v>2.5615673871892571E-2</v>
      </c>
      <c r="O180">
        <f t="shared" ca="1" si="92"/>
        <v>0</v>
      </c>
      <c r="P180">
        <f t="shared" ca="1" si="92"/>
        <v>0</v>
      </c>
      <c r="Q180">
        <f t="shared" ca="1" si="92"/>
        <v>8.0626355336466983E-3</v>
      </c>
      <c r="R180">
        <f t="shared" ca="1" si="92"/>
        <v>0</v>
      </c>
      <c r="S180">
        <f t="shared" ca="1" si="92"/>
        <v>0</v>
      </c>
      <c r="T180">
        <f t="shared" ca="1" si="92"/>
        <v>9.3079854938649554E-4</v>
      </c>
      <c r="U180">
        <f t="shared" ca="1" si="92"/>
        <v>0</v>
      </c>
      <c r="V180">
        <f t="shared" ca="1" si="92"/>
        <v>0</v>
      </c>
      <c r="W180">
        <f t="shared" ca="1" si="91"/>
        <v>7.7810391474280823E-4</v>
      </c>
      <c r="X180">
        <f t="shared" ca="1" si="91"/>
        <v>0</v>
      </c>
      <c r="Y180">
        <f t="shared" ca="1" si="91"/>
        <v>0</v>
      </c>
      <c r="Z180">
        <f t="shared" ca="1" si="79"/>
        <v>3.2552747477158906E-4</v>
      </c>
      <c r="AA180">
        <f t="shared" ca="1" si="83"/>
        <v>462.67867129669531</v>
      </c>
      <c r="AB180">
        <f t="shared" ca="1" si="84"/>
        <v>0</v>
      </c>
      <c r="AC180">
        <f t="shared" ca="1" si="85"/>
        <v>0.16365312434457041</v>
      </c>
      <c r="AD180">
        <f t="shared" ca="1" si="86"/>
        <v>0.15564110314089841</v>
      </c>
      <c r="AE180">
        <f t="shared" si="77"/>
        <v>0</v>
      </c>
      <c r="AG180">
        <f t="shared" ca="1" si="87"/>
        <v>0</v>
      </c>
      <c r="AH180">
        <f t="shared" ca="1" si="88"/>
        <v>1.0486905921425205</v>
      </c>
      <c r="AI180">
        <f t="shared" si="89"/>
        <v>1</v>
      </c>
      <c r="AJ180">
        <v>-0.561107071916922</v>
      </c>
      <c r="AK180">
        <v>0.99957787824678235</v>
      </c>
      <c r="AL180">
        <v>0.1302237251366023</v>
      </c>
      <c r="AM180">
        <v>0.3810760063061025</v>
      </c>
      <c r="AN180">
        <v>1.0486905921425205</v>
      </c>
      <c r="AO180">
        <v>0.5801018687634496</v>
      </c>
      <c r="AP180">
        <v>-0.53992152970749885</v>
      </c>
      <c r="AQ180">
        <v>0.54426209317171015</v>
      </c>
      <c r="AR180">
        <v>0.17278580344282091</v>
      </c>
      <c r="AS180">
        <v>0.36582036955223884</v>
      </c>
      <c r="AT180">
        <v>-1.415487531630788</v>
      </c>
    </row>
    <row r="181" spans="5:46" x14ac:dyDescent="0.55000000000000004">
      <c r="E181">
        <f t="shared" si="82"/>
        <v>0</v>
      </c>
      <c r="F181">
        <v>170</v>
      </c>
      <c r="G181" s="5">
        <f t="shared" ca="1" si="90"/>
        <v>0</v>
      </c>
      <c r="H181">
        <f t="shared" ca="1" si="92"/>
        <v>0</v>
      </c>
      <c r="I181">
        <f t="shared" ca="1" si="92"/>
        <v>0.19907487817756772</v>
      </c>
      <c r="J181">
        <f t="shared" ca="1" si="92"/>
        <v>0</v>
      </c>
      <c r="K181">
        <f t="shared" ca="1" si="92"/>
        <v>0</v>
      </c>
      <c r="L181">
        <f t="shared" ca="1" si="92"/>
        <v>3.7256141152599086E-2</v>
      </c>
      <c r="M181">
        <f t="shared" ca="1" si="92"/>
        <v>0</v>
      </c>
      <c r="N181">
        <f t="shared" ca="1" si="92"/>
        <v>0</v>
      </c>
      <c r="O181">
        <f t="shared" ca="1" si="92"/>
        <v>1.7922405631114927E-2</v>
      </c>
      <c r="P181">
        <f t="shared" ca="1" si="92"/>
        <v>0</v>
      </c>
      <c r="Q181">
        <f t="shared" ca="1" si="92"/>
        <v>0</v>
      </c>
      <c r="R181">
        <f t="shared" ca="1" si="92"/>
        <v>5.7771586609210064E-3</v>
      </c>
      <c r="S181">
        <f t="shared" ca="1" si="92"/>
        <v>0</v>
      </c>
      <c r="T181">
        <f t="shared" ca="1" si="92"/>
        <v>0</v>
      </c>
      <c r="U181">
        <f t="shared" ca="1" si="92"/>
        <v>6.7372616462898246E-4</v>
      </c>
      <c r="V181">
        <f t="shared" ca="1" si="92"/>
        <v>0</v>
      </c>
      <c r="W181">
        <f t="shared" ca="1" si="91"/>
        <v>0</v>
      </c>
      <c r="X181">
        <f t="shared" ca="1" si="91"/>
        <v>5.6577190614268212E-4</v>
      </c>
      <c r="Y181">
        <f t="shared" ca="1" si="91"/>
        <v>0</v>
      </c>
      <c r="Z181">
        <f t="shared" ca="1" si="79"/>
        <v>2.3706822743433718E-4</v>
      </c>
      <c r="AA181">
        <f t="shared" ca="1" si="83"/>
        <v>463.24808843658144</v>
      </c>
      <c r="AB181">
        <f t="shared" ca="1" si="84"/>
        <v>0</v>
      </c>
      <c r="AC181">
        <f t="shared" ca="1" si="85"/>
        <v>0.26228493583142209</v>
      </c>
      <c r="AD181">
        <f t="shared" ca="1" si="86"/>
        <v>0.13469082231304472</v>
      </c>
      <c r="AE181">
        <f t="shared" si="77"/>
        <v>0</v>
      </c>
      <c r="AG181">
        <f t="shared" ca="1" si="87"/>
        <v>0</v>
      </c>
      <c r="AH181">
        <f t="shared" ca="1" si="88"/>
        <v>-1.4146530702419113</v>
      </c>
      <c r="AI181">
        <f t="shared" si="89"/>
        <v>2</v>
      </c>
      <c r="AJ181">
        <v>1.0247299542243127</v>
      </c>
      <c r="AK181">
        <v>-0.28434442356228828</v>
      </c>
      <c r="AL181">
        <v>-0.42614374251570553</v>
      </c>
      <c r="AM181">
        <v>-0.88259866970474832</v>
      </c>
      <c r="AN181">
        <v>-1.4146530702419113</v>
      </c>
      <c r="AO181">
        <v>1.6629792298772372</v>
      </c>
      <c r="AP181">
        <v>3.9674432628089562E-2</v>
      </c>
      <c r="AQ181">
        <v>-0.42162355384789407</v>
      </c>
      <c r="AR181">
        <v>0.36876599551760592</v>
      </c>
      <c r="AS181">
        <v>2.2835047275293618</v>
      </c>
      <c r="AT181">
        <v>1.4571151041309349</v>
      </c>
    </row>
    <row r="182" spans="5:46" x14ac:dyDescent="0.55000000000000004">
      <c r="E182">
        <f t="shared" si="82"/>
        <v>0</v>
      </c>
      <c r="F182">
        <v>171</v>
      </c>
      <c r="G182" s="5">
        <f t="shared" ca="1" si="90"/>
        <v>0.9370559709849412</v>
      </c>
      <c r="H182">
        <f t="shared" ca="1" si="92"/>
        <v>0</v>
      </c>
      <c r="I182">
        <f t="shared" ca="1" si="92"/>
        <v>0</v>
      </c>
      <c r="J182">
        <f t="shared" ca="1" si="92"/>
        <v>0.11498419068816002</v>
      </c>
      <c r="K182">
        <f t="shared" ca="1" si="92"/>
        <v>0</v>
      </c>
      <c r="L182">
        <f t="shared" ca="1" si="92"/>
        <v>0</v>
      </c>
      <c r="M182">
        <f t="shared" ca="1" si="92"/>
        <v>2.517361620852894E-2</v>
      </c>
      <c r="N182">
        <f t="shared" ca="1" si="92"/>
        <v>0</v>
      </c>
      <c r="O182">
        <f t="shared" ca="1" si="92"/>
        <v>0</v>
      </c>
      <c r="P182">
        <f t="shared" ca="1" si="92"/>
        <v>1.2671045349766888E-2</v>
      </c>
      <c r="Q182">
        <f t="shared" ca="1" si="92"/>
        <v>0</v>
      </c>
      <c r="R182">
        <f t="shared" ca="1" si="92"/>
        <v>0</v>
      </c>
      <c r="S182">
        <f t="shared" ca="1" si="92"/>
        <v>4.1574557992355406E-3</v>
      </c>
      <c r="T182">
        <f t="shared" ca="1" si="92"/>
        <v>0</v>
      </c>
      <c r="U182">
        <f t="shared" ca="1" si="92"/>
        <v>0</v>
      </c>
      <c r="V182">
        <f t="shared" ca="1" si="92"/>
        <v>4.8859260783960833E-4</v>
      </c>
      <c r="W182">
        <f t="shared" ca="1" si="91"/>
        <v>0</v>
      </c>
      <c r="X182">
        <f t="shared" ca="1" si="91"/>
        <v>0</v>
      </c>
      <c r="Y182">
        <f t="shared" ca="1" si="91"/>
        <v>4.1174601963395695E-4</v>
      </c>
      <c r="Z182">
        <f t="shared" ca="1" si="79"/>
        <v>1.7264700774732787E-4</v>
      </c>
      <c r="AA182">
        <f t="shared" ca="1" si="83"/>
        <v>471.39376617865116</v>
      </c>
      <c r="AB182">
        <f t="shared" ca="1" si="84"/>
        <v>0</v>
      </c>
      <c r="AC182">
        <f t="shared" ca="1" si="85"/>
        <v>9.8899017578958082E-2</v>
      </c>
      <c r="AD182">
        <f t="shared" ca="1" si="86"/>
        <v>0.18497421648977361</v>
      </c>
      <c r="AE182">
        <f t="shared" si="77"/>
        <v>0</v>
      </c>
      <c r="AG182">
        <f t="shared" ca="1" si="87"/>
        <v>0.84254450524805424</v>
      </c>
      <c r="AH182">
        <f t="shared" ca="1" si="88"/>
        <v>-0.42832198232645169</v>
      </c>
      <c r="AI182">
        <f t="shared" si="89"/>
        <v>0</v>
      </c>
      <c r="AJ182">
        <v>-0.11611746231210418</v>
      </c>
      <c r="AK182">
        <v>-0.32626417123537976</v>
      </c>
      <c r="AL182">
        <v>-0.79682877185405232</v>
      </c>
      <c r="AM182">
        <v>0.83124405136913992</v>
      </c>
      <c r="AN182">
        <v>-0.42832198232645169</v>
      </c>
      <c r="AO182">
        <v>6.5338099375367165E-2</v>
      </c>
      <c r="AP182">
        <v>-2.0378320186864585</v>
      </c>
      <c r="AQ182">
        <v>-0.29024363357166294</v>
      </c>
      <c r="AR182">
        <v>-1.5321211321861483</v>
      </c>
      <c r="AS182">
        <v>-0.65395852288929746</v>
      </c>
      <c r="AT182">
        <v>1.1730116966646165</v>
      </c>
    </row>
    <row r="183" spans="5:46" x14ac:dyDescent="0.55000000000000004">
      <c r="E183">
        <f t="shared" si="82"/>
        <v>0</v>
      </c>
      <c r="F183">
        <v>172</v>
      </c>
      <c r="G183" s="5">
        <f t="shared" ca="1" si="90"/>
        <v>0</v>
      </c>
      <c r="H183">
        <f t="shared" ca="1" si="92"/>
        <v>0.2910161194019073</v>
      </c>
      <c r="I183">
        <f t="shared" ca="1" si="92"/>
        <v>0</v>
      </c>
      <c r="J183">
        <f t="shared" ca="1" si="92"/>
        <v>0</v>
      </c>
      <c r="K183">
        <f t="shared" ca="1" si="92"/>
        <v>7.1933956140069116E-2</v>
      </c>
      <c r="L183">
        <f t="shared" ca="1" si="92"/>
        <v>0</v>
      </c>
      <c r="M183">
        <f t="shared" ca="1" si="92"/>
        <v>0</v>
      </c>
      <c r="N183">
        <f t="shared" ca="1" si="92"/>
        <v>1.7361078563334381E-2</v>
      </c>
      <c r="O183">
        <f t="shared" ca="1" si="92"/>
        <v>0</v>
      </c>
      <c r="P183">
        <f t="shared" ca="1" si="92"/>
        <v>0</v>
      </c>
      <c r="Q183">
        <f t="shared" ca="1" si="92"/>
        <v>9.0273778507024907E-3</v>
      </c>
      <c r="R183">
        <f t="shared" ca="1" si="92"/>
        <v>0</v>
      </c>
      <c r="S183">
        <f t="shared" ca="1" si="92"/>
        <v>0</v>
      </c>
      <c r="T183">
        <f t="shared" ca="1" si="92"/>
        <v>3.001693188146469E-3</v>
      </c>
      <c r="U183">
        <f t="shared" ca="1" si="92"/>
        <v>0</v>
      </c>
      <c r="V183">
        <f t="shared" ca="1" si="92"/>
        <v>0</v>
      </c>
      <c r="W183">
        <f t="shared" ca="1" si="91"/>
        <v>3.5485742251851289E-4</v>
      </c>
      <c r="X183">
        <f t="shared" ca="1" si="91"/>
        <v>0</v>
      </c>
      <c r="Y183">
        <f t="shared" ca="1" si="91"/>
        <v>0</v>
      </c>
      <c r="Z183">
        <f t="shared" ca="1" si="79"/>
        <v>4.2558932767034955E-4</v>
      </c>
      <c r="AA183">
        <f t="shared" ca="1" si="83"/>
        <v>465.90621784103769</v>
      </c>
      <c r="AB183">
        <f t="shared" ca="1" si="84"/>
        <v>0</v>
      </c>
      <c r="AC183">
        <f t="shared" ca="1" si="85"/>
        <v>0.19368857763102859</v>
      </c>
      <c r="AD183">
        <f t="shared" ca="1" si="86"/>
        <v>0.14187491239706809</v>
      </c>
      <c r="AE183">
        <f t="shared" si="77"/>
        <v>0</v>
      </c>
      <c r="AG183">
        <f t="shared" ca="1" si="87"/>
        <v>0</v>
      </c>
      <c r="AH183">
        <f t="shared" ca="1" si="88"/>
        <v>0.87797843661974184</v>
      </c>
      <c r="AI183">
        <f t="shared" si="89"/>
        <v>1</v>
      </c>
      <c r="AJ183">
        <v>-1.3923272490501404</v>
      </c>
      <c r="AK183">
        <v>-0.63756260715308599</v>
      </c>
      <c r="AL183">
        <v>-0.62263438849186059</v>
      </c>
      <c r="AM183">
        <v>0.20112338461331092</v>
      </c>
      <c r="AN183">
        <v>0.87797843661974184</v>
      </c>
      <c r="AO183">
        <v>0.40180680116463918</v>
      </c>
      <c r="AP183">
        <v>1.1425095181039069</v>
      </c>
      <c r="AQ183">
        <v>-0.37187987800280098</v>
      </c>
      <c r="AR183">
        <v>0.87741682364139706</v>
      </c>
      <c r="AS183">
        <v>-0.39857468436821364</v>
      </c>
      <c r="AT183">
        <v>0.65121412262669764</v>
      </c>
    </row>
    <row r="184" spans="5:46" x14ac:dyDescent="0.55000000000000004">
      <c r="E184">
        <f t="shared" si="82"/>
        <v>0</v>
      </c>
      <c r="F184">
        <v>173</v>
      </c>
      <c r="G184" s="5">
        <f t="shared" ca="1" si="90"/>
        <v>0</v>
      </c>
      <c r="H184">
        <f t="shared" ca="1" si="92"/>
        <v>0</v>
      </c>
      <c r="I184">
        <f t="shared" ca="1" si="92"/>
        <v>0.14329134075073599</v>
      </c>
      <c r="J184">
        <f t="shared" ca="1" si="92"/>
        <v>0</v>
      </c>
      <c r="K184">
        <f t="shared" ca="1" si="92"/>
        <v>0</v>
      </c>
      <c r="L184">
        <f t="shared" ca="1" si="92"/>
        <v>4.7162718252591544E-2</v>
      </c>
      <c r="M184">
        <f t="shared" ca="1" si="92"/>
        <v>0</v>
      </c>
      <c r="N184">
        <f t="shared" ca="1" si="92"/>
        <v>0</v>
      </c>
      <c r="O184">
        <f t="shared" ca="1" si="92"/>
        <v>1.2146949315557622E-2</v>
      </c>
      <c r="P184">
        <f t="shared" ca="1" si="92"/>
        <v>0</v>
      </c>
      <c r="Q184">
        <f t="shared" ca="1" si="92"/>
        <v>0</v>
      </c>
      <c r="R184">
        <f t="shared" ca="1" si="92"/>
        <v>6.4684300707815749E-3</v>
      </c>
      <c r="S184">
        <f t="shared" ca="1" si="92"/>
        <v>0</v>
      </c>
      <c r="T184">
        <f t="shared" ca="1" si="92"/>
        <v>0</v>
      </c>
      <c r="U184">
        <f t="shared" ca="1" si="92"/>
        <v>2.1726712405985235E-3</v>
      </c>
      <c r="V184">
        <f t="shared" ca="1" si="92"/>
        <v>0</v>
      </c>
      <c r="W184">
        <f t="shared" ca="1" si="91"/>
        <v>0</v>
      </c>
      <c r="X184">
        <f t="shared" ca="1" si="91"/>
        <v>2.5802255526954834E-4</v>
      </c>
      <c r="Y184">
        <f t="shared" ca="1" si="91"/>
        <v>0</v>
      </c>
      <c r="Z184">
        <f t="shared" ca="1" si="79"/>
        <v>3.0993914598629365E-4</v>
      </c>
      <c r="AA184">
        <f t="shared" ca="1" si="83"/>
        <v>451.67902757402527</v>
      </c>
      <c r="AB184">
        <f t="shared" ca="1" si="84"/>
        <v>0</v>
      </c>
      <c r="AC184">
        <f t="shared" ca="1" si="85"/>
        <v>0.29485991796222355</v>
      </c>
      <c r="AD184">
        <f t="shared" ca="1" si="86"/>
        <v>0.11898858345915198</v>
      </c>
      <c r="AE184">
        <f t="shared" si="77"/>
        <v>0</v>
      </c>
      <c r="AG184">
        <f t="shared" ca="1" si="87"/>
        <v>0</v>
      </c>
      <c r="AH184">
        <f t="shared" ca="1" si="88"/>
        <v>-1.4725446817465127</v>
      </c>
      <c r="AI184">
        <f t="shared" si="89"/>
        <v>2</v>
      </c>
      <c r="AJ184">
        <v>-0.16169337868632283</v>
      </c>
      <c r="AK184">
        <v>1.4979013940319419</v>
      </c>
      <c r="AL184">
        <v>9.4271399575518444E-2</v>
      </c>
      <c r="AM184">
        <v>0.59866806623176672</v>
      </c>
      <c r="AN184">
        <v>-1.4725446817465127</v>
      </c>
      <c r="AO184">
        <v>-1.4825718608335592</v>
      </c>
      <c r="AP184">
        <v>-0.86667569121345878</v>
      </c>
      <c r="AQ184">
        <v>-0.53938947530696169</v>
      </c>
      <c r="AR184">
        <v>0.17193201529153157</v>
      </c>
      <c r="AS184">
        <v>3.3397782317479141E-2</v>
      </c>
      <c r="AT184">
        <v>-0.31201693673210684</v>
      </c>
    </row>
    <row r="185" spans="5:46" x14ac:dyDescent="0.55000000000000004">
      <c r="E185">
        <f t="shared" si="82"/>
        <v>0</v>
      </c>
      <c r="F185">
        <v>174</v>
      </c>
      <c r="G185" s="5">
        <f t="shared" ca="1" si="90"/>
        <v>0.80149731137612967</v>
      </c>
      <c r="H185">
        <f t="shared" ca="1" si="92"/>
        <v>0</v>
      </c>
      <c r="I185">
        <f t="shared" ca="1" si="92"/>
        <v>0</v>
      </c>
      <c r="J185">
        <f t="shared" ca="1" si="92"/>
        <v>8.2764028287630145E-2</v>
      </c>
      <c r="K185">
        <f t="shared" ca="1" si="92"/>
        <v>0</v>
      </c>
      <c r="L185">
        <f t="shared" ca="1" si="92"/>
        <v>0</v>
      </c>
      <c r="M185">
        <f t="shared" ca="1" si="92"/>
        <v>3.1867395063240364E-2</v>
      </c>
      <c r="N185">
        <f t="shared" ca="1" si="92"/>
        <v>0</v>
      </c>
      <c r="O185">
        <f t="shared" ca="1" si="92"/>
        <v>0</v>
      </c>
      <c r="P185">
        <f t="shared" ca="1" si="92"/>
        <v>8.5878284872395062E-3</v>
      </c>
      <c r="Q185">
        <f t="shared" ca="1" si="92"/>
        <v>0</v>
      </c>
      <c r="R185">
        <f t="shared" ca="1" si="92"/>
        <v>0</v>
      </c>
      <c r="S185">
        <f t="shared" ca="1" si="92"/>
        <v>4.6549201239062402E-3</v>
      </c>
      <c r="T185">
        <f t="shared" ca="1" si="92"/>
        <v>0</v>
      </c>
      <c r="U185">
        <f t="shared" ca="1" si="92"/>
        <v>0</v>
      </c>
      <c r="V185">
        <f t="shared" ca="1" si="92"/>
        <v>1.5756418010078924E-3</v>
      </c>
      <c r="W185">
        <f t="shared" ca="1" si="91"/>
        <v>0</v>
      </c>
      <c r="X185">
        <f t="shared" ca="1" si="91"/>
        <v>0</v>
      </c>
      <c r="Y185">
        <f t="shared" ca="1" si="91"/>
        <v>1.8777842970737145E-4</v>
      </c>
      <c r="Z185">
        <f t="shared" ca="1" si="79"/>
        <v>2.2571589081087204E-4</v>
      </c>
      <c r="AA185">
        <f t="shared" ca="1" si="83"/>
        <v>437.77907760509186</v>
      </c>
      <c r="AB185">
        <f t="shared" ca="1" si="84"/>
        <v>0</v>
      </c>
      <c r="AC185">
        <f t="shared" ca="1" si="85"/>
        <v>0.10415731002172531</v>
      </c>
      <c r="AD185">
        <f t="shared" ca="1" si="86"/>
        <v>0.15846929816572178</v>
      </c>
      <c r="AE185">
        <f t="shared" si="77"/>
        <v>0</v>
      </c>
      <c r="AG185">
        <f t="shared" ca="1" si="87"/>
        <v>0.72670382467463446</v>
      </c>
      <c r="AH185">
        <f t="shared" ca="1" si="88"/>
        <v>-0.79809069575276226</v>
      </c>
      <c r="AI185">
        <f t="shared" si="89"/>
        <v>0</v>
      </c>
      <c r="AJ185">
        <v>-0.21558662410825491</v>
      </c>
      <c r="AK185">
        <v>-0.84166458691470325</v>
      </c>
      <c r="AL185">
        <v>-0.13130375009495765</v>
      </c>
      <c r="AM185">
        <v>-0.92436494014691561</v>
      </c>
      <c r="AN185">
        <v>-0.79809069575276226</v>
      </c>
      <c r="AO185">
        <v>-2.7838541427627206</v>
      </c>
      <c r="AP185">
        <v>0.65746803556976374</v>
      </c>
      <c r="AQ185">
        <v>-0.54852534958627075</v>
      </c>
      <c r="AR185">
        <v>-4.9794834922067821E-4</v>
      </c>
      <c r="AS185">
        <v>-0.45539763959823176</v>
      </c>
      <c r="AT185">
        <v>-2.3025859263725579</v>
      </c>
    </row>
    <row r="186" spans="5:46" x14ac:dyDescent="0.55000000000000004">
      <c r="E186">
        <f t="shared" si="82"/>
        <v>0</v>
      </c>
      <c r="F186">
        <v>175</v>
      </c>
      <c r="G186" s="5">
        <f t="shared" ca="1" si="90"/>
        <v>0</v>
      </c>
      <c r="H186">
        <f t="shared" ca="1" si="92"/>
        <v>0.24891644094917337</v>
      </c>
      <c r="I186">
        <f t="shared" ca="1" si="92"/>
        <v>0</v>
      </c>
      <c r="J186">
        <f t="shared" ca="1" si="92"/>
        <v>0</v>
      </c>
      <c r="K186">
        <f t="shared" ca="1" si="92"/>
        <v>5.1777065570379026E-2</v>
      </c>
      <c r="L186">
        <f t="shared" ca="1" si="92"/>
        <v>0</v>
      </c>
      <c r="M186">
        <f t="shared" ca="1" si="92"/>
        <v>0</v>
      </c>
      <c r="N186">
        <f t="shared" ca="1" si="92"/>
        <v>2.1977468184101644E-2</v>
      </c>
      <c r="O186">
        <f t="shared" ca="1" si="92"/>
        <v>0</v>
      </c>
      <c r="P186">
        <f t="shared" ca="1" si="92"/>
        <v>0</v>
      </c>
      <c r="Q186">
        <f t="shared" ca="1" si="92"/>
        <v>6.1183249314756853E-3</v>
      </c>
      <c r="R186">
        <f t="shared" ca="1" si="92"/>
        <v>0</v>
      </c>
      <c r="S186">
        <f t="shared" ca="1" si="92"/>
        <v>0</v>
      </c>
      <c r="T186">
        <f t="shared" ca="1" si="92"/>
        <v>3.3608636392152436E-3</v>
      </c>
      <c r="U186">
        <f t="shared" ca="1" si="92"/>
        <v>0</v>
      </c>
      <c r="V186">
        <f t="shared" ca="1" si="92"/>
        <v>0</v>
      </c>
      <c r="W186">
        <f t="shared" ca="1" si="91"/>
        <v>1.1443648130297437E-3</v>
      </c>
      <c r="X186">
        <f t="shared" ca="1" si="91"/>
        <v>0</v>
      </c>
      <c r="Y186">
        <f t="shared" ca="1" si="91"/>
        <v>0</v>
      </c>
      <c r="Z186">
        <f t="shared" ca="1" si="79"/>
        <v>3.0113085136118612E-4</v>
      </c>
      <c r="AA186">
        <f t="shared" ca="1" si="83"/>
        <v>416.65596207330435</v>
      </c>
      <c r="AB186">
        <f t="shared" ca="1" si="84"/>
        <v>0</v>
      </c>
      <c r="AC186">
        <f t="shared" ca="1" si="85"/>
        <v>0.20031177942515288</v>
      </c>
      <c r="AD186">
        <f t="shared" ca="1" si="86"/>
        <v>0.12039753041134449</v>
      </c>
      <c r="AE186">
        <f t="shared" si="77"/>
        <v>0</v>
      </c>
      <c r="AG186">
        <f t="shared" ca="1" si="87"/>
        <v>0</v>
      </c>
      <c r="AH186">
        <f t="shared" ca="1" si="88"/>
        <v>1.3251383279566653</v>
      </c>
      <c r="AI186">
        <f t="shared" si="89"/>
        <v>1</v>
      </c>
      <c r="AJ186">
        <v>0.22868107407703064</v>
      </c>
      <c r="AK186">
        <v>-0.12629016055143438</v>
      </c>
      <c r="AL186">
        <v>-0.82370434029144235</v>
      </c>
      <c r="AM186">
        <v>5.943547876086086E-2</v>
      </c>
      <c r="AN186">
        <v>1.3251383279566653</v>
      </c>
      <c r="AO186">
        <v>1.7229194781975821</v>
      </c>
      <c r="AP186">
        <v>-1.7209003999596462</v>
      </c>
      <c r="AQ186">
        <v>-1.5318755686166696</v>
      </c>
      <c r="AR186">
        <v>0.61272885432117619</v>
      </c>
      <c r="AS186">
        <v>-0.29719217309320811</v>
      </c>
      <c r="AT186">
        <v>-0.1326156962022651</v>
      </c>
    </row>
    <row r="187" spans="5:46" x14ac:dyDescent="0.55000000000000004">
      <c r="E187">
        <f t="shared" si="82"/>
        <v>0</v>
      </c>
      <c r="F187">
        <v>176</v>
      </c>
      <c r="G187" s="5">
        <f t="shared" ca="1" si="90"/>
        <v>0</v>
      </c>
      <c r="H187">
        <f t="shared" ca="1" si="92"/>
        <v>0</v>
      </c>
      <c r="I187">
        <f t="shared" ca="1" si="92"/>
        <v>0.12256218188810986</v>
      </c>
      <c r="J187">
        <f t="shared" ca="1" si="92"/>
        <v>0</v>
      </c>
      <c r="K187">
        <f t="shared" ca="1" si="92"/>
        <v>0</v>
      </c>
      <c r="L187">
        <f t="shared" ca="1" si="92"/>
        <v>3.3947071542774702E-2</v>
      </c>
      <c r="M187">
        <f t="shared" ca="1" si="92"/>
        <v>0</v>
      </c>
      <c r="N187">
        <f t="shared" ca="1" si="92"/>
        <v>0</v>
      </c>
      <c r="O187">
        <f t="shared" ca="1" si="92"/>
        <v>1.5376878293746428E-2</v>
      </c>
      <c r="P187">
        <f t="shared" ca="1" si="92"/>
        <v>0</v>
      </c>
      <c r="Q187">
        <f t="shared" ca="1" si="92"/>
        <v>0</v>
      </c>
      <c r="R187">
        <f t="shared" ca="1" si="92"/>
        <v>4.3839925196540019E-3</v>
      </c>
      <c r="S187">
        <f t="shared" ca="1" si="92"/>
        <v>0</v>
      </c>
      <c r="T187">
        <f t="shared" ca="1" si="92"/>
        <v>0</v>
      </c>
      <c r="U187">
        <f t="shared" ca="1" si="92"/>
        <v>2.4326442826774156E-3</v>
      </c>
      <c r="V187">
        <f t="shared" ca="1" si="92"/>
        <v>0</v>
      </c>
      <c r="W187">
        <f t="shared" ca="1" si="91"/>
        <v>0</v>
      </c>
      <c r="X187">
        <f t="shared" ca="1" si="91"/>
        <v>8.3208611256564333E-4</v>
      </c>
      <c r="Y187">
        <f t="shared" ca="1" si="91"/>
        <v>0</v>
      </c>
      <c r="Z187">
        <f t="shared" ca="1" si="79"/>
        <v>2.1930117329752285E-4</v>
      </c>
      <c r="AA187">
        <f t="shared" ca="1" si="83"/>
        <v>395.15525878530718</v>
      </c>
      <c r="AB187">
        <f t="shared" ca="1" si="84"/>
        <v>0</v>
      </c>
      <c r="AC187">
        <f t="shared" ca="1" si="85"/>
        <v>0.30148536110167556</v>
      </c>
      <c r="AD187">
        <f t="shared" ca="1" si="86"/>
        <v>0.10082551606788688</v>
      </c>
      <c r="AE187">
        <f t="shared" si="77"/>
        <v>0</v>
      </c>
      <c r="AG187">
        <f t="shared" ca="1" si="87"/>
        <v>0</v>
      </c>
      <c r="AH187">
        <f t="shared" ca="1" si="88"/>
        <v>0.55449390856665559</v>
      </c>
      <c r="AI187">
        <f t="shared" si="89"/>
        <v>2</v>
      </c>
      <c r="AJ187">
        <v>6.0585989558603615E-2</v>
      </c>
      <c r="AK187">
        <v>0.58417981563252397</v>
      </c>
      <c r="AL187">
        <v>-0.2671799848030787</v>
      </c>
      <c r="AM187">
        <v>0.58336354413768277</v>
      </c>
      <c r="AN187">
        <v>0.55449390856665559</v>
      </c>
      <c r="AO187">
        <v>-0.5068466180091491</v>
      </c>
      <c r="AP187">
        <v>1.4105035006650724</v>
      </c>
      <c r="AQ187">
        <v>-1.4941497283871286</v>
      </c>
      <c r="AR187">
        <v>0.16239027900155634</v>
      </c>
      <c r="AS187">
        <v>-1.8402124624117278</v>
      </c>
      <c r="AT187">
        <v>1.5328669178416021</v>
      </c>
    </row>
    <row r="188" spans="5:46" x14ac:dyDescent="0.55000000000000004">
      <c r="E188">
        <f t="shared" si="82"/>
        <v>0</v>
      </c>
      <c r="F188">
        <v>177</v>
      </c>
      <c r="G188" s="5">
        <f t="shared" ca="1" si="90"/>
        <v>0.79688460117829396</v>
      </c>
      <c r="H188">
        <f t="shared" ca="1" si="92"/>
        <v>0</v>
      </c>
      <c r="I188">
        <f t="shared" ca="1" si="92"/>
        <v>0</v>
      </c>
      <c r="J188">
        <f t="shared" ca="1" si="92"/>
        <v>7.079101804502512E-2</v>
      </c>
      <c r="K188">
        <f t="shared" ca="1" si="92"/>
        <v>0</v>
      </c>
      <c r="L188">
        <f t="shared" ca="1" si="92"/>
        <v>0</v>
      </c>
      <c r="M188">
        <f t="shared" ca="1" si="92"/>
        <v>2.2937709703240904E-2</v>
      </c>
      <c r="N188">
        <f t="shared" ca="1" si="92"/>
        <v>0</v>
      </c>
      <c r="O188">
        <f t="shared" ca="1" si="92"/>
        <v>0</v>
      </c>
      <c r="P188">
        <f t="shared" ca="1" si="92"/>
        <v>1.0871371076416503E-2</v>
      </c>
      <c r="Q188">
        <f t="shared" ca="1" si="92"/>
        <v>0</v>
      </c>
      <c r="R188">
        <f t="shared" ca="1" si="92"/>
        <v>0</v>
      </c>
      <c r="S188">
        <f t="shared" ca="1" si="92"/>
        <v>3.1548822170888923E-3</v>
      </c>
      <c r="T188">
        <f t="shared" ca="1" si="92"/>
        <v>0</v>
      </c>
      <c r="U188">
        <f t="shared" ca="1" si="92"/>
        <v>0</v>
      </c>
      <c r="V188">
        <f t="shared" ca="1" si="92"/>
        <v>1.7641767181092224E-3</v>
      </c>
      <c r="W188">
        <f t="shared" ca="1" si="91"/>
        <v>0</v>
      </c>
      <c r="X188">
        <f t="shared" ca="1" si="91"/>
        <v>0</v>
      </c>
      <c r="Y188">
        <f t="shared" ca="1" si="91"/>
        <v>6.0555877929222219E-4</v>
      </c>
      <c r="Z188">
        <f t="shared" ca="1" si="79"/>
        <v>1.5970799535244511E-4</v>
      </c>
      <c r="AA188">
        <f t="shared" ca="1" si="83"/>
        <v>379.54834313180544</v>
      </c>
      <c r="AB188">
        <f t="shared" ca="1" si="84"/>
        <v>0</v>
      </c>
      <c r="AC188">
        <f t="shared" ca="1" si="85"/>
        <v>9.4742701543043803E-2</v>
      </c>
      <c r="AD188">
        <f t="shared" ca="1" si="86"/>
        <v>0.14331923359141119</v>
      </c>
      <c r="AE188">
        <f t="shared" si="77"/>
        <v>0</v>
      </c>
      <c r="AG188">
        <f t="shared" ca="1" si="87"/>
        <v>0.76028241621674897</v>
      </c>
      <c r="AH188">
        <f t="shared" ca="1" si="88"/>
        <v>-0.68516328610712662</v>
      </c>
      <c r="AI188">
        <f t="shared" si="89"/>
        <v>0</v>
      </c>
      <c r="AJ188">
        <v>-0.13879116522730328</v>
      </c>
      <c r="AK188">
        <v>-0.7248877409438137</v>
      </c>
      <c r="AL188">
        <v>2.6445923140272498</v>
      </c>
      <c r="AM188">
        <v>-0.82606902651605196</v>
      </c>
      <c r="AN188">
        <v>-0.68516328610712662</v>
      </c>
      <c r="AO188">
        <v>-0.9428163139091339</v>
      </c>
      <c r="AP188">
        <v>0.16797457647044212</v>
      </c>
      <c r="AQ188">
        <v>-0.3245713742217049</v>
      </c>
      <c r="AR188">
        <v>1.9765047909459099</v>
      </c>
      <c r="AS188">
        <v>0.38725374906789511</v>
      </c>
      <c r="AT188">
        <v>-1.9018443708773702</v>
      </c>
    </row>
    <row r="189" spans="5:46" x14ac:dyDescent="0.55000000000000004">
      <c r="E189">
        <f t="shared" si="82"/>
        <v>0</v>
      </c>
      <c r="F189">
        <v>178</v>
      </c>
      <c r="G189" s="5">
        <f t="shared" ca="1" si="90"/>
        <v>0</v>
      </c>
      <c r="H189">
        <f t="shared" ca="1" si="92"/>
        <v>0.24748389789596731</v>
      </c>
      <c r="I189">
        <f t="shared" ca="1" si="92"/>
        <v>0</v>
      </c>
      <c r="J189">
        <f t="shared" ca="1" si="92"/>
        <v>0</v>
      </c>
      <c r="K189">
        <f t="shared" ca="1" si="92"/>
        <v>4.4286766351837557E-2</v>
      </c>
      <c r="L189">
        <f t="shared" ca="1" si="92"/>
        <v>0</v>
      </c>
      <c r="M189">
        <f t="shared" ca="1" si="92"/>
        <v>0</v>
      </c>
      <c r="N189">
        <f t="shared" ca="1" si="92"/>
        <v>1.5819077280045397E-2</v>
      </c>
      <c r="O189">
        <f t="shared" ca="1" si="92"/>
        <v>0</v>
      </c>
      <c r="P189">
        <f t="shared" ca="1" si="92"/>
        <v>0</v>
      </c>
      <c r="Q189">
        <f t="shared" ca="1" si="92"/>
        <v>7.7452153119959852E-3</v>
      </c>
      <c r="R189">
        <f t="shared" ca="1" si="92"/>
        <v>0</v>
      </c>
      <c r="S189">
        <f t="shared" ca="1" si="92"/>
        <v>0</v>
      </c>
      <c r="T189">
        <f t="shared" ca="1" si="92"/>
        <v>2.2778326259491363E-3</v>
      </c>
      <c r="U189">
        <f t="shared" ca="1" si="92"/>
        <v>0</v>
      </c>
      <c r="V189">
        <f t="shared" ca="1" si="92"/>
        <v>0</v>
      </c>
      <c r="W189">
        <f t="shared" ca="1" si="92"/>
        <v>1.2812948722730508E-3</v>
      </c>
      <c r="X189">
        <f t="shared" ref="X189:Y204" ca="1" si="93">W188*W$10*(1-W$2*$E188)</f>
        <v>0</v>
      </c>
      <c r="Y189">
        <f t="shared" ca="1" si="93"/>
        <v>0</v>
      </c>
      <c r="Z189">
        <f t="shared" ca="1" si="79"/>
        <v>5.5731221429681122E-4</v>
      </c>
      <c r="AA189">
        <f t="shared" ca="1" si="83"/>
        <v>362.15949343710844</v>
      </c>
      <c r="AB189">
        <f t="shared" ca="1" si="84"/>
        <v>0</v>
      </c>
      <c r="AC189">
        <f t="shared" ca="1" si="85"/>
        <v>0.18739383273870161</v>
      </c>
      <c r="AD189">
        <f t="shared" ca="1" si="86"/>
        <v>0.1088576926138413</v>
      </c>
      <c r="AE189">
        <f t="shared" si="77"/>
        <v>0</v>
      </c>
      <c r="AG189">
        <f t="shared" ca="1" si="87"/>
        <v>0</v>
      </c>
      <c r="AH189">
        <f t="shared" ca="1" si="88"/>
        <v>2.0770585251739249E-2</v>
      </c>
      <c r="AI189">
        <f t="shared" si="89"/>
        <v>1</v>
      </c>
      <c r="AJ189">
        <v>0.53214989748084918</v>
      </c>
      <c r="AK189">
        <v>0.31458739613299258</v>
      </c>
      <c r="AL189">
        <v>-0.39071892388164997</v>
      </c>
      <c r="AM189">
        <v>-1.5348496162914671</v>
      </c>
      <c r="AN189">
        <v>2.0770585251739249E-2</v>
      </c>
      <c r="AO189">
        <v>-1.0663552529877052</v>
      </c>
      <c r="AP189">
        <v>0.2588649294921197</v>
      </c>
      <c r="AQ189">
        <v>0.81471625890117139</v>
      </c>
      <c r="AR189">
        <v>-1.6765488908276893</v>
      </c>
      <c r="AS189">
        <v>0.60444335758802481</v>
      </c>
      <c r="AT189">
        <v>-1.3008661881031003</v>
      </c>
    </row>
    <row r="190" spans="5:46" x14ac:dyDescent="0.55000000000000004">
      <c r="E190">
        <f t="shared" si="82"/>
        <v>0</v>
      </c>
      <c r="F190">
        <v>179</v>
      </c>
      <c r="G190" s="5">
        <f t="shared" ca="1" si="90"/>
        <v>0</v>
      </c>
      <c r="H190">
        <f t="shared" ref="H190:W205" ca="1" si="94">G189*G$10*(1-G$2*$E189)</f>
        <v>0</v>
      </c>
      <c r="I190">
        <f t="shared" ca="1" si="94"/>
        <v>0.12185682228397893</v>
      </c>
      <c r="J190">
        <f t="shared" ca="1" si="94"/>
        <v>0</v>
      </c>
      <c r="K190">
        <f t="shared" ca="1" si="94"/>
        <v>0</v>
      </c>
      <c r="L190">
        <f t="shared" ca="1" si="94"/>
        <v>2.9036138088985402E-2</v>
      </c>
      <c r="M190">
        <f t="shared" ca="1" si="94"/>
        <v>0</v>
      </c>
      <c r="N190">
        <f t="shared" ca="1" si="94"/>
        <v>0</v>
      </c>
      <c r="O190">
        <f t="shared" ca="1" si="94"/>
        <v>1.1068064074395584E-2</v>
      </c>
      <c r="P190">
        <f t="shared" ca="1" si="94"/>
        <v>0</v>
      </c>
      <c r="Q190">
        <f t="shared" ca="1" si="94"/>
        <v>0</v>
      </c>
      <c r="R190">
        <f t="shared" ca="1" si="94"/>
        <v>5.5497160368549441E-3</v>
      </c>
      <c r="S190">
        <f t="shared" ca="1" si="94"/>
        <v>0</v>
      </c>
      <c r="T190">
        <f t="shared" ca="1" si="94"/>
        <v>0</v>
      </c>
      <c r="U190">
        <f t="shared" ca="1" si="94"/>
        <v>1.6487299424338151E-3</v>
      </c>
      <c r="V190">
        <f t="shared" ca="1" si="94"/>
        <v>0</v>
      </c>
      <c r="W190">
        <f t="shared" ca="1" si="94"/>
        <v>0</v>
      </c>
      <c r="X190">
        <f t="shared" ca="1" si="93"/>
        <v>9.3165016713272944E-4</v>
      </c>
      <c r="Y190">
        <f t="shared" ca="1" si="93"/>
        <v>0</v>
      </c>
      <c r="Z190">
        <f t="shared" ca="1" si="79"/>
        <v>4.0586748895329058E-4</v>
      </c>
      <c r="AA190">
        <f t="shared" ca="1" si="83"/>
        <v>348.25295158768603</v>
      </c>
      <c r="AB190">
        <f t="shared" ca="1" si="84"/>
        <v>0</v>
      </c>
      <c r="AC190">
        <f t="shared" ca="1" si="85"/>
        <v>0.28763342559492722</v>
      </c>
      <c r="AD190">
        <f t="shared" ca="1" si="86"/>
        <v>9.2397248684998698E-2</v>
      </c>
      <c r="AE190">
        <f t="shared" si="77"/>
        <v>0</v>
      </c>
      <c r="AG190">
        <f t="shared" ca="1" si="87"/>
        <v>0</v>
      </c>
      <c r="AH190">
        <f t="shared" ca="1" si="88"/>
        <v>-1.1512202036101371</v>
      </c>
      <c r="AI190">
        <f t="shared" si="89"/>
        <v>2</v>
      </c>
      <c r="AJ190">
        <v>0.89429022409603931</v>
      </c>
      <c r="AK190">
        <v>-1.8614173313835636</v>
      </c>
      <c r="AL190">
        <v>0.75019215728389099</v>
      </c>
      <c r="AM190">
        <v>-0.29783222998958081</v>
      </c>
      <c r="AN190">
        <v>-1.1512202036101371</v>
      </c>
      <c r="AO190">
        <v>-0.11303654900984839</v>
      </c>
      <c r="AP190">
        <v>-1.1054908100049943E-2</v>
      </c>
      <c r="AQ190">
        <v>0.48040419642347842</v>
      </c>
      <c r="AR190">
        <v>-6.4648020270396955E-2</v>
      </c>
      <c r="AS190">
        <v>0.4393325525597902</v>
      </c>
      <c r="AT190">
        <v>2.201359166065231</v>
      </c>
    </row>
    <row r="191" spans="5:46" x14ac:dyDescent="0.55000000000000004">
      <c r="E191">
        <f t="shared" si="82"/>
        <v>0</v>
      </c>
      <c r="F191">
        <v>180</v>
      </c>
      <c r="G191" s="5">
        <f t="shared" ca="1" si="90"/>
        <v>1.2944984109059834</v>
      </c>
      <c r="H191">
        <f t="shared" ca="1" si="94"/>
        <v>0</v>
      </c>
      <c r="I191">
        <f t="shared" ca="1" si="94"/>
        <v>0</v>
      </c>
      <c r="J191">
        <f t="shared" ca="1" si="94"/>
        <v>7.0383607507002482E-2</v>
      </c>
      <c r="K191">
        <f t="shared" ca="1" si="94"/>
        <v>0</v>
      </c>
      <c r="L191">
        <f t="shared" ca="1" si="94"/>
        <v>0</v>
      </c>
      <c r="M191">
        <f t="shared" ca="1" si="94"/>
        <v>1.9619439206976886E-2</v>
      </c>
      <c r="N191">
        <f t="shared" ca="1" si="94"/>
        <v>0</v>
      </c>
      <c r="O191">
        <f t="shared" ca="1" si="94"/>
        <v>0</v>
      </c>
      <c r="P191">
        <f t="shared" ca="1" si="94"/>
        <v>7.8250623664780743E-3</v>
      </c>
      <c r="Q191">
        <f t="shared" ca="1" si="94"/>
        <v>0</v>
      </c>
      <c r="R191">
        <f t="shared" ca="1" si="94"/>
        <v>0</v>
      </c>
      <c r="S191">
        <f t="shared" ca="1" si="94"/>
        <v>3.9937797238642518E-3</v>
      </c>
      <c r="T191">
        <f t="shared" ca="1" si="94"/>
        <v>0</v>
      </c>
      <c r="U191">
        <f t="shared" ca="1" si="94"/>
        <v>0</v>
      </c>
      <c r="V191">
        <f t="shared" ca="1" si="94"/>
        <v>1.1956745996952653E-3</v>
      </c>
      <c r="W191">
        <f t="shared" ca="1" si="94"/>
        <v>0</v>
      </c>
      <c r="X191">
        <f t="shared" ca="1" si="93"/>
        <v>0</v>
      </c>
      <c r="Y191">
        <f t="shared" ca="1" si="93"/>
        <v>6.7801749051758526E-4</v>
      </c>
      <c r="Z191">
        <f t="shared" ca="1" si="79"/>
        <v>2.955765446431056E-4</v>
      </c>
      <c r="AA191">
        <f t="shared" ca="1" si="83"/>
        <v>345.41012542948232</v>
      </c>
      <c r="AB191">
        <f t="shared" ca="1" si="84"/>
        <v>0</v>
      </c>
      <c r="AC191">
        <f t="shared" ca="1" si="85"/>
        <v>6.2388803040184945E-2</v>
      </c>
      <c r="AD191">
        <f t="shared" ca="1" si="86"/>
        <v>0.1750296367850806</v>
      </c>
      <c r="AE191">
        <f t="shared" si="77"/>
        <v>0</v>
      </c>
      <c r="AG191">
        <f t="shared" ca="1" si="87"/>
        <v>1.3083782931712671</v>
      </c>
      <c r="AH191">
        <f t="shared" ca="1" si="88"/>
        <v>0.6719710654579103</v>
      </c>
      <c r="AI191">
        <f t="shared" si="89"/>
        <v>0</v>
      </c>
      <c r="AJ191">
        <v>-2.8346676117507741E-2</v>
      </c>
      <c r="AK191">
        <v>-1.7935917639988475</v>
      </c>
      <c r="AL191">
        <v>-0.63746824707777705</v>
      </c>
      <c r="AM191">
        <v>0.96512394520686939</v>
      </c>
      <c r="AN191">
        <v>0.6719710654579103</v>
      </c>
      <c r="AO191">
        <v>3.1741365091875196E-3</v>
      </c>
      <c r="AP191">
        <v>-1.4308579920907505</v>
      </c>
      <c r="AQ191">
        <v>-0.381899099011207</v>
      </c>
      <c r="AR191">
        <v>0.1142689143307507</v>
      </c>
      <c r="AS191">
        <v>-0.39080077840480953</v>
      </c>
      <c r="AT191">
        <v>1.7105685401475057</v>
      </c>
    </row>
    <row r="192" spans="5:46" x14ac:dyDescent="0.55000000000000004">
      <c r="E192">
        <f t="shared" si="82"/>
        <v>0</v>
      </c>
      <c r="F192">
        <v>181</v>
      </c>
      <c r="G192" s="5">
        <f t="shared" ca="1" si="90"/>
        <v>0</v>
      </c>
      <c r="H192">
        <f t="shared" ca="1" si="94"/>
        <v>0.40202497585904495</v>
      </c>
      <c r="I192">
        <f t="shared" ca="1" si="94"/>
        <v>0</v>
      </c>
      <c r="J192">
        <f t="shared" ca="1" si="94"/>
        <v>0</v>
      </c>
      <c r="K192">
        <f t="shared" ca="1" si="94"/>
        <v>4.4031890863322772E-2</v>
      </c>
      <c r="L192">
        <f t="shared" ca="1" si="94"/>
        <v>0</v>
      </c>
      <c r="M192">
        <f t="shared" ca="1" si="94"/>
        <v>0</v>
      </c>
      <c r="N192">
        <f t="shared" ca="1" si="94"/>
        <v>1.3530619622519179E-2</v>
      </c>
      <c r="O192">
        <f t="shared" ca="1" si="94"/>
        <v>0</v>
      </c>
      <c r="P192">
        <f t="shared" ca="1" si="94"/>
        <v>0</v>
      </c>
      <c r="Q192">
        <f t="shared" ca="1" si="94"/>
        <v>5.574898734681694E-3</v>
      </c>
      <c r="R192">
        <f t="shared" ca="1" si="94"/>
        <v>0</v>
      </c>
      <c r="S192">
        <f t="shared" ca="1" si="94"/>
        <v>0</v>
      </c>
      <c r="T192">
        <f t="shared" ca="1" si="94"/>
        <v>2.8835186640553444E-3</v>
      </c>
      <c r="U192">
        <f t="shared" ca="1" si="94"/>
        <v>0</v>
      </c>
      <c r="V192">
        <f t="shared" ca="1" si="94"/>
        <v>0</v>
      </c>
      <c r="W192">
        <f t="shared" ca="1" si="94"/>
        <v>8.6840038062548975E-4</v>
      </c>
      <c r="X192">
        <f t="shared" ca="1" si="93"/>
        <v>0</v>
      </c>
      <c r="Y192">
        <f t="shared" ca="1" si="93"/>
        <v>0</v>
      </c>
      <c r="Z192">
        <f t="shared" ca="1" si="79"/>
        <v>7.0902836179385031E-4</v>
      </c>
      <c r="AA192">
        <f t="shared" ca="1" si="83"/>
        <v>349.20968595409823</v>
      </c>
      <c r="AB192">
        <f t="shared" ca="1" si="84"/>
        <v>0</v>
      </c>
      <c r="AC192">
        <f t="shared" ca="1" si="85"/>
        <v>0.14160715169822768</v>
      </c>
      <c r="AD192">
        <f t="shared" ca="1" si="86"/>
        <v>0.13275361021130938</v>
      </c>
      <c r="AE192">
        <f t="shared" si="77"/>
        <v>0</v>
      </c>
      <c r="AG192">
        <f t="shared" ca="1" si="87"/>
        <v>0</v>
      </c>
      <c r="AH192">
        <f t="shared" ca="1" si="88"/>
        <v>-0.70278019848046824</v>
      </c>
      <c r="AI192">
        <f t="shared" si="89"/>
        <v>1</v>
      </c>
      <c r="AJ192">
        <v>1.5625118976458907</v>
      </c>
      <c r="AK192">
        <v>-1.4816578186582774</v>
      </c>
      <c r="AL192">
        <v>-0.10303438102710061</v>
      </c>
      <c r="AM192">
        <v>2.0047991711180657</v>
      </c>
      <c r="AN192">
        <v>-0.70278019848046824</v>
      </c>
      <c r="AO192">
        <v>1.0189296517637558</v>
      </c>
      <c r="AP192">
        <v>0.7914809430076275</v>
      </c>
      <c r="AQ192">
        <v>-0.30231376513256691</v>
      </c>
      <c r="AR192">
        <v>0.90737557911779732</v>
      </c>
      <c r="AS192">
        <v>1.499779500591103</v>
      </c>
      <c r="AT192">
        <v>6.487766768259462E-2</v>
      </c>
    </row>
    <row r="193" spans="5:46" x14ac:dyDescent="0.55000000000000004">
      <c r="E193">
        <f t="shared" si="82"/>
        <v>0</v>
      </c>
      <c r="F193">
        <v>182</v>
      </c>
      <c r="G193" s="5">
        <f t="shared" ca="1" si="90"/>
        <v>0</v>
      </c>
      <c r="H193">
        <f t="shared" ca="1" si="94"/>
        <v>0</v>
      </c>
      <c r="I193">
        <f t="shared" ca="1" si="94"/>
        <v>0.19795019576412948</v>
      </c>
      <c r="J193">
        <f t="shared" ca="1" si="94"/>
        <v>0</v>
      </c>
      <c r="K193">
        <f t="shared" ca="1" si="94"/>
        <v>0</v>
      </c>
      <c r="L193">
        <f t="shared" ca="1" si="94"/>
        <v>2.8869031738948042E-2</v>
      </c>
      <c r="M193">
        <f t="shared" ca="1" si="94"/>
        <v>0</v>
      </c>
      <c r="N193">
        <f t="shared" ca="1" si="94"/>
        <v>0</v>
      </c>
      <c r="O193">
        <f t="shared" ca="1" si="94"/>
        <v>9.4669089920449961E-3</v>
      </c>
      <c r="P193">
        <f t="shared" ca="1" si="94"/>
        <v>0</v>
      </c>
      <c r="Q193">
        <f t="shared" ca="1" si="94"/>
        <v>0</v>
      </c>
      <c r="R193">
        <f t="shared" ca="1" si="94"/>
        <v>3.9946087572008578E-3</v>
      </c>
      <c r="S193">
        <f t="shared" ca="1" si="94"/>
        <v>0</v>
      </c>
      <c r="T193">
        <f t="shared" ca="1" si="94"/>
        <v>0</v>
      </c>
      <c r="U193">
        <f t="shared" ca="1" si="94"/>
        <v>2.0871347204511233E-3</v>
      </c>
      <c r="V193">
        <f t="shared" ca="1" si="94"/>
        <v>0</v>
      </c>
      <c r="W193">
        <f t="shared" ca="1" si="94"/>
        <v>0</v>
      </c>
      <c r="X193">
        <f t="shared" ca="1" si="93"/>
        <v>6.3142792284230068E-4</v>
      </c>
      <c r="Y193">
        <f t="shared" ca="1" si="93"/>
        <v>0</v>
      </c>
      <c r="Z193">
        <f t="shared" ca="1" si="79"/>
        <v>5.163560988180226E-4</v>
      </c>
      <c r="AA193">
        <f t="shared" ca="1" si="83"/>
        <v>367.23345375121465</v>
      </c>
      <c r="AB193">
        <f t="shared" ca="1" si="84"/>
        <v>0</v>
      </c>
      <c r="AC193">
        <f t="shared" ca="1" si="85"/>
        <v>0.23811261139650491</v>
      </c>
      <c r="AD193">
        <f t="shared" ca="1" si="86"/>
        <v>0.11807039959023766</v>
      </c>
      <c r="AE193">
        <f t="shared" si="77"/>
        <v>0</v>
      </c>
      <c r="AG193">
        <f t="shared" ca="1" si="87"/>
        <v>0</v>
      </c>
      <c r="AH193">
        <f t="shared" ca="1" si="88"/>
        <v>0.71053818828659132</v>
      </c>
      <c r="AI193">
        <f t="shared" si="89"/>
        <v>2</v>
      </c>
      <c r="AJ193">
        <v>-1.0419535101391375</v>
      </c>
      <c r="AK193">
        <v>0.80367726695840247</v>
      </c>
      <c r="AL193">
        <v>0.85537067207042128</v>
      </c>
      <c r="AM193">
        <v>-1.5669320418965071</v>
      </c>
      <c r="AN193">
        <v>0.71053818828659132</v>
      </c>
      <c r="AO193">
        <v>0.42296278479625471</v>
      </c>
      <c r="AP193">
        <v>-0.88113210949813947</v>
      </c>
      <c r="AQ193">
        <v>0.30303453968372196</v>
      </c>
      <c r="AR193">
        <v>0.51906226872233674</v>
      </c>
      <c r="AS193">
        <v>0.5118977242091205</v>
      </c>
      <c r="AT193">
        <v>-6.2501612774212845E-2</v>
      </c>
    </row>
    <row r="194" spans="5:46" x14ac:dyDescent="0.55000000000000004">
      <c r="E194">
        <f t="shared" si="82"/>
        <v>0</v>
      </c>
      <c r="F194">
        <v>183</v>
      </c>
      <c r="G194" s="5">
        <f t="shared" ca="1" si="90"/>
        <v>1.5035746292551528</v>
      </c>
      <c r="H194">
        <f t="shared" ca="1" si="94"/>
        <v>0</v>
      </c>
      <c r="I194">
        <f t="shared" ca="1" si="94"/>
        <v>0</v>
      </c>
      <c r="J194">
        <f t="shared" ca="1" si="94"/>
        <v>0.11433458236854545</v>
      </c>
      <c r="K194">
        <f t="shared" ca="1" si="94"/>
        <v>0</v>
      </c>
      <c r="L194">
        <f t="shared" ca="1" si="94"/>
        <v>0</v>
      </c>
      <c r="M194">
        <f t="shared" ca="1" si="94"/>
        <v>1.9506527053659174E-2</v>
      </c>
      <c r="N194">
        <f t="shared" ca="1" si="94"/>
        <v>0</v>
      </c>
      <c r="O194">
        <f t="shared" ca="1" si="94"/>
        <v>0</v>
      </c>
      <c r="P194">
        <f t="shared" ca="1" si="94"/>
        <v>6.6930542489265056E-3</v>
      </c>
      <c r="Q194">
        <f t="shared" ca="1" si="94"/>
        <v>0</v>
      </c>
      <c r="R194">
        <f t="shared" ca="1" si="94"/>
        <v>0</v>
      </c>
      <c r="S194">
        <f t="shared" ca="1" si="94"/>
        <v>2.8746673439386198E-3</v>
      </c>
      <c r="T194">
        <f t="shared" ca="1" si="94"/>
        <v>0</v>
      </c>
      <c r="U194">
        <f t="shared" ca="1" si="94"/>
        <v>0</v>
      </c>
      <c r="V194">
        <f t="shared" ca="1" si="94"/>
        <v>1.5136099049075555E-3</v>
      </c>
      <c r="W194">
        <f t="shared" ca="1" si="94"/>
        <v>0</v>
      </c>
      <c r="X194">
        <f t="shared" ca="1" si="93"/>
        <v>0</v>
      </c>
      <c r="Y194">
        <f t="shared" ca="1" si="93"/>
        <v>4.5952782577805866E-4</v>
      </c>
      <c r="Z194">
        <f t="shared" ca="1" si="79"/>
        <v>3.7604084004764853E-4</v>
      </c>
      <c r="AA194">
        <f t="shared" ca="1" si="83"/>
        <v>398.596029888153</v>
      </c>
      <c r="AB194">
        <f t="shared" ca="1" si="84"/>
        <v>0</v>
      </c>
      <c r="AC194">
        <f t="shared" ca="1" si="85"/>
        <v>6.3445059208151453E-2</v>
      </c>
      <c r="AD194">
        <f t="shared" ca="1" si="86"/>
        <v>0.21606844156698971</v>
      </c>
      <c r="AE194">
        <f t="shared" si="77"/>
        <v>0</v>
      </c>
      <c r="AG194">
        <f t="shared" ca="1" si="87"/>
        <v>1.4817578645167675</v>
      </c>
      <c r="AH194">
        <f t="shared" ca="1" si="88"/>
        <v>0.98307282314635813</v>
      </c>
      <c r="AI194">
        <f t="shared" si="89"/>
        <v>0</v>
      </c>
      <c r="AJ194">
        <v>-0.35138100429321639</v>
      </c>
      <c r="AK194">
        <v>1.2403370419633575</v>
      </c>
      <c r="AL194">
        <v>0.40545842239225749</v>
      </c>
      <c r="AM194">
        <v>1.718217390589416</v>
      </c>
      <c r="AN194">
        <v>0.98307282314635813</v>
      </c>
      <c r="AO194">
        <v>0.44904254536959343</v>
      </c>
      <c r="AP194">
        <v>0.82005726653733291</v>
      </c>
      <c r="AQ194">
        <v>1.1319934856146574</v>
      </c>
      <c r="AR194">
        <v>1.0155918062082492</v>
      </c>
      <c r="AS194">
        <v>-0.71467866291641258</v>
      </c>
      <c r="AT194">
        <v>0.93355083663482219</v>
      </c>
    </row>
    <row r="195" spans="5:46" x14ac:dyDescent="0.55000000000000004">
      <c r="E195">
        <f t="shared" si="82"/>
        <v>0</v>
      </c>
      <c r="F195">
        <v>184</v>
      </c>
      <c r="G195" s="5">
        <f t="shared" ca="1" si="90"/>
        <v>0</v>
      </c>
      <c r="H195">
        <f t="shared" ca="1" si="94"/>
        <v>0.46695658251563277</v>
      </c>
      <c r="I195">
        <f t="shared" ca="1" si="94"/>
        <v>0</v>
      </c>
      <c r="J195">
        <f t="shared" ca="1" si="94"/>
        <v>0</v>
      </c>
      <c r="K195">
        <f t="shared" ca="1" si="94"/>
        <v>7.1527562042830936E-2</v>
      </c>
      <c r="L195">
        <f t="shared" ca="1" si="94"/>
        <v>0</v>
      </c>
      <c r="M195">
        <f t="shared" ca="1" si="94"/>
        <v>0</v>
      </c>
      <c r="N195">
        <f t="shared" ca="1" si="94"/>
        <v>1.3452749333711014E-2</v>
      </c>
      <c r="O195">
        <f t="shared" ca="1" si="94"/>
        <v>0</v>
      </c>
      <c r="P195">
        <f t="shared" ca="1" si="94"/>
        <v>0</v>
      </c>
      <c r="Q195">
        <f t="shared" ca="1" si="94"/>
        <v>4.768409236371402E-3</v>
      </c>
      <c r="R195">
        <f t="shared" ca="1" si="94"/>
        <v>0</v>
      </c>
      <c r="S195">
        <f t="shared" ca="1" si="94"/>
        <v>0</v>
      </c>
      <c r="T195">
        <f t="shared" ca="1" si="94"/>
        <v>2.0755168067148918E-3</v>
      </c>
      <c r="U195">
        <f t="shared" ca="1" si="94"/>
        <v>0</v>
      </c>
      <c r="V195">
        <f t="shared" ca="1" si="94"/>
        <v>0</v>
      </c>
      <c r="W195">
        <f t="shared" ca="1" si="94"/>
        <v>1.0993119849457629E-3</v>
      </c>
      <c r="X195">
        <f t="shared" ca="1" si="93"/>
        <v>0</v>
      </c>
      <c r="Y195">
        <f t="shared" ca="1" si="93"/>
        <v>0</v>
      </c>
      <c r="Z195">
        <f t="shared" ca="1" si="79"/>
        <v>6.0851018073348432E-4</v>
      </c>
      <c r="AA195">
        <f t="shared" ca="1" si="83"/>
        <v>424.8247678721346</v>
      </c>
      <c r="AB195">
        <f t="shared" ca="1" si="84"/>
        <v>0</v>
      </c>
      <c r="AC195">
        <f t="shared" ca="1" si="85"/>
        <v>0.14402562050541737</v>
      </c>
      <c r="AD195">
        <f t="shared" ca="1" si="86"/>
        <v>0.16551790661394769</v>
      </c>
      <c r="AE195">
        <f t="shared" si="77"/>
        <v>0</v>
      </c>
      <c r="AG195">
        <f t="shared" ca="1" si="87"/>
        <v>0</v>
      </c>
      <c r="AH195">
        <f t="shared" ca="1" si="88"/>
        <v>0.12312852959439624</v>
      </c>
      <c r="AI195">
        <f t="shared" si="89"/>
        <v>1</v>
      </c>
      <c r="AJ195">
        <v>-1.1933457244595047</v>
      </c>
      <c r="AK195">
        <v>-1.0353937796026003</v>
      </c>
      <c r="AL195">
        <v>-0.61245145843713544</v>
      </c>
      <c r="AM195">
        <v>-1.7000911611830816</v>
      </c>
      <c r="AN195">
        <v>0.12312852959439624</v>
      </c>
      <c r="AO195">
        <v>-0.35227571970608551</v>
      </c>
      <c r="AP195">
        <v>-2.244796633021906</v>
      </c>
      <c r="AQ195">
        <v>-1.3887074601370841</v>
      </c>
      <c r="AR195">
        <v>-0.15154796528804582</v>
      </c>
      <c r="AS195">
        <v>-0.58245632317266427</v>
      </c>
      <c r="AT195">
        <v>0.46228137762227561</v>
      </c>
    </row>
    <row r="196" spans="5:46" x14ac:dyDescent="0.55000000000000004">
      <c r="E196">
        <f t="shared" si="82"/>
        <v>0</v>
      </c>
      <c r="F196">
        <v>185</v>
      </c>
      <c r="G196" s="5">
        <f t="shared" ca="1" si="90"/>
        <v>0</v>
      </c>
      <c r="H196">
        <f t="shared" ca="1" si="94"/>
        <v>0</v>
      </c>
      <c r="I196">
        <f t="shared" ca="1" si="94"/>
        <v>0.22992140407397715</v>
      </c>
      <c r="J196">
        <f t="shared" ca="1" si="94"/>
        <v>0</v>
      </c>
      <c r="K196">
        <f t="shared" ca="1" si="94"/>
        <v>0</v>
      </c>
      <c r="L196">
        <f t="shared" ca="1" si="94"/>
        <v>4.6896270369894258E-2</v>
      </c>
      <c r="M196">
        <f t="shared" ca="1" si="94"/>
        <v>0</v>
      </c>
      <c r="N196">
        <f t="shared" ca="1" si="94"/>
        <v>0</v>
      </c>
      <c r="O196">
        <f t="shared" ca="1" si="94"/>
        <v>9.412425830305363E-3</v>
      </c>
      <c r="P196">
        <f t="shared" ca="1" si="94"/>
        <v>0</v>
      </c>
      <c r="Q196">
        <f t="shared" ca="1" si="94"/>
        <v>0</v>
      </c>
      <c r="R196">
        <f t="shared" ca="1" si="94"/>
        <v>3.4167309937001432E-3</v>
      </c>
      <c r="S196">
        <f t="shared" ca="1" si="94"/>
        <v>0</v>
      </c>
      <c r="T196">
        <f t="shared" ca="1" si="94"/>
        <v>0</v>
      </c>
      <c r="U196">
        <f t="shared" ca="1" si="94"/>
        <v>1.5022906715235851E-3</v>
      </c>
      <c r="V196">
        <f t="shared" ca="1" si="94"/>
        <v>0</v>
      </c>
      <c r="W196">
        <f t="shared" ca="1" si="94"/>
        <v>0</v>
      </c>
      <c r="X196">
        <f t="shared" ca="1" si="93"/>
        <v>7.9932747462636811E-4</v>
      </c>
      <c r="Y196">
        <f t="shared" ca="1" si="93"/>
        <v>0</v>
      </c>
      <c r="Z196">
        <f t="shared" ca="1" si="79"/>
        <v>4.4315285529572041E-4</v>
      </c>
      <c r="AA196">
        <f t="shared" ca="1" si="83"/>
        <v>453.19052258616017</v>
      </c>
      <c r="AB196">
        <f t="shared" ca="1" si="84"/>
        <v>0</v>
      </c>
      <c r="AC196">
        <f t="shared" ca="1" si="85"/>
        <v>0.24129290485076285</v>
      </c>
      <c r="AD196">
        <f t="shared" ca="1" si="86"/>
        <v>0.14567839256419063</v>
      </c>
      <c r="AE196">
        <f t="shared" si="77"/>
        <v>0</v>
      </c>
      <c r="AG196">
        <f t="shared" ca="1" si="87"/>
        <v>0</v>
      </c>
      <c r="AH196">
        <f t="shared" ca="1" si="88"/>
        <v>0.98630380307440646</v>
      </c>
      <c r="AI196">
        <f t="shared" si="89"/>
        <v>2</v>
      </c>
      <c r="AJ196">
        <v>-0.13740191207034513</v>
      </c>
      <c r="AK196">
        <v>-0.64357209339505062</v>
      </c>
      <c r="AL196">
        <v>-1.3443400348478463</v>
      </c>
      <c r="AM196">
        <v>0.4397543307277374</v>
      </c>
      <c r="AN196">
        <v>0.98630380307440646</v>
      </c>
      <c r="AO196">
        <v>0.69068846642039716</v>
      </c>
      <c r="AP196">
        <v>0.80642848843126558</v>
      </c>
      <c r="AQ196">
        <v>0.4559069566312246</v>
      </c>
      <c r="AR196">
        <v>-2.6830093702301383E-4</v>
      </c>
      <c r="AS196">
        <v>0.59875901570194401</v>
      </c>
      <c r="AT196">
        <v>-1.893049557111226</v>
      </c>
    </row>
    <row r="197" spans="5:46" x14ac:dyDescent="0.55000000000000004">
      <c r="E197">
        <f t="shared" si="82"/>
        <v>0</v>
      </c>
      <c r="F197">
        <v>186</v>
      </c>
      <c r="G197" s="5">
        <f t="shared" ca="1" si="90"/>
        <v>0.77031161013725435</v>
      </c>
      <c r="H197">
        <f t="shared" ca="1" si="94"/>
        <v>0</v>
      </c>
      <c r="I197">
        <f t="shared" ca="1" si="94"/>
        <v>0</v>
      </c>
      <c r="J197">
        <f t="shared" ca="1" si="94"/>
        <v>0.13280091798298388</v>
      </c>
      <c r="K197">
        <f t="shared" ca="1" si="94"/>
        <v>0</v>
      </c>
      <c r="L197">
        <f t="shared" ca="1" si="94"/>
        <v>0</v>
      </c>
      <c r="M197">
        <f t="shared" ca="1" si="94"/>
        <v>3.1687358791874433E-2</v>
      </c>
      <c r="N197">
        <f t="shared" ca="1" si="94"/>
        <v>0</v>
      </c>
      <c r="O197">
        <f t="shared" ca="1" si="94"/>
        <v>0</v>
      </c>
      <c r="P197">
        <f t="shared" ca="1" si="94"/>
        <v>6.6545349436830702E-3</v>
      </c>
      <c r="Q197">
        <f t="shared" ca="1" si="94"/>
        <v>0</v>
      </c>
      <c r="R197">
        <f t="shared" ca="1" si="94"/>
        <v>0</v>
      </c>
      <c r="S197">
        <f t="shared" ca="1" si="94"/>
        <v>2.4588052566868394E-3</v>
      </c>
      <c r="T197">
        <f t="shared" ca="1" si="94"/>
        <v>0</v>
      </c>
      <c r="U197">
        <f t="shared" ca="1" si="94"/>
        <v>0</v>
      </c>
      <c r="V197">
        <f t="shared" ca="1" si="94"/>
        <v>1.0894754508117396E-3</v>
      </c>
      <c r="W197">
        <f t="shared" ca="1" si="94"/>
        <v>0</v>
      </c>
      <c r="X197">
        <f t="shared" ca="1" si="93"/>
        <v>0</v>
      </c>
      <c r="Y197">
        <f t="shared" ca="1" si="93"/>
        <v>5.8171836121263506E-4</v>
      </c>
      <c r="Z197">
        <f t="shared" ca="1" si="79"/>
        <v>3.2272993842113269E-4</v>
      </c>
      <c r="AA197">
        <f t="shared" ca="1" si="83"/>
        <v>480.96256604601513</v>
      </c>
      <c r="AB197">
        <f t="shared" ca="1" si="84"/>
        <v>0</v>
      </c>
      <c r="AC197">
        <f t="shared" ca="1" si="85"/>
        <v>0.11398863879569046</v>
      </c>
      <c r="AD197">
        <f t="shared" ca="1" si="86"/>
        <v>0.18295322506268399</v>
      </c>
      <c r="AE197">
        <f t="shared" si="77"/>
        <v>0</v>
      </c>
      <c r="AG197">
        <f t="shared" ca="1" si="87"/>
        <v>0.6976409111489934</v>
      </c>
      <c r="AH197">
        <f t="shared" ca="1" si="88"/>
        <v>-0.90012690634466708</v>
      </c>
      <c r="AI197">
        <f t="shared" si="89"/>
        <v>0</v>
      </c>
      <c r="AJ197">
        <v>1.0691951501939911</v>
      </c>
      <c r="AK197">
        <v>-0.11057409210479818</v>
      </c>
      <c r="AL197">
        <v>0.93083372121327557</v>
      </c>
      <c r="AM197">
        <v>-0.57107399697997607</v>
      </c>
      <c r="AN197">
        <v>-0.90012690634466708</v>
      </c>
      <c r="AO197">
        <v>-0.74644731284934096</v>
      </c>
      <c r="AP197">
        <v>0.29136117518646643</v>
      </c>
      <c r="AQ197">
        <v>-1.0293979357811622</v>
      </c>
      <c r="AR197">
        <v>-0.86767840912216343</v>
      </c>
      <c r="AS197">
        <v>-0.31651779863750562</v>
      </c>
      <c r="AT197">
        <v>0.29975126381032169</v>
      </c>
    </row>
    <row r="198" spans="5:46" x14ac:dyDescent="0.55000000000000004">
      <c r="E198">
        <f t="shared" si="82"/>
        <v>0</v>
      </c>
      <c r="F198">
        <v>187</v>
      </c>
      <c r="G198" s="5">
        <f t="shared" ca="1" si="90"/>
        <v>0</v>
      </c>
      <c r="H198">
        <f t="shared" ca="1" si="94"/>
        <v>0.23923127588285889</v>
      </c>
      <c r="I198">
        <f t="shared" ca="1" si="94"/>
        <v>0</v>
      </c>
      <c r="J198">
        <f t="shared" ca="1" si="94"/>
        <v>0</v>
      </c>
      <c r="K198">
        <f t="shared" ca="1" si="94"/>
        <v>8.3080076942547418E-2</v>
      </c>
      <c r="L198">
        <f t="shared" ca="1" si="94"/>
        <v>0</v>
      </c>
      <c r="M198">
        <f t="shared" ca="1" si="94"/>
        <v>0</v>
      </c>
      <c r="N198">
        <f t="shared" ca="1" si="94"/>
        <v>2.1853305496248528E-2</v>
      </c>
      <c r="O198">
        <f t="shared" ca="1" si="94"/>
        <v>0</v>
      </c>
      <c r="P198">
        <f t="shared" ca="1" si="94"/>
        <v>0</v>
      </c>
      <c r="Q198">
        <f t="shared" ca="1" si="94"/>
        <v>4.7409664869075283E-3</v>
      </c>
      <c r="R198">
        <f t="shared" ca="1" si="94"/>
        <v>0</v>
      </c>
      <c r="S198">
        <f t="shared" ca="1" si="94"/>
        <v>0</v>
      </c>
      <c r="T198">
        <f t="shared" ca="1" si="94"/>
        <v>1.7752633693261953E-3</v>
      </c>
      <c r="U198">
        <f t="shared" ca="1" si="94"/>
        <v>0</v>
      </c>
      <c r="V198">
        <f t="shared" ca="1" si="94"/>
        <v>0</v>
      </c>
      <c r="W198">
        <f t="shared" ca="1" si="94"/>
        <v>7.9126954474751656E-4</v>
      </c>
      <c r="X198">
        <f t="shared" ca="1" si="93"/>
        <v>0</v>
      </c>
      <c r="Y198">
        <f t="shared" ca="1" si="93"/>
        <v>0</v>
      </c>
      <c r="Z198">
        <f t="shared" ca="1" si="79"/>
        <v>6.5867237581290349E-4</v>
      </c>
      <c r="AA198">
        <f t="shared" ca="1" si="83"/>
        <v>482.11225960907313</v>
      </c>
      <c r="AB198">
        <f t="shared" ca="1" si="84"/>
        <v>0</v>
      </c>
      <c r="AC198">
        <f t="shared" ca="1" si="85"/>
        <v>0.21417375258164989</v>
      </c>
      <c r="AD198">
        <f t="shared" ca="1" si="86"/>
        <v>0.14114274674363972</v>
      </c>
      <c r="AE198">
        <f t="shared" si="77"/>
        <v>0</v>
      </c>
      <c r="AG198">
        <f t="shared" ca="1" si="87"/>
        <v>0</v>
      </c>
      <c r="AH198">
        <f t="shared" ca="1" si="88"/>
        <v>-1.0043800102721434</v>
      </c>
      <c r="AI198">
        <f t="shared" si="89"/>
        <v>1</v>
      </c>
      <c r="AJ198">
        <v>-0.21284677131916396</v>
      </c>
      <c r="AK198">
        <v>1.2121086001570802</v>
      </c>
      <c r="AL198">
        <v>-3.3244305086554959E-2</v>
      </c>
      <c r="AM198">
        <v>0.78157881944207475</v>
      </c>
      <c r="AN198">
        <v>-1.0043800102721434</v>
      </c>
      <c r="AO198">
        <v>-1.251978574146051</v>
      </c>
      <c r="AP198">
        <v>1.7863749235402793</v>
      </c>
      <c r="AQ198">
        <v>-1.8110586097463965</v>
      </c>
      <c r="AR198">
        <v>-1.0772237146738917</v>
      </c>
      <c r="AS198">
        <v>0.21738742361776531</v>
      </c>
      <c r="AT198">
        <v>-0.58454361351323314</v>
      </c>
    </row>
    <row r="199" spans="5:46" x14ac:dyDescent="0.55000000000000004">
      <c r="E199">
        <f t="shared" si="82"/>
        <v>0</v>
      </c>
      <c r="F199">
        <v>188</v>
      </c>
      <c r="G199" s="5">
        <f t="shared" ca="1" si="90"/>
        <v>0</v>
      </c>
      <c r="H199">
        <f t="shared" ca="1" si="94"/>
        <v>0</v>
      </c>
      <c r="I199">
        <f t="shared" ca="1" si="94"/>
        <v>0.11779337289362328</v>
      </c>
      <c r="J199">
        <f t="shared" ca="1" si="94"/>
        <v>0</v>
      </c>
      <c r="K199">
        <f t="shared" ca="1" si="94"/>
        <v>0</v>
      </c>
      <c r="L199">
        <f t="shared" ca="1" si="94"/>
        <v>5.4470551482186644E-2</v>
      </c>
      <c r="M199">
        <f t="shared" ca="1" si="94"/>
        <v>0</v>
      </c>
      <c r="N199">
        <f t="shared" ca="1" si="94"/>
        <v>0</v>
      </c>
      <c r="O199">
        <f t="shared" ca="1" si="94"/>
        <v>1.5290005933211155E-2</v>
      </c>
      <c r="P199">
        <f t="shared" ca="1" si="94"/>
        <v>0</v>
      </c>
      <c r="Q199">
        <f t="shared" ca="1" si="94"/>
        <v>0</v>
      </c>
      <c r="R199">
        <f t="shared" ca="1" si="94"/>
        <v>3.3970673096500475E-3</v>
      </c>
      <c r="S199">
        <f t="shared" ca="1" si="94"/>
        <v>0</v>
      </c>
      <c r="T199">
        <f t="shared" ca="1" si="94"/>
        <v>0</v>
      </c>
      <c r="U199">
        <f t="shared" ca="1" si="94"/>
        <v>1.2849626611588433E-3</v>
      </c>
      <c r="V199">
        <f t="shared" ca="1" si="94"/>
        <v>0</v>
      </c>
      <c r="W199">
        <f t="shared" ca="1" si="94"/>
        <v>0</v>
      </c>
      <c r="X199">
        <f t="shared" ca="1" si="93"/>
        <v>5.7534484806239362E-4</v>
      </c>
      <c r="Y199">
        <f t="shared" ca="1" si="93"/>
        <v>0</v>
      </c>
      <c r="Z199">
        <f t="shared" ca="1" si="79"/>
        <v>4.7968391209833719E-4</v>
      </c>
      <c r="AA199">
        <f t="shared" ca="1" si="83"/>
        <v>461.73557250242305</v>
      </c>
      <c r="AB199">
        <f t="shared" ca="1" si="84"/>
        <v>0</v>
      </c>
      <c r="AC199">
        <f t="shared" ca="1" si="85"/>
        <v>0.31691200115658885</v>
      </c>
      <c r="AD199">
        <f t="shared" ca="1" si="86"/>
        <v>0.11577443120388591</v>
      </c>
      <c r="AE199">
        <f t="shared" si="77"/>
        <v>0</v>
      </c>
      <c r="AG199">
        <f t="shared" ca="1" si="87"/>
        <v>0</v>
      </c>
      <c r="AH199">
        <f t="shared" ca="1" si="88"/>
        <v>-0.66384359342919197</v>
      </c>
      <c r="AI199">
        <f t="shared" si="89"/>
        <v>2</v>
      </c>
      <c r="AJ199">
        <v>1.185121618618723</v>
      </c>
      <c r="AK199">
        <v>0.42187480175925884</v>
      </c>
      <c r="AL199">
        <v>1.7759157344698906</v>
      </c>
      <c r="AM199">
        <v>0.47920366341713816</v>
      </c>
      <c r="AN199">
        <v>-0.66384359342919197</v>
      </c>
      <c r="AO199">
        <v>-1.462890395487193</v>
      </c>
      <c r="AP199">
        <v>-0.40695340430829674</v>
      </c>
      <c r="AQ199">
        <v>1.5764044292154722</v>
      </c>
      <c r="AR199">
        <v>0.37171503208810464</v>
      </c>
      <c r="AS199">
        <v>-0.4889216143055819</v>
      </c>
      <c r="AT199">
        <v>0.32070261113403831</v>
      </c>
    </row>
    <row r="200" spans="5:46" x14ac:dyDescent="0.55000000000000004">
      <c r="E200">
        <f t="shared" si="82"/>
        <v>0</v>
      </c>
      <c r="F200">
        <v>189</v>
      </c>
      <c r="G200" s="5">
        <f t="shared" ca="1" si="90"/>
        <v>1.2018955484701288</v>
      </c>
      <c r="H200">
        <f t="shared" ca="1" si="94"/>
        <v>0</v>
      </c>
      <c r="I200">
        <f t="shared" ca="1" si="94"/>
        <v>0</v>
      </c>
      <c r="J200">
        <f t="shared" ca="1" si="94"/>
        <v>6.8036588918672175E-2</v>
      </c>
      <c r="K200">
        <f t="shared" ca="1" si="94"/>
        <v>0</v>
      </c>
      <c r="L200">
        <f t="shared" ca="1" si="94"/>
        <v>0</v>
      </c>
      <c r="M200">
        <f t="shared" ca="1" si="94"/>
        <v>3.6805227682143456E-2</v>
      </c>
      <c r="N200">
        <f t="shared" ca="1" si="94"/>
        <v>0</v>
      </c>
      <c r="O200">
        <f t="shared" ca="1" si="94"/>
        <v>0</v>
      </c>
      <c r="P200">
        <f t="shared" ca="1" si="94"/>
        <v>1.0809952780087314E-2</v>
      </c>
      <c r="Q200">
        <f t="shared" ca="1" si="94"/>
        <v>0</v>
      </c>
      <c r="R200">
        <f t="shared" ca="1" si="94"/>
        <v>0</v>
      </c>
      <c r="S200">
        <f t="shared" ca="1" si="94"/>
        <v>2.4446545466083017E-3</v>
      </c>
      <c r="T200">
        <f t="shared" ca="1" si="94"/>
        <v>0</v>
      </c>
      <c r="U200">
        <f t="shared" ca="1" si="94"/>
        <v>0</v>
      </c>
      <c r="V200">
        <f t="shared" ca="1" si="94"/>
        <v>9.3186711538487056E-4</v>
      </c>
      <c r="W200">
        <f t="shared" ca="1" si="94"/>
        <v>0</v>
      </c>
      <c r="X200">
        <f t="shared" ca="1" si="93"/>
        <v>0</v>
      </c>
      <c r="Y200">
        <f t="shared" ca="1" si="93"/>
        <v>4.1871282142958062E-4</v>
      </c>
      <c r="Z200">
        <f t="shared" ca="1" si="79"/>
        <v>3.4933399968685566E-4</v>
      </c>
      <c r="AA200">
        <f t="shared" ca="1" si="83"/>
        <v>439.84846979026992</v>
      </c>
      <c r="AB200">
        <f t="shared" ca="1" si="84"/>
        <v>0</v>
      </c>
      <c r="AC200">
        <f t="shared" ca="1" si="85"/>
        <v>7.7700009759613539E-2</v>
      </c>
      <c r="AD200">
        <f t="shared" ca="1" si="86"/>
        <v>0.18418810988007128</v>
      </c>
      <c r="AE200">
        <f t="shared" si="77"/>
        <v>0</v>
      </c>
      <c r="AG200">
        <f t="shared" ca="1" si="87"/>
        <v>1.0818142137917526</v>
      </c>
      <c r="AH200">
        <f t="shared" ca="1" si="88"/>
        <v>0.1965986484719906</v>
      </c>
      <c r="AI200">
        <f t="shared" si="89"/>
        <v>0</v>
      </c>
      <c r="AJ200">
        <v>2.1860796550754458</v>
      </c>
      <c r="AK200">
        <v>-0.47337607611552812</v>
      </c>
      <c r="AL200">
        <v>-1.2469695320760366</v>
      </c>
      <c r="AM200">
        <v>-0.34983486330020241</v>
      </c>
      <c r="AN200">
        <v>0.1965986484719906</v>
      </c>
      <c r="AO200">
        <v>1.4283114069257863</v>
      </c>
      <c r="AP200">
        <v>0.19675439943966921</v>
      </c>
      <c r="AQ200">
        <v>-1.5353452909039333</v>
      </c>
      <c r="AR200">
        <v>-0.83525037553044967</v>
      </c>
      <c r="AS200">
        <v>0.50954440666828305</v>
      </c>
      <c r="AT200">
        <v>1.3712633517570794</v>
      </c>
    </row>
    <row r="201" spans="5:46" x14ac:dyDescent="0.55000000000000004">
      <c r="E201">
        <f t="shared" si="82"/>
        <v>0</v>
      </c>
      <c r="F201">
        <v>190</v>
      </c>
      <c r="G201" s="5">
        <f t="shared" ca="1" si="90"/>
        <v>0</v>
      </c>
      <c r="H201">
        <f t="shared" ca="1" si="94"/>
        <v>0.37326583392298218</v>
      </c>
      <c r="I201">
        <f t="shared" ca="1" si="94"/>
        <v>0</v>
      </c>
      <c r="J201">
        <f t="shared" ca="1" si="94"/>
        <v>0</v>
      </c>
      <c r="K201">
        <f t="shared" ca="1" si="94"/>
        <v>4.256359916876494E-2</v>
      </c>
      <c r="L201">
        <f t="shared" ca="1" si="94"/>
        <v>0</v>
      </c>
      <c r="M201">
        <f t="shared" ca="1" si="94"/>
        <v>0</v>
      </c>
      <c r="N201">
        <f t="shared" ca="1" si="94"/>
        <v>2.5382862916397884E-2</v>
      </c>
      <c r="O201">
        <f t="shared" ca="1" si="94"/>
        <v>0</v>
      </c>
      <c r="P201">
        <f t="shared" ca="1" si="94"/>
        <v>0</v>
      </c>
      <c r="Q201">
        <f t="shared" ca="1" si="94"/>
        <v>7.7014583722482951E-3</v>
      </c>
      <c r="R201">
        <f t="shared" ca="1" si="94"/>
        <v>0</v>
      </c>
      <c r="S201">
        <f t="shared" ca="1" si="94"/>
        <v>0</v>
      </c>
      <c r="T201">
        <f t="shared" ca="1" si="94"/>
        <v>1.7650465222684363E-3</v>
      </c>
      <c r="U201">
        <f t="shared" ca="1" si="94"/>
        <v>0</v>
      </c>
      <c r="V201">
        <f t="shared" ca="1" si="94"/>
        <v>0</v>
      </c>
      <c r="W201">
        <f t="shared" ca="1" si="94"/>
        <v>6.7680099409893248E-4</v>
      </c>
      <c r="X201">
        <f t="shared" ca="1" si="93"/>
        <v>0</v>
      </c>
      <c r="Y201">
        <f t="shared" ca="1" si="93"/>
        <v>0</v>
      </c>
      <c r="Z201">
        <f t="shared" ca="1" si="79"/>
        <v>5.5933680742742105E-4</v>
      </c>
      <c r="AA201">
        <f t="shared" ca="1" si="83"/>
        <v>421.3611996320185</v>
      </c>
      <c r="AB201">
        <f t="shared" ca="1" si="84"/>
        <v>0</v>
      </c>
      <c r="AC201">
        <f t="shared" ca="1" si="85"/>
        <v>0.16343116717133552</v>
      </c>
      <c r="AD201">
        <f t="shared" ca="1" si="86"/>
        <v>0.13869444635203343</v>
      </c>
      <c r="AE201">
        <f t="shared" si="77"/>
        <v>0</v>
      </c>
      <c r="AG201">
        <f t="shared" ca="1" si="87"/>
        <v>0</v>
      </c>
      <c r="AH201">
        <f t="shared" ca="1" si="88"/>
        <v>-2.0533298084046692</v>
      </c>
      <c r="AI201">
        <f t="shared" si="89"/>
        <v>1</v>
      </c>
      <c r="AJ201">
        <v>1.2355667422525585</v>
      </c>
      <c r="AK201">
        <v>-0.3631225808931049</v>
      </c>
      <c r="AL201">
        <v>0.29343709684326313</v>
      </c>
      <c r="AM201">
        <v>1.215626070916187</v>
      </c>
      <c r="AN201">
        <v>-2.0533298084046692</v>
      </c>
      <c r="AO201">
        <v>-1.8821447156369686</v>
      </c>
      <c r="AP201">
        <v>3.8985490391496569E-2</v>
      </c>
      <c r="AQ201">
        <v>0.8824849828670267</v>
      </c>
      <c r="AR201">
        <v>-0.60839738580398262</v>
      </c>
      <c r="AS201">
        <v>8.5515239334199578E-2</v>
      </c>
      <c r="AT201">
        <v>-0.64028199631138705</v>
      </c>
    </row>
    <row r="202" spans="5:46" x14ac:dyDescent="0.55000000000000004">
      <c r="E202">
        <f t="shared" si="82"/>
        <v>0</v>
      </c>
      <c r="F202">
        <v>191</v>
      </c>
      <c r="G202" s="5">
        <f t="shared" ca="1" si="90"/>
        <v>0</v>
      </c>
      <c r="H202">
        <f t="shared" ca="1" si="94"/>
        <v>0</v>
      </c>
      <c r="I202">
        <f t="shared" ca="1" si="94"/>
        <v>0.18378968803923626</v>
      </c>
      <c r="J202">
        <f t="shared" ca="1" si="94"/>
        <v>0</v>
      </c>
      <c r="K202">
        <f t="shared" ca="1" si="94"/>
        <v>0</v>
      </c>
      <c r="L202">
        <f t="shared" ca="1" si="94"/>
        <v>2.7906362212358805E-2</v>
      </c>
      <c r="M202">
        <f t="shared" ca="1" si="94"/>
        <v>0</v>
      </c>
      <c r="N202">
        <f t="shared" ca="1" si="94"/>
        <v>0</v>
      </c>
      <c r="O202">
        <f t="shared" ca="1" si="94"/>
        <v>1.7759515816050498E-2</v>
      </c>
      <c r="P202">
        <f t="shared" ca="1" si="94"/>
        <v>0</v>
      </c>
      <c r="Q202">
        <f t="shared" ca="1" si="94"/>
        <v>0</v>
      </c>
      <c r="R202">
        <f t="shared" ca="1" si="94"/>
        <v>5.5183626682965082E-3</v>
      </c>
      <c r="S202">
        <f t="shared" ca="1" si="94"/>
        <v>0</v>
      </c>
      <c r="T202">
        <f t="shared" ca="1" si="94"/>
        <v>0</v>
      </c>
      <c r="U202">
        <f t="shared" ca="1" si="94"/>
        <v>1.2775675516720894E-3</v>
      </c>
      <c r="V202">
        <f t="shared" ca="1" si="94"/>
        <v>0</v>
      </c>
      <c r="W202">
        <f t="shared" ca="1" si="94"/>
        <v>0</v>
      </c>
      <c r="X202">
        <f t="shared" ca="1" si="93"/>
        <v>4.9211291866740263E-4</v>
      </c>
      <c r="Y202">
        <f t="shared" ca="1" si="93"/>
        <v>0</v>
      </c>
      <c r="Z202">
        <f t="shared" ca="1" si="79"/>
        <v>4.0734191658827341E-4</v>
      </c>
      <c r="AA202">
        <f t="shared" ca="1" si="83"/>
        <v>417.45633161565792</v>
      </c>
      <c r="AB202">
        <f t="shared" ca="1" si="84"/>
        <v>0</v>
      </c>
      <c r="AC202">
        <f t="shared" ca="1" si="85"/>
        <v>0.26173225733481614</v>
      </c>
      <c r="AD202">
        <f t="shared" ca="1" si="86"/>
        <v>0.12055899949899863</v>
      </c>
      <c r="AE202">
        <f t="shared" si="77"/>
        <v>0</v>
      </c>
      <c r="AG202">
        <f t="shared" ca="1" si="87"/>
        <v>0</v>
      </c>
      <c r="AH202">
        <f t="shared" ca="1" si="88"/>
        <v>-1.2486361811170354</v>
      </c>
      <c r="AI202">
        <f t="shared" si="89"/>
        <v>2</v>
      </c>
      <c r="AJ202">
        <v>1.0384064808022231</v>
      </c>
      <c r="AK202">
        <v>0.52862787924823351</v>
      </c>
      <c r="AL202">
        <v>4.9476511776447296E-2</v>
      </c>
      <c r="AM202">
        <v>-1.0994926924468018</v>
      </c>
      <c r="AN202">
        <v>-1.2486361811170354</v>
      </c>
      <c r="AO202">
        <v>-1.0437975106469821</v>
      </c>
      <c r="AP202">
        <v>-0.15139335118874442</v>
      </c>
      <c r="AQ202">
        <v>2.0216339180478826</v>
      </c>
      <c r="AR202">
        <v>0.29231841836008243</v>
      </c>
      <c r="AS202">
        <v>1.9365779735380784</v>
      </c>
      <c r="AT202">
        <v>4.4651642383541912E-2</v>
      </c>
    </row>
    <row r="203" spans="5:46" x14ac:dyDescent="0.55000000000000004">
      <c r="E203">
        <f t="shared" si="82"/>
        <v>0</v>
      </c>
      <c r="F203">
        <v>192</v>
      </c>
      <c r="G203" s="5">
        <f t="shared" ca="1" si="90"/>
        <v>1.022143077027597</v>
      </c>
      <c r="H203">
        <f t="shared" ca="1" si="94"/>
        <v>0</v>
      </c>
      <c r="I203">
        <f t="shared" ca="1" si="94"/>
        <v>0</v>
      </c>
      <c r="J203">
        <f t="shared" ca="1" si="94"/>
        <v>0.10615557688384558</v>
      </c>
      <c r="K203">
        <f t="shared" ca="1" si="94"/>
        <v>0</v>
      </c>
      <c r="L203">
        <f t="shared" ca="1" si="94"/>
        <v>0</v>
      </c>
      <c r="M203">
        <f t="shared" ca="1" si="94"/>
        <v>1.885606051449874E-2</v>
      </c>
      <c r="N203">
        <f t="shared" ca="1" si="94"/>
        <v>0</v>
      </c>
      <c r="O203">
        <f t="shared" ca="1" si="94"/>
        <v>0</v>
      </c>
      <c r="P203">
        <f t="shared" ca="1" si="94"/>
        <v>1.2555883117855719E-2</v>
      </c>
      <c r="Q203">
        <f t="shared" ca="1" si="94"/>
        <v>0</v>
      </c>
      <c r="R203">
        <f t="shared" ca="1" si="94"/>
        <v>0</v>
      </c>
      <c r="S203">
        <f t="shared" ca="1" si="94"/>
        <v>3.9712166869823708E-3</v>
      </c>
      <c r="T203">
        <f t="shared" ca="1" si="94"/>
        <v>0</v>
      </c>
      <c r="U203">
        <f t="shared" ca="1" si="94"/>
        <v>0</v>
      </c>
      <c r="V203">
        <f t="shared" ca="1" si="94"/>
        <v>9.2650411180999483E-4</v>
      </c>
      <c r="W203">
        <f t="shared" ca="1" si="94"/>
        <v>0</v>
      </c>
      <c r="X203">
        <f t="shared" ca="1" si="93"/>
        <v>0</v>
      </c>
      <c r="Y203">
        <f t="shared" ca="1" si="93"/>
        <v>3.5813997349782168E-4</v>
      </c>
      <c r="Z203">
        <f t="shared" ca="1" si="79"/>
        <v>2.9665030944944288E-4</v>
      </c>
      <c r="AA203">
        <f t="shared" ca="1" si="83"/>
        <v>425.91639394002198</v>
      </c>
      <c r="AB203">
        <f t="shared" ca="1" si="84"/>
        <v>0</v>
      </c>
      <c r="AC203">
        <f t="shared" ca="1" si="85"/>
        <v>8.6941023582130489E-2</v>
      </c>
      <c r="AD203">
        <f t="shared" ca="1" si="86"/>
        <v>0.18000803501333881</v>
      </c>
      <c r="AE203">
        <f t="shared" si="77"/>
        <v>0</v>
      </c>
      <c r="AG203">
        <f t="shared" ca="1" si="87"/>
        <v>0.9537334667360059</v>
      </c>
      <c r="AH203">
        <f t="shared" ca="1" si="88"/>
        <v>-0.11842757885460742</v>
      </c>
      <c r="AI203">
        <f t="shared" si="89"/>
        <v>0</v>
      </c>
      <c r="AJ203">
        <v>-0.10057419785880484</v>
      </c>
      <c r="AK203">
        <v>-0.67763721744995564</v>
      </c>
      <c r="AL203">
        <v>0.81194684753427282</v>
      </c>
      <c r="AM203">
        <v>1.9179606169927865</v>
      </c>
      <c r="AN203">
        <v>-0.11842757885460742</v>
      </c>
      <c r="AO203">
        <v>-1.3026510714553297</v>
      </c>
      <c r="AP203">
        <v>1.6443664208054543</v>
      </c>
      <c r="AQ203">
        <v>-0.19831418285320979</v>
      </c>
      <c r="AR203">
        <v>-0.65121412262669764</v>
      </c>
      <c r="AS203">
        <v>-0.10941903383354656</v>
      </c>
      <c r="AT203">
        <v>1.0925168680842035</v>
      </c>
    </row>
    <row r="204" spans="5:46" x14ac:dyDescent="0.55000000000000004">
      <c r="E204">
        <f t="shared" ref="E204:E211" si="95">Cullrate</f>
        <v>0</v>
      </c>
      <c r="F204">
        <v>193</v>
      </c>
      <c r="G204" s="5">
        <f t="shared" ca="1" si="90"/>
        <v>0</v>
      </c>
      <c r="H204">
        <f t="shared" ca="1" si="94"/>
        <v>0.3174411358133018</v>
      </c>
      <c r="I204">
        <f t="shared" ca="1" si="94"/>
        <v>0</v>
      </c>
      <c r="J204">
        <f t="shared" ca="1" si="94"/>
        <v>0</v>
      </c>
      <c r="K204">
        <f t="shared" ca="1" si="94"/>
        <v>6.641078713417066E-2</v>
      </c>
      <c r="L204">
        <f t="shared" ca="1" si="94"/>
        <v>0</v>
      </c>
      <c r="M204">
        <f t="shared" ca="1" si="94"/>
        <v>0</v>
      </c>
      <c r="N204">
        <f t="shared" ca="1" si="94"/>
        <v>1.3004152652342746E-2</v>
      </c>
      <c r="O204">
        <f t="shared" ca="1" si="94"/>
        <v>0</v>
      </c>
      <c r="P204">
        <f t="shared" ca="1" si="94"/>
        <v>0</v>
      </c>
      <c r="Q204">
        <f t="shared" ca="1" si="94"/>
        <v>8.945331503862489E-3</v>
      </c>
      <c r="R204">
        <f t="shared" ca="1" si="94"/>
        <v>0</v>
      </c>
      <c r="S204">
        <f t="shared" ca="1" si="94"/>
        <v>0</v>
      </c>
      <c r="T204">
        <f t="shared" ca="1" si="94"/>
        <v>2.8672280966066913E-3</v>
      </c>
      <c r="U204">
        <f t="shared" ca="1" si="94"/>
        <v>0</v>
      </c>
      <c r="V204">
        <f t="shared" ca="1" si="94"/>
        <v>0</v>
      </c>
      <c r="W204">
        <f t="shared" ca="1" si="94"/>
        <v>6.729059257024767E-4</v>
      </c>
      <c r="X204">
        <f t="shared" ca="1" si="93"/>
        <v>0</v>
      </c>
      <c r="Y204">
        <f t="shared" ca="1" si="93"/>
        <v>0</v>
      </c>
      <c r="Z204">
        <f t="shared" ca="1" si="79"/>
        <v>4.7685674405349466E-4</v>
      </c>
      <c r="AA204">
        <f t="shared" ref="AA204:AA211" ca="1" si="96">SUMPRODUCT(G204:Z204,mwt)*fec</f>
        <v>426.23427951991903</v>
      </c>
      <c r="AB204">
        <f t="shared" ref="AB204:AB211" ca="1" si="97">E204*SUMPRODUCT(G204:Z204,wt,vul)</f>
        <v>0</v>
      </c>
      <c r="AC204">
        <f t="shared" ref="AC204:AC211" ca="1" si="98">SUMPRODUCT(G204:Z204,vul,wt)/SUMPRODUCT(G204:Z204,vul)</f>
        <v>0.17723006855810247</v>
      </c>
      <c r="AD204">
        <f t="shared" ref="AD204:AD211" ca="1" si="99">SUMPRODUCT(G204:Z204,mat)</f>
        <v>0.13802370433233424</v>
      </c>
      <c r="AE204">
        <f t="shared" si="77"/>
        <v>0</v>
      </c>
      <c r="AG204">
        <f t="shared" ref="AG204:AG211" ca="1" si="100">EXP(AH204*sdr)*IF(AI204=0,1,0)</f>
        <v>0</v>
      </c>
      <c r="AH204">
        <f t="shared" ref="AH204:AH211" ca="1" si="101">OFFSET(AI204,0,normseq)</f>
        <v>-0.78918219514889643</v>
      </c>
      <c r="AI204">
        <f t="shared" ref="AI204:AI211" si="102">MOD(F204,yrbetween)</f>
        <v>1</v>
      </c>
      <c r="AJ204">
        <v>-1.1616725714702625</v>
      </c>
      <c r="AK204">
        <v>0.70965143095236272</v>
      </c>
      <c r="AL204">
        <v>0.9752898222359363</v>
      </c>
      <c r="AM204">
        <v>-0.14396846381714568</v>
      </c>
      <c r="AN204">
        <v>-0.78918219514889643</v>
      </c>
      <c r="AO204">
        <v>-0.36418441595742479</v>
      </c>
      <c r="AP204">
        <v>-0.46935838327044621</v>
      </c>
      <c r="AQ204">
        <v>-0.10695657692849636</v>
      </c>
      <c r="AR204">
        <v>1.264643287868239</v>
      </c>
      <c r="AS204">
        <v>0.68516328610712662</v>
      </c>
      <c r="AT204">
        <v>1.6575177141930908</v>
      </c>
    </row>
    <row r="205" spans="5:46" x14ac:dyDescent="0.55000000000000004">
      <c r="E205">
        <f t="shared" si="95"/>
        <v>0</v>
      </c>
      <c r="F205">
        <v>194</v>
      </c>
      <c r="G205" s="5">
        <f t="shared" ref="G205:G211" ca="1" si="103">reca*AA204*EXP(-recb*AA204)*Rmult+glenadd</f>
        <v>0</v>
      </c>
      <c r="H205">
        <f t="shared" ca="1" si="94"/>
        <v>0</v>
      </c>
      <c r="I205">
        <f t="shared" ca="1" si="94"/>
        <v>0.15630256514177948</v>
      </c>
      <c r="J205">
        <f t="shared" ca="1" si="94"/>
        <v>0</v>
      </c>
      <c r="K205">
        <f t="shared" ca="1" si="94"/>
        <v>0</v>
      </c>
      <c r="L205">
        <f t="shared" ca="1" si="94"/>
        <v>4.3541512390099901E-2</v>
      </c>
      <c r="M205">
        <f t="shared" ca="1" si="94"/>
        <v>0</v>
      </c>
      <c r="N205">
        <f t="shared" ca="1" si="94"/>
        <v>0</v>
      </c>
      <c r="O205">
        <f t="shared" ca="1" si="94"/>
        <v>9.0985581675429895E-3</v>
      </c>
      <c r="P205">
        <f t="shared" ca="1" si="94"/>
        <v>0</v>
      </c>
      <c r="Q205">
        <f t="shared" ca="1" si="94"/>
        <v>0</v>
      </c>
      <c r="R205">
        <f t="shared" ca="1" si="94"/>
        <v>6.4096410108934543E-3</v>
      </c>
      <c r="S205">
        <f t="shared" ca="1" si="94"/>
        <v>0</v>
      </c>
      <c r="T205">
        <f t="shared" ca="1" si="94"/>
        <v>0</v>
      </c>
      <c r="U205">
        <f t="shared" ca="1" si="94"/>
        <v>2.0753433596523286E-3</v>
      </c>
      <c r="V205">
        <f t="shared" ca="1" si="94"/>
        <v>0</v>
      </c>
      <c r="W205">
        <f t="shared" ref="W205:Y211" ca="1" si="104">V204*V$10*(1-V$2*$E204)</f>
        <v>0</v>
      </c>
      <c r="X205">
        <f t="shared" ca="1" si="104"/>
        <v>4.892807516143075E-4</v>
      </c>
      <c r="Y205">
        <f t="shared" ca="1" si="104"/>
        <v>0</v>
      </c>
      <c r="Z205">
        <f t="shared" ca="1" si="79"/>
        <v>3.4727508985898291E-4</v>
      </c>
      <c r="AA205">
        <f t="shared" ca="1" si="96"/>
        <v>422.6596005112803</v>
      </c>
      <c r="AB205">
        <f t="shared" ca="1" si="97"/>
        <v>0</v>
      </c>
      <c r="AC205">
        <f t="shared" ca="1" si="98"/>
        <v>0.27720709278612166</v>
      </c>
      <c r="AD205">
        <f t="shared" ca="1" si="99"/>
        <v>0.11763084829052982</v>
      </c>
      <c r="AE205">
        <f t="shared" ref="AE205:AE211" si="105">E205</f>
        <v>0</v>
      </c>
      <c r="AG205">
        <f t="shared" ca="1" si="100"/>
        <v>0</v>
      </c>
      <c r="AH205">
        <f t="shared" ca="1" si="101"/>
        <v>0.7789867595420219</v>
      </c>
      <c r="AI205">
        <f t="shared" si="102"/>
        <v>2</v>
      </c>
      <c r="AJ205">
        <v>-0.48306787903129589</v>
      </c>
      <c r="AK205">
        <v>0.46458126234938391</v>
      </c>
      <c r="AL205">
        <v>-0.97590600489638746</v>
      </c>
      <c r="AM205">
        <v>-0.50998096412513405</v>
      </c>
      <c r="AN205">
        <v>0.7789867595420219</v>
      </c>
      <c r="AO205">
        <v>-1.3837097867508419</v>
      </c>
      <c r="AP205">
        <v>-0.83666009231819771</v>
      </c>
      <c r="AQ205">
        <v>0.32231355362455361</v>
      </c>
      <c r="AR205">
        <v>1.9985600374639034</v>
      </c>
      <c r="AS205">
        <v>0.39791302697267383</v>
      </c>
      <c r="AT205">
        <v>-1.2153032002970576</v>
      </c>
    </row>
    <row r="206" spans="5:46" x14ac:dyDescent="0.55000000000000004">
      <c r="E206">
        <f t="shared" si="95"/>
        <v>0</v>
      </c>
      <c r="F206">
        <v>195</v>
      </c>
      <c r="G206" s="5">
        <f t="shared" ca="1" si="103"/>
        <v>1.7176228297911029</v>
      </c>
      <c r="H206">
        <f t="shared" ref="H206:V211" ca="1" si="106">G205*G$10*(1-G$2*$E205)</f>
        <v>0</v>
      </c>
      <c r="I206">
        <f t="shared" ca="1" si="106"/>
        <v>0</v>
      </c>
      <c r="J206">
        <f t="shared" ca="1" si="106"/>
        <v>9.0279216141376961E-2</v>
      </c>
      <c r="K206">
        <f t="shared" ca="1" si="106"/>
        <v>0</v>
      </c>
      <c r="L206">
        <f t="shared" ca="1" si="106"/>
        <v>0</v>
      </c>
      <c r="M206">
        <f t="shared" ca="1" si="106"/>
        <v>2.9420581094475911E-2</v>
      </c>
      <c r="N206">
        <f t="shared" ca="1" si="106"/>
        <v>0</v>
      </c>
      <c r="O206">
        <f t="shared" ca="1" si="106"/>
        <v>0</v>
      </c>
      <c r="P206">
        <f t="shared" ca="1" si="106"/>
        <v>6.4326321773611828E-3</v>
      </c>
      <c r="Q206">
        <f t="shared" ca="1" si="106"/>
        <v>0</v>
      </c>
      <c r="R206">
        <f t="shared" ca="1" si="106"/>
        <v>0</v>
      </c>
      <c r="S206">
        <f t="shared" ca="1" si="106"/>
        <v>4.6126133547297627E-3</v>
      </c>
      <c r="T206">
        <f t="shared" ca="1" si="106"/>
        <v>0</v>
      </c>
      <c r="U206">
        <f t="shared" ca="1" si="106"/>
        <v>0</v>
      </c>
      <c r="V206">
        <f t="shared" ca="1" si="106"/>
        <v>1.5050586981634425E-3</v>
      </c>
      <c r="W206">
        <f t="shared" ca="1" si="104"/>
        <v>0</v>
      </c>
      <c r="X206">
        <f t="shared" ca="1" si="104"/>
        <v>0</v>
      </c>
      <c r="Y206">
        <f t="shared" ca="1" si="104"/>
        <v>3.5607883631799805E-4</v>
      </c>
      <c r="Z206">
        <f t="shared" ref="Z206:Z211" ca="1" si="107">(Y205+Z205)*Y$10*(1-Y$2*$E205)</f>
        <v>2.5290611811717512E-4</v>
      </c>
      <c r="AA206">
        <f t="shared" ca="1" si="96"/>
        <v>427.93932613842287</v>
      </c>
      <c r="AB206">
        <f t="shared" ca="1" si="97"/>
        <v>0</v>
      </c>
      <c r="AC206">
        <f t="shared" ca="1" si="98"/>
        <v>5.9412383012537685E-2</v>
      </c>
      <c r="AD206">
        <f t="shared" ca="1" si="99"/>
        <v>0.22819836226682849</v>
      </c>
      <c r="AE206">
        <f t="shared" si="105"/>
        <v>0</v>
      </c>
      <c r="AG206">
        <f t="shared" ca="1" si="100"/>
        <v>1.5950404710227115</v>
      </c>
      <c r="AH206">
        <f t="shared" ca="1" si="101"/>
        <v>1.1672477739921305</v>
      </c>
      <c r="AI206">
        <f t="shared" si="102"/>
        <v>0</v>
      </c>
      <c r="AJ206">
        <v>0.63550032791681588</v>
      </c>
      <c r="AK206">
        <v>0.61985133470443543</v>
      </c>
      <c r="AL206">
        <v>-2.4887776817195117</v>
      </c>
      <c r="AM206">
        <v>1.5690284271840937</v>
      </c>
      <c r="AN206">
        <v>1.1672477739921305</v>
      </c>
      <c r="AO206">
        <v>-0.53779785957885906</v>
      </c>
      <c r="AP206">
        <v>-2.2566837287740782E-3</v>
      </c>
      <c r="AQ206">
        <v>0.29383613764366601</v>
      </c>
      <c r="AR206">
        <v>-0.49747541197575629</v>
      </c>
      <c r="AS206">
        <v>1.4043234841665253</v>
      </c>
      <c r="AT206">
        <v>-1.6753028830862604</v>
      </c>
    </row>
    <row r="207" spans="5:46" x14ac:dyDescent="0.55000000000000004">
      <c r="E207">
        <f t="shared" si="95"/>
        <v>0</v>
      </c>
      <c r="F207">
        <v>196</v>
      </c>
      <c r="G207" s="5">
        <f t="shared" ca="1" si="103"/>
        <v>0</v>
      </c>
      <c r="H207">
        <f t="shared" ca="1" si="106"/>
        <v>0.53343230927447172</v>
      </c>
      <c r="I207">
        <f t="shared" ca="1" si="106"/>
        <v>0</v>
      </c>
      <c r="J207">
        <f t="shared" ca="1" si="106"/>
        <v>0</v>
      </c>
      <c r="K207">
        <f t="shared" ca="1" si="106"/>
        <v>5.647855705560343E-2</v>
      </c>
      <c r="L207">
        <f t="shared" ca="1" si="106"/>
        <v>0</v>
      </c>
      <c r="M207">
        <f t="shared" ca="1" si="106"/>
        <v>0</v>
      </c>
      <c r="N207">
        <f t="shared" ca="1" si="106"/>
        <v>2.0290013779867441E-2</v>
      </c>
      <c r="O207">
        <f t="shared" ca="1" si="106"/>
        <v>0</v>
      </c>
      <c r="P207">
        <f t="shared" ca="1" si="106"/>
        <v>0</v>
      </c>
      <c r="Q207">
        <f t="shared" ca="1" si="106"/>
        <v>4.5828737595588198E-3</v>
      </c>
      <c r="R207">
        <f t="shared" ca="1" si="106"/>
        <v>0</v>
      </c>
      <c r="S207">
        <f t="shared" ca="1" si="106"/>
        <v>0</v>
      </c>
      <c r="T207">
        <f t="shared" ca="1" si="106"/>
        <v>3.3303180490798371E-3</v>
      </c>
      <c r="U207">
        <f t="shared" ca="1" si="106"/>
        <v>0</v>
      </c>
      <c r="V207">
        <f t="shared" ca="1" si="106"/>
        <v>0</v>
      </c>
      <c r="W207">
        <f t="shared" ca="1" si="104"/>
        <v>1.0931013727998767E-3</v>
      </c>
      <c r="X207">
        <f t="shared" ca="1" si="104"/>
        <v>0</v>
      </c>
      <c r="Y207">
        <f t="shared" ca="1" si="104"/>
        <v>0</v>
      </c>
      <c r="Z207">
        <f t="shared" ca="1" si="107"/>
        <v>4.4349861339177906E-4</v>
      </c>
      <c r="AA207">
        <f t="shared" ca="1" si="96"/>
        <v>439.48442546234918</v>
      </c>
      <c r="AB207">
        <f t="shared" ca="1" si="97"/>
        <v>0</v>
      </c>
      <c r="AC207">
        <f t="shared" ca="1" si="98"/>
        <v>0.13739457288158033</v>
      </c>
      <c r="AD207">
        <f t="shared" ca="1" si="99"/>
        <v>0.17300134894667618</v>
      </c>
      <c r="AE207">
        <f t="shared" si="105"/>
        <v>0</v>
      </c>
      <c r="AG207">
        <f t="shared" ca="1" si="100"/>
        <v>0</v>
      </c>
      <c r="AH207">
        <f t="shared" ca="1" si="101"/>
        <v>0.62998765315569472</v>
      </c>
      <c r="AI207">
        <f t="shared" si="102"/>
        <v>1</v>
      </c>
      <c r="AJ207">
        <v>-0.36418441595742479</v>
      </c>
      <c r="AK207">
        <v>-0.89075911091640592</v>
      </c>
      <c r="AL207">
        <v>4.3655745685100555E-2</v>
      </c>
      <c r="AM207">
        <v>0.99367071015876718</v>
      </c>
      <c r="AN207">
        <v>0.62998765315569472</v>
      </c>
      <c r="AO207">
        <v>8.7356966105289757E-2</v>
      </c>
      <c r="AP207">
        <v>1.6464400687254965</v>
      </c>
      <c r="AQ207">
        <v>1.6140802472364157</v>
      </c>
      <c r="AR207">
        <v>0.48418542064609937</v>
      </c>
      <c r="AS207">
        <v>-0.22201220417628065</v>
      </c>
      <c r="AT207">
        <v>2.7810074243461713E-2</v>
      </c>
    </row>
    <row r="208" spans="5:46" x14ac:dyDescent="0.55000000000000004">
      <c r="E208">
        <f t="shared" si="95"/>
        <v>0</v>
      </c>
      <c r="F208">
        <v>197</v>
      </c>
      <c r="G208" s="5">
        <f t="shared" ca="1" si="103"/>
        <v>0</v>
      </c>
      <c r="H208">
        <f t="shared" ca="1" si="106"/>
        <v>0</v>
      </c>
      <c r="I208">
        <f t="shared" ca="1" si="106"/>
        <v>0.26265291061124418</v>
      </c>
      <c r="J208">
        <f t="shared" ca="1" si="106"/>
        <v>0</v>
      </c>
      <c r="K208">
        <f t="shared" ca="1" si="106"/>
        <v>0</v>
      </c>
      <c r="L208">
        <f t="shared" ca="1" si="106"/>
        <v>3.7029553449550917E-2</v>
      </c>
      <c r="M208">
        <f t="shared" ca="1" si="106"/>
        <v>0</v>
      </c>
      <c r="N208">
        <f t="shared" ca="1" si="106"/>
        <v>0</v>
      </c>
      <c r="O208">
        <f t="shared" ca="1" si="106"/>
        <v>1.4196224508569928E-2</v>
      </c>
      <c r="P208">
        <f t="shared" ca="1" si="106"/>
        <v>0</v>
      </c>
      <c r="Q208">
        <f t="shared" ca="1" si="106"/>
        <v>0</v>
      </c>
      <c r="R208">
        <f t="shared" ca="1" si="106"/>
        <v>3.283788374341642E-3</v>
      </c>
      <c r="S208">
        <f t="shared" ca="1" si="106"/>
        <v>0</v>
      </c>
      <c r="T208">
        <f t="shared" ca="1" si="106"/>
        <v>0</v>
      </c>
      <c r="U208">
        <f t="shared" ca="1" si="106"/>
        <v>2.410534919376602E-3</v>
      </c>
      <c r="V208">
        <f t="shared" ca="1" si="106"/>
        <v>0</v>
      </c>
      <c r="W208">
        <f t="shared" ca="1" si="104"/>
        <v>0</v>
      </c>
      <c r="X208">
        <f t="shared" ca="1" si="104"/>
        <v>7.9481163836656412E-4</v>
      </c>
      <c r="Y208">
        <f t="shared" ca="1" si="104"/>
        <v>0</v>
      </c>
      <c r="Z208">
        <f t="shared" ca="1" si="107"/>
        <v>3.2298173977526174E-4</v>
      </c>
      <c r="AA208">
        <f t="shared" ca="1" si="96"/>
        <v>468.79616677035654</v>
      </c>
      <c r="AB208">
        <f t="shared" ca="1" si="97"/>
        <v>0</v>
      </c>
      <c r="AC208">
        <f t="shared" ca="1" si="98"/>
        <v>0.23358192071980272</v>
      </c>
      <c r="AD208">
        <f t="shared" ca="1" si="99"/>
        <v>0.15433258219070242</v>
      </c>
      <c r="AE208">
        <f t="shared" si="105"/>
        <v>0</v>
      </c>
      <c r="AG208">
        <f t="shared" ca="1" si="100"/>
        <v>0</v>
      </c>
      <c r="AH208">
        <f t="shared" ca="1" si="101"/>
        <v>0.83763779912260361</v>
      </c>
      <c r="AI208">
        <f t="shared" si="102"/>
        <v>2</v>
      </c>
      <c r="AJ208">
        <v>0.4572643774736207</v>
      </c>
      <c r="AK208">
        <v>0.13608882909466047</v>
      </c>
      <c r="AL208">
        <v>-0.29120087674527895</v>
      </c>
      <c r="AM208">
        <v>0.17721390577207785</v>
      </c>
      <c r="AN208">
        <v>0.83763779912260361</v>
      </c>
      <c r="AO208">
        <v>0.85669398686150089</v>
      </c>
      <c r="AP208">
        <v>-1.3174485502531752</v>
      </c>
      <c r="AQ208">
        <v>0.44811145016865339</v>
      </c>
      <c r="AR208">
        <v>2.7454370865598321</v>
      </c>
      <c r="AS208">
        <v>-1.157625320047373</v>
      </c>
      <c r="AT208">
        <v>-1.2816735761589371</v>
      </c>
    </row>
    <row r="209" spans="5:46" x14ac:dyDescent="0.55000000000000004">
      <c r="E209">
        <f t="shared" si="95"/>
        <v>0</v>
      </c>
      <c r="F209">
        <v>198</v>
      </c>
      <c r="G209" s="5">
        <f t="shared" ca="1" si="103"/>
        <v>0.69069474850695145</v>
      </c>
      <c r="H209">
        <f t="shared" ca="1" si="106"/>
        <v>0</v>
      </c>
      <c r="I209">
        <f t="shared" ca="1" si="106"/>
        <v>0</v>
      </c>
      <c r="J209">
        <f t="shared" ca="1" si="106"/>
        <v>0.15170639628163121</v>
      </c>
      <c r="K209">
        <f t="shared" ca="1" si="106"/>
        <v>0</v>
      </c>
      <c r="L209">
        <f t="shared" ca="1" si="106"/>
        <v>0</v>
      </c>
      <c r="M209">
        <f t="shared" ca="1" si="106"/>
        <v>2.5020513077135292E-2</v>
      </c>
      <c r="N209">
        <f t="shared" ca="1" si="106"/>
        <v>0</v>
      </c>
      <c r="O209">
        <f t="shared" ca="1" si="106"/>
        <v>0</v>
      </c>
      <c r="P209">
        <f t="shared" ca="1" si="106"/>
        <v>1.0036655136923802E-2</v>
      </c>
      <c r="Q209">
        <f t="shared" ca="1" si="106"/>
        <v>0</v>
      </c>
      <c r="R209">
        <f t="shared" ca="1" si="106"/>
        <v>0</v>
      </c>
      <c r="S209">
        <f t="shared" ca="1" si="106"/>
        <v>2.3631348594799449E-3</v>
      </c>
      <c r="T209">
        <f t="shared" ca="1" si="106"/>
        <v>0</v>
      </c>
      <c r="U209">
        <f t="shared" ca="1" si="106"/>
        <v>0</v>
      </c>
      <c r="V209">
        <f t="shared" ca="1" si="106"/>
        <v>1.7481427980390902E-3</v>
      </c>
      <c r="W209">
        <f t="shared" ca="1" si="104"/>
        <v>0</v>
      </c>
      <c r="X209">
        <f t="shared" ca="1" si="104"/>
        <v>0</v>
      </c>
      <c r="Y209">
        <f t="shared" ca="1" si="104"/>
        <v>5.7843191735583444E-4</v>
      </c>
      <c r="Z209">
        <f t="shared" ca="1" si="107"/>
        <v>2.3521427368275186E-4</v>
      </c>
      <c r="AA209">
        <f t="shared" ca="1" si="96"/>
        <v>504.14232350201422</v>
      </c>
      <c r="AB209">
        <f t="shared" ca="1" si="97"/>
        <v>0</v>
      </c>
      <c r="AC209">
        <f t="shared" ca="1" si="98"/>
        <v>0.12575807187158439</v>
      </c>
      <c r="AD209">
        <f t="shared" ca="1" si="99"/>
        <v>0.18605934319184592</v>
      </c>
      <c r="AE209">
        <f t="shared" si="105"/>
        <v>0</v>
      </c>
      <c r="AG209">
        <f t="shared" ca="1" si="100"/>
        <v>0.61868636559884993</v>
      </c>
      <c r="AH209">
        <f t="shared" ca="1" si="101"/>
        <v>-1.2003920346614905</v>
      </c>
      <c r="AI209">
        <f t="shared" si="102"/>
        <v>0</v>
      </c>
      <c r="AJ209">
        <v>-1.0776329872896895</v>
      </c>
      <c r="AK209">
        <v>0.37639210859197192</v>
      </c>
      <c r="AL209">
        <v>-0.13801923159917351</v>
      </c>
      <c r="AM209">
        <v>0.3425247996347025</v>
      </c>
      <c r="AN209">
        <v>-1.2003920346614905</v>
      </c>
      <c r="AO209">
        <v>0.3266677595092915</v>
      </c>
      <c r="AP209">
        <v>-0.19246613192080986</v>
      </c>
      <c r="AQ209">
        <v>1.4381384971784428</v>
      </c>
      <c r="AR209">
        <v>0.20463858163566329</v>
      </c>
      <c r="AS209">
        <v>-0.98518285085447133</v>
      </c>
      <c r="AT209">
        <v>-0.90772346084122546</v>
      </c>
    </row>
    <row r="210" spans="5:46" x14ac:dyDescent="0.55000000000000004">
      <c r="E210">
        <f t="shared" si="95"/>
        <v>0</v>
      </c>
      <c r="F210">
        <v>199</v>
      </c>
      <c r="G210" s="5">
        <f t="shared" ca="1" si="103"/>
        <v>0</v>
      </c>
      <c r="H210">
        <f t="shared" ca="1" si="106"/>
        <v>0.214505122026483</v>
      </c>
      <c r="I210">
        <f t="shared" ca="1" si="106"/>
        <v>0</v>
      </c>
      <c r="J210">
        <f t="shared" ca="1" si="106"/>
        <v>0</v>
      </c>
      <c r="K210">
        <f t="shared" ca="1" si="106"/>
        <v>9.490731891905646E-2</v>
      </c>
      <c r="L210">
        <f t="shared" ca="1" si="106"/>
        <v>0</v>
      </c>
      <c r="M210">
        <f t="shared" ca="1" si="106"/>
        <v>0</v>
      </c>
      <c r="N210">
        <f t="shared" ca="1" si="106"/>
        <v>1.7255490416188599E-2</v>
      </c>
      <c r="O210">
        <f t="shared" ca="1" si="106"/>
        <v>0</v>
      </c>
      <c r="P210">
        <f t="shared" ca="1" si="106"/>
        <v>0</v>
      </c>
      <c r="Q210">
        <f t="shared" ca="1" si="106"/>
        <v>7.1505290824227206E-3</v>
      </c>
      <c r="R210">
        <f t="shared" ca="1" si="106"/>
        <v>0</v>
      </c>
      <c r="S210">
        <f t="shared" ca="1" si="106"/>
        <v>0</v>
      </c>
      <c r="T210">
        <f t="shared" ca="1" si="106"/>
        <v>1.7061891100987113E-3</v>
      </c>
      <c r="U210">
        <f t="shared" ca="1" si="106"/>
        <v>0</v>
      </c>
      <c r="V210">
        <f t="shared" ca="1" si="106"/>
        <v>0</v>
      </c>
      <c r="W210">
        <f t="shared" ca="1" si="104"/>
        <v>1.2696496785929558E-3</v>
      </c>
      <c r="X210">
        <f t="shared" ca="1" si="104"/>
        <v>0</v>
      </c>
      <c r="Y210">
        <f t="shared" ca="1" si="104"/>
        <v>0</v>
      </c>
      <c r="Z210">
        <f t="shared" ca="1" si="107"/>
        <v>5.9254494694667935E-4</v>
      </c>
      <c r="AA210">
        <f t="shared" ca="1" si="96"/>
        <v>508.14698518512586</v>
      </c>
      <c r="AB210">
        <f t="shared" ca="1" si="97"/>
        <v>0</v>
      </c>
      <c r="AC210">
        <f t="shared" ca="1" si="98"/>
        <v>0.2294010911349986</v>
      </c>
      <c r="AD210">
        <f t="shared" ca="1" si="99"/>
        <v>0.14450582752610652</v>
      </c>
      <c r="AE210">
        <f t="shared" si="105"/>
        <v>0</v>
      </c>
      <c r="AG210">
        <f t="shared" ca="1" si="100"/>
        <v>0</v>
      </c>
      <c r="AH210">
        <f t="shared" ca="1" si="101"/>
        <v>0.65083554545708466</v>
      </c>
      <c r="AI210">
        <f t="shared" si="102"/>
        <v>1</v>
      </c>
      <c r="AJ210">
        <v>-1.2084501577191986</v>
      </c>
      <c r="AK210">
        <v>-1.3293856682139449</v>
      </c>
      <c r="AL210">
        <v>-0.92647724159178324</v>
      </c>
      <c r="AM210">
        <v>0.87989292296697386</v>
      </c>
      <c r="AN210">
        <v>0.65083554545708466</v>
      </c>
      <c r="AO210">
        <v>-0.12089344636478927</v>
      </c>
      <c r="AP210">
        <v>-0.51399183575995266</v>
      </c>
      <c r="AQ210">
        <v>0.92003347162972204</v>
      </c>
      <c r="AR210">
        <v>2.6203679226455279E-2</v>
      </c>
      <c r="AS210">
        <v>0.97578094937489368</v>
      </c>
      <c r="AT210">
        <v>0.94114739113138057</v>
      </c>
    </row>
    <row r="211" spans="5:46" x14ac:dyDescent="0.55000000000000004">
      <c r="E211">
        <f t="shared" si="95"/>
        <v>0</v>
      </c>
      <c r="F211">
        <v>200</v>
      </c>
      <c r="G211" s="5">
        <f t="shared" ca="1" si="103"/>
        <v>0</v>
      </c>
      <c r="H211">
        <f t="shared" ca="1" si="106"/>
        <v>0</v>
      </c>
      <c r="I211">
        <f t="shared" ca="1" si="106"/>
        <v>0.10561863925697559</v>
      </c>
      <c r="J211">
        <f t="shared" ca="1" si="106"/>
        <v>0</v>
      </c>
      <c r="K211">
        <f t="shared" ca="1" si="106"/>
        <v>0</v>
      </c>
      <c r="L211">
        <f t="shared" ca="1" si="106"/>
        <v>6.2224954423089375E-2</v>
      </c>
      <c r="M211">
        <f t="shared" ca="1" si="106"/>
        <v>0</v>
      </c>
      <c r="N211">
        <f t="shared" ca="1" si="106"/>
        <v>0</v>
      </c>
      <c r="O211">
        <f t="shared" ca="1" si="106"/>
        <v>1.2073072922047592E-2</v>
      </c>
      <c r="P211">
        <f t="shared" ca="1" si="106"/>
        <v>0</v>
      </c>
      <c r="Q211">
        <f t="shared" ca="1" si="106"/>
        <v>0</v>
      </c>
      <c r="R211">
        <f t="shared" ca="1" si="106"/>
        <v>5.1236026788379118E-3</v>
      </c>
      <c r="S211">
        <f t="shared" ca="1" si="106"/>
        <v>0</v>
      </c>
      <c r="T211">
        <f t="shared" ca="1" si="106"/>
        <v>0</v>
      </c>
      <c r="U211">
        <f t="shared" ca="1" si="106"/>
        <v>1.2349656604387688E-3</v>
      </c>
      <c r="V211">
        <f t="shared" ca="1" si="106"/>
        <v>0</v>
      </c>
      <c r="W211">
        <f t="shared" ca="1" si="104"/>
        <v>0</v>
      </c>
      <c r="X211">
        <f t="shared" ca="1" si="104"/>
        <v>9.2318275898716591E-4</v>
      </c>
      <c r="Y211">
        <f t="shared" ca="1" si="104"/>
        <v>0</v>
      </c>
      <c r="Z211">
        <f t="shared" ca="1" si="107"/>
        <v>4.3152603431212037E-4</v>
      </c>
      <c r="AA211">
        <f t="shared" ca="1" si="96"/>
        <v>482.88116059558013</v>
      </c>
      <c r="AB211">
        <f t="shared" ca="1" si="97"/>
        <v>0</v>
      </c>
      <c r="AC211">
        <f t="shared" ca="1" si="98"/>
        <v>0.33299234781237608</v>
      </c>
      <c r="AD211">
        <f t="shared" ca="1" si="99"/>
        <v>0.11711617003219459</v>
      </c>
      <c r="AE211">
        <f t="shared" si="105"/>
        <v>0</v>
      </c>
      <c r="AG211">
        <f t="shared" ca="1" si="100"/>
        <v>0</v>
      </c>
      <c r="AH211">
        <f t="shared" ca="1" si="101"/>
        <v>1.0952999218716286</v>
      </c>
      <c r="AI211">
        <f t="shared" si="102"/>
        <v>2</v>
      </c>
      <c r="AJ211">
        <v>0.59391595641500317</v>
      </c>
      <c r="AK211">
        <v>-2.0082370610907674</v>
      </c>
      <c r="AL211">
        <v>-0.7608787200297229</v>
      </c>
      <c r="AM211">
        <v>1.1123233889520634</v>
      </c>
      <c r="AN211">
        <v>1.0952999218716286</v>
      </c>
      <c r="AO211">
        <v>0.22883796191308647</v>
      </c>
      <c r="AP211">
        <v>-0.6196660251589492</v>
      </c>
      <c r="AQ211">
        <v>-1.0911298886639997</v>
      </c>
      <c r="AR211">
        <v>1.2218947631481569</v>
      </c>
      <c r="AS211">
        <v>1.051612343871966</v>
      </c>
      <c r="AT211">
        <v>1.2653231351578142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B6D8-3107-4570-8BF3-4D4664AD5CE4}">
  <dimension ref="A1:AZ211"/>
  <sheetViews>
    <sheetView topLeftCell="A7" workbookViewId="0">
      <selection activeCell="L13" sqref="L13:L211"/>
    </sheetView>
  </sheetViews>
  <sheetFormatPr defaultRowHeight="14.4" x14ac:dyDescent="0.55000000000000004"/>
  <cols>
    <col min="4" max="4" width="17.83984375" customWidth="1"/>
    <col min="5" max="9" width="8.578125" customWidth="1"/>
    <col min="12" max="31" width="4.578125" customWidth="1"/>
    <col min="39" max="39" width="11.578125" bestFit="1" customWidth="1"/>
  </cols>
  <sheetData>
    <row r="1" spans="1:52" x14ac:dyDescent="0.55000000000000004">
      <c r="K1" t="s">
        <v>3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  <c r="V1">
        <v>11</v>
      </c>
      <c r="W1">
        <v>12</v>
      </c>
      <c r="X1">
        <v>13</v>
      </c>
      <c r="Y1">
        <v>14</v>
      </c>
      <c r="Z1">
        <v>15</v>
      </c>
      <c r="AA1">
        <v>16</v>
      </c>
      <c r="AB1">
        <v>17</v>
      </c>
      <c r="AC1">
        <v>18</v>
      </c>
      <c r="AD1">
        <v>19</v>
      </c>
      <c r="AE1">
        <v>20</v>
      </c>
    </row>
    <row r="2" spans="1:52" x14ac:dyDescent="0.55000000000000004">
      <c r="A2" t="s">
        <v>38</v>
      </c>
      <c r="K2" t="s">
        <v>4</v>
      </c>
      <c r="L2">
        <f t="shared" ref="L2:AE2" si="0">1/(1+EXP(-asl*(age-ahv)))</f>
        <v>0.5</v>
      </c>
      <c r="M2">
        <f t="shared" si="0"/>
        <v>0.7310585786300049</v>
      </c>
      <c r="N2">
        <f t="shared" si="0"/>
        <v>0.88079707797788231</v>
      </c>
      <c r="O2">
        <f t="shared" si="0"/>
        <v>0.95257412682243336</v>
      </c>
      <c r="P2">
        <f t="shared" si="0"/>
        <v>0.98201379003790845</v>
      </c>
      <c r="Q2">
        <f t="shared" si="0"/>
        <v>0.99330714907571527</v>
      </c>
      <c r="R2">
        <f t="shared" si="0"/>
        <v>0.99752737684336534</v>
      </c>
      <c r="S2">
        <f t="shared" si="0"/>
        <v>0.9990889488055994</v>
      </c>
      <c r="T2">
        <f t="shared" si="0"/>
        <v>0.99966464986953363</v>
      </c>
      <c r="U2">
        <f t="shared" si="0"/>
        <v>0.99987660542401369</v>
      </c>
      <c r="V2">
        <f t="shared" si="0"/>
        <v>0.99995460213129761</v>
      </c>
      <c r="W2">
        <f t="shared" si="0"/>
        <v>0.99998329857815205</v>
      </c>
      <c r="X2">
        <f t="shared" si="0"/>
        <v>0.99999385582539779</v>
      </c>
      <c r="Y2">
        <f t="shared" si="0"/>
        <v>0.99999773967570205</v>
      </c>
      <c r="Z2">
        <f t="shared" si="0"/>
        <v>0.99999916847197223</v>
      </c>
      <c r="AA2">
        <f t="shared" si="0"/>
        <v>0.99999969409777301</v>
      </c>
      <c r="AB2">
        <f t="shared" si="0"/>
        <v>0.99999988746483792</v>
      </c>
      <c r="AC2">
        <f t="shared" si="0"/>
        <v>0.99999995860062441</v>
      </c>
      <c r="AD2">
        <f t="shared" si="0"/>
        <v>0.9999999847700205</v>
      </c>
      <c r="AE2">
        <f t="shared" si="0"/>
        <v>0.99999999439720355</v>
      </c>
    </row>
    <row r="3" spans="1:52" x14ac:dyDescent="0.55000000000000004">
      <c r="A3" t="s">
        <v>39</v>
      </c>
      <c r="K3" t="s">
        <v>5</v>
      </c>
      <c r="L3">
        <f t="shared" ref="L3:AE3" si="1">(1-EXP(-vbk*age))^3</f>
        <v>1.0823077182670957E-2</v>
      </c>
      <c r="M3">
        <f t="shared" si="1"/>
        <v>6.091618422799687E-2</v>
      </c>
      <c r="N3">
        <f t="shared" si="1"/>
        <v>0.14689159766038104</v>
      </c>
      <c r="O3">
        <f t="shared" si="1"/>
        <v>0.25258045782764715</v>
      </c>
      <c r="P3">
        <f t="shared" si="1"/>
        <v>0.3632228594351169</v>
      </c>
      <c r="Q3">
        <f t="shared" si="1"/>
        <v>0.46886172812006011</v>
      </c>
      <c r="R3">
        <f t="shared" si="1"/>
        <v>0.56402280151643858</v>
      </c>
      <c r="S3">
        <f t="shared" si="1"/>
        <v>0.64646231477969807</v>
      </c>
      <c r="T3">
        <f t="shared" si="1"/>
        <v>0.71595843630834266</v>
      </c>
      <c r="U3">
        <f t="shared" si="1"/>
        <v>0.77340576075541212</v>
      </c>
      <c r="V3">
        <f t="shared" si="1"/>
        <v>0.82021547213796775</v>
      </c>
      <c r="W3">
        <f t="shared" si="1"/>
        <v>0.85795164162232052</v>
      </c>
      <c r="X3">
        <f t="shared" si="1"/>
        <v>0.88812939942003577</v>
      </c>
      <c r="Y3">
        <f t="shared" si="1"/>
        <v>0.91211595918035837</v>
      </c>
      <c r="Z3">
        <f t="shared" si="1"/>
        <v>0.93109300824476215</v>
      </c>
      <c r="AA3">
        <f t="shared" si="1"/>
        <v>0.94605332700515155</v>
      </c>
      <c r="AB3">
        <f t="shared" si="1"/>
        <v>0.95781480105962558</v>
      </c>
      <c r="AC3">
        <f t="shared" si="1"/>
        <v>0.96704186883844678</v>
      </c>
      <c r="AD3">
        <f t="shared" si="1"/>
        <v>0.97426882228508371</v>
      </c>
      <c r="AE3">
        <f t="shared" si="1"/>
        <v>0.97992205288971057</v>
      </c>
    </row>
    <row r="4" spans="1:52" x14ac:dyDescent="0.55000000000000004">
      <c r="A4" t="s">
        <v>40</v>
      </c>
      <c r="K4" t="s">
        <v>6</v>
      </c>
      <c r="L4">
        <f t="shared" ref="L4:AE4" si="2">1/(1+EXP(-asl*(age-ahm)))</f>
        <v>7.5858180021243546E-2</v>
      </c>
      <c r="M4">
        <f t="shared" si="2"/>
        <v>0.18242552380635635</v>
      </c>
      <c r="N4">
        <f t="shared" si="2"/>
        <v>0.37754066879814541</v>
      </c>
      <c r="O4">
        <f t="shared" si="2"/>
        <v>0.62245933120185459</v>
      </c>
      <c r="P4">
        <f t="shared" si="2"/>
        <v>0.81757447619364365</v>
      </c>
      <c r="Q4">
        <f t="shared" si="2"/>
        <v>0.92414181997875655</v>
      </c>
      <c r="R4">
        <f t="shared" si="2"/>
        <v>0.97068776924864364</v>
      </c>
      <c r="S4">
        <f t="shared" si="2"/>
        <v>0.98901305736940681</v>
      </c>
      <c r="T4">
        <f t="shared" si="2"/>
        <v>0.99592986228410396</v>
      </c>
      <c r="U4">
        <f t="shared" si="2"/>
        <v>0.99849881774326299</v>
      </c>
      <c r="V4">
        <f t="shared" si="2"/>
        <v>0.9994472213630764</v>
      </c>
      <c r="W4">
        <f t="shared" si="2"/>
        <v>0.9997965730219448</v>
      </c>
      <c r="X4">
        <f t="shared" si="2"/>
        <v>0.99992515377248947</v>
      </c>
      <c r="Y4">
        <f t="shared" si="2"/>
        <v>0.99997246430888531</v>
      </c>
      <c r="Z4">
        <f t="shared" si="2"/>
        <v>0.99998987000901918</v>
      </c>
      <c r="AA4">
        <f t="shared" si="2"/>
        <v>0.99999627336071584</v>
      </c>
      <c r="AB4">
        <f t="shared" si="2"/>
        <v>0.99999862904279302</v>
      </c>
      <c r="AC4">
        <f t="shared" si="2"/>
        <v>0.99999949565259183</v>
      </c>
      <c r="AD4">
        <f t="shared" si="2"/>
        <v>0.99999981446089814</v>
      </c>
      <c r="AE4">
        <f t="shared" si="2"/>
        <v>0.99999993174397095</v>
      </c>
    </row>
    <row r="5" spans="1:52" x14ac:dyDescent="0.55000000000000004">
      <c r="A5" t="s">
        <v>41</v>
      </c>
      <c r="K5" t="s">
        <v>7</v>
      </c>
      <c r="L5">
        <v>1</v>
      </c>
      <c r="M5">
        <f>L5*L10</f>
        <v>0.31056428688674781</v>
      </c>
      <c r="N5">
        <f t="shared" ref="N5:AD5" si="3">M5*M10</f>
        <v>0.15291652279865653</v>
      </c>
      <c r="O5">
        <f t="shared" si="3"/>
        <v>8.8323462899058985E-2</v>
      </c>
      <c r="P5">
        <f t="shared" si="3"/>
        <v>5.5255040438999675E-2</v>
      </c>
      <c r="Q5">
        <f t="shared" si="3"/>
        <v>3.6227368048349216E-2</v>
      </c>
      <c r="R5">
        <f t="shared" si="3"/>
        <v>2.4478484117796125E-2</v>
      </c>
      <c r="S5">
        <f t="shared" si="3"/>
        <v>1.6881678117282514E-2</v>
      </c>
      <c r="T5">
        <f t="shared" si="3"/>
        <v>1.1811529318533583E-2</v>
      </c>
      <c r="U5">
        <f t="shared" si="3"/>
        <v>8.3506883353543313E-3</v>
      </c>
      <c r="V5">
        <f t="shared" si="3"/>
        <v>5.9493764591478015E-3</v>
      </c>
      <c r="W5">
        <f t="shared" si="3"/>
        <v>4.2629350656632784E-3</v>
      </c>
      <c r="X5">
        <f t="shared" si="3"/>
        <v>3.0677648218996475E-3</v>
      </c>
      <c r="Y5">
        <f t="shared" si="3"/>
        <v>2.2149336549590649E-3</v>
      </c>
      <c r="Z5">
        <f t="shared" si="3"/>
        <v>1.6032027093798081E-3</v>
      </c>
      <c r="AA5">
        <f t="shared" si="3"/>
        <v>1.1626578182588065E-3</v>
      </c>
      <c r="AB5">
        <f t="shared" si="3"/>
        <v>8.4442079155187658E-4</v>
      </c>
      <c r="AC5">
        <f t="shared" si="3"/>
        <v>6.1399197686947933E-4</v>
      </c>
      <c r="AD5">
        <f t="shared" si="3"/>
        <v>4.4683864613708266E-4</v>
      </c>
      <c r="AE5">
        <f>AD5*AD10/(1-AD10)</f>
        <v>1.1975146632778044E-3</v>
      </c>
    </row>
    <row r="6" spans="1:52" x14ac:dyDescent="0.55000000000000004">
      <c r="K6" t="s">
        <v>13</v>
      </c>
      <c r="L6">
        <f t="shared" ref="L6:AE6" si="4">mat*wt</f>
        <v>8.2101893730686685E-4</v>
      </c>
      <c r="M6">
        <f t="shared" si="4"/>
        <v>1.1112666816076831E-2</v>
      </c>
      <c r="N6">
        <f t="shared" si="4"/>
        <v>5.5457552021528349E-2</v>
      </c>
      <c r="O6">
        <f t="shared" si="4"/>
        <v>0.15722106285405549</v>
      </c>
      <c r="P6">
        <f t="shared" si="4"/>
        <v>0.29696173904422313</v>
      </c>
      <c r="Q6">
        <f t="shared" si="4"/>
        <v>0.43329473074325731</v>
      </c>
      <c r="R6">
        <f t="shared" si="4"/>
        <v>0.54749003500936222</v>
      </c>
      <c r="S6">
        <f t="shared" si="4"/>
        <v>0.63935967041437303</v>
      </c>
      <c r="T6">
        <f t="shared" si="4"/>
        <v>0.71304438687371008</v>
      </c>
      <c r="U6">
        <f t="shared" si="4"/>
        <v>0.77224473775010793</v>
      </c>
      <c r="V6">
        <f t="shared" si="4"/>
        <v>0.81976207454729566</v>
      </c>
      <c r="W6">
        <f t="shared" si="4"/>
        <v>0.85777711111254784</v>
      </c>
      <c r="X6">
        <f t="shared" si="4"/>
        <v>0.88806292628494798</v>
      </c>
      <c r="Y6">
        <f t="shared" si="4"/>
        <v>0.91209084343704561</v>
      </c>
      <c r="Z6">
        <f t="shared" si="4"/>
        <v>0.93108357628098637</v>
      </c>
      <c r="AA6">
        <f t="shared" si="4"/>
        <v>0.9460498014056582</v>
      </c>
      <c r="AB6">
        <f t="shared" si="4"/>
        <v>0.9578134879365211</v>
      </c>
      <c r="AC6">
        <f t="shared" si="4"/>
        <v>0.96704138111338667</v>
      </c>
      <c r="AD6">
        <f t="shared" si="4"/>
        <v>0.97426864152012149</v>
      </c>
      <c r="AE6">
        <f t="shared" si="4"/>
        <v>0.9799219860041225</v>
      </c>
    </row>
    <row r="7" spans="1:52" x14ac:dyDescent="0.55000000000000004">
      <c r="A7" t="s">
        <v>44</v>
      </c>
      <c r="B7">
        <f>-LN(Su)</f>
        <v>0.31471074483970024</v>
      </c>
      <c r="C7" t="s">
        <v>49</v>
      </c>
      <c r="K7" t="s">
        <v>20</v>
      </c>
      <c r="L7">
        <v>1</v>
      </c>
      <c r="M7">
        <f t="shared" ref="M7:AD7" si="5">L7*L10*(1-L2*uo)</f>
        <v>0.31056428688674781</v>
      </c>
      <c r="N7">
        <f t="shared" si="5"/>
        <v>0.15291652279865653</v>
      </c>
      <c r="O7">
        <f t="shared" si="5"/>
        <v>8.8323462899058985E-2</v>
      </c>
      <c r="P7">
        <f t="shared" si="5"/>
        <v>5.5255040438999675E-2</v>
      </c>
      <c r="Q7">
        <f t="shared" si="5"/>
        <v>3.6227368048349216E-2</v>
      </c>
      <c r="R7">
        <f t="shared" si="5"/>
        <v>2.4478484117796125E-2</v>
      </c>
      <c r="S7">
        <f t="shared" si="5"/>
        <v>1.6881678117282514E-2</v>
      </c>
      <c r="T7">
        <f t="shared" si="5"/>
        <v>1.1811529318533583E-2</v>
      </c>
      <c r="U7">
        <f t="shared" si="5"/>
        <v>8.3506883353543313E-3</v>
      </c>
      <c r="V7">
        <f t="shared" si="5"/>
        <v>5.9493764591478015E-3</v>
      </c>
      <c r="W7">
        <f t="shared" si="5"/>
        <v>4.2629350656632784E-3</v>
      </c>
      <c r="X7">
        <f t="shared" si="5"/>
        <v>3.0677648218996475E-3</v>
      </c>
      <c r="Y7">
        <f t="shared" si="5"/>
        <v>2.2149336549590649E-3</v>
      </c>
      <c r="Z7">
        <f t="shared" si="5"/>
        <v>1.6032027093798081E-3</v>
      </c>
      <c r="AA7">
        <f t="shared" si="5"/>
        <v>1.1626578182588065E-3</v>
      </c>
      <c r="AB7">
        <f t="shared" si="5"/>
        <v>8.4442079155187658E-4</v>
      </c>
      <c r="AC7">
        <f t="shared" si="5"/>
        <v>6.1399197686947933E-4</v>
      </c>
      <c r="AD7">
        <f t="shared" si="5"/>
        <v>4.4683864613708266E-4</v>
      </c>
      <c r="AE7">
        <f>AD7*AD10*(1-AD2*uo)/(1-AD10)</f>
        <v>1.1975146632778044E-3</v>
      </c>
    </row>
    <row r="8" spans="1:52" x14ac:dyDescent="0.55000000000000004">
      <c r="A8" t="s">
        <v>45</v>
      </c>
      <c r="B8">
        <v>0.28999999999999998</v>
      </c>
      <c r="C8" t="s">
        <v>108</v>
      </c>
      <c r="K8" t="s">
        <v>42</v>
      </c>
      <c r="L8">
        <v>1</v>
      </c>
      <c r="M8">
        <f t="shared" ref="M8:AE8" si="6">IF(MOD(M1,yrbetween)=0,1,0)</f>
        <v>1</v>
      </c>
      <c r="N8">
        <f t="shared" si="6"/>
        <v>1</v>
      </c>
      <c r="O8">
        <f t="shared" si="6"/>
        <v>1</v>
      </c>
      <c r="P8">
        <f t="shared" si="6"/>
        <v>1</v>
      </c>
      <c r="Q8">
        <f t="shared" si="6"/>
        <v>1</v>
      </c>
      <c r="R8">
        <f t="shared" si="6"/>
        <v>1</v>
      </c>
      <c r="S8">
        <f t="shared" si="6"/>
        <v>1</v>
      </c>
      <c r="T8">
        <f t="shared" si="6"/>
        <v>1</v>
      </c>
      <c r="U8">
        <f t="shared" si="6"/>
        <v>1</v>
      </c>
      <c r="V8">
        <f t="shared" si="6"/>
        <v>1</v>
      </c>
      <c r="W8">
        <f t="shared" si="6"/>
        <v>1</v>
      </c>
      <c r="X8">
        <f t="shared" si="6"/>
        <v>1</v>
      </c>
      <c r="Y8">
        <f t="shared" si="6"/>
        <v>1</v>
      </c>
      <c r="Z8">
        <f t="shared" si="6"/>
        <v>1</v>
      </c>
      <c r="AA8">
        <f t="shared" si="6"/>
        <v>1</v>
      </c>
      <c r="AB8">
        <f t="shared" si="6"/>
        <v>1</v>
      </c>
      <c r="AC8">
        <f t="shared" si="6"/>
        <v>1</v>
      </c>
      <c r="AD8">
        <f t="shared" si="6"/>
        <v>1</v>
      </c>
      <c r="AE8">
        <f t="shared" si="6"/>
        <v>1</v>
      </c>
    </row>
    <row r="9" spans="1:52" x14ac:dyDescent="0.55000000000000004">
      <c r="A9" t="s">
        <v>50</v>
      </c>
      <c r="B9">
        <v>10000</v>
      </c>
      <c r="C9" t="s">
        <v>64</v>
      </c>
      <c r="K9" t="s">
        <v>25</v>
      </c>
      <c r="L9">
        <f t="shared" ref="L9:AE9" si="7">Lo*wt</f>
        <v>1.0823077182670957E-2</v>
      </c>
      <c r="M9">
        <f t="shared" si="7"/>
        <v>1.8918391314629603E-2</v>
      </c>
      <c r="N9">
        <f t="shared" si="7"/>
        <v>2.246215234256474E-2</v>
      </c>
      <c r="O9">
        <f t="shared" si="7"/>
        <v>2.2308780695967527E-2</v>
      </c>
      <c r="P9">
        <f t="shared" si="7"/>
        <v>2.0069893786456478E-2</v>
      </c>
      <c r="Q9">
        <f t="shared" si="7"/>
        <v>1.6985626388390462E-2</v>
      </c>
      <c r="R9">
        <f t="shared" si="7"/>
        <v>1.3806423188995018E-2</v>
      </c>
      <c r="S9">
        <f t="shared" si="7"/>
        <v>1.0913368713064229E-2</v>
      </c>
      <c r="T9">
        <f t="shared" si="7"/>
        <v>8.4565640613074484E-3</v>
      </c>
      <c r="U9">
        <f t="shared" si="7"/>
        <v>6.4584704648360629E-3</v>
      </c>
      <c r="V9">
        <f t="shared" si="7"/>
        <v>4.8797706213664247E-3</v>
      </c>
      <c r="W9">
        <f t="shared" si="7"/>
        <v>3.6573921377151646E-3</v>
      </c>
      <c r="X9">
        <f t="shared" si="7"/>
        <v>2.7245721288356468E-3</v>
      </c>
      <c r="Y9">
        <f t="shared" si="7"/>
        <v>2.0202763352138446E-3</v>
      </c>
      <c r="Z9">
        <f t="shared" si="7"/>
        <v>1.4927308335025988E-3</v>
      </c>
      <c r="AA9">
        <f t="shared" si="7"/>
        <v>1.0999362971322948E-3</v>
      </c>
      <c r="AB9">
        <f t="shared" si="7"/>
        <v>8.0879873247087226E-4</v>
      </c>
      <c r="AC9">
        <f t="shared" si="7"/>
        <v>5.937559487636737E-4</v>
      </c>
      <c r="AD9">
        <f t="shared" si="7"/>
        <v>4.3534096152343681E-4</v>
      </c>
      <c r="AE9">
        <f t="shared" si="7"/>
        <v>1.1734710272047167E-3</v>
      </c>
    </row>
    <row r="10" spans="1:52" x14ac:dyDescent="0.55000000000000004">
      <c r="A10" t="s">
        <v>56</v>
      </c>
      <c r="B10">
        <f>SUMPRODUCT(Lo,mwt)*fec</f>
        <v>1166.9309501982243</v>
      </c>
      <c r="C10" t="s">
        <v>57</v>
      </c>
      <c r="K10" t="s">
        <v>43</v>
      </c>
      <c r="L10">
        <f t="shared" ref="L10:AE10" si="8">EXP(-Madult/L3^Lpow)</f>
        <v>0.31056428688674781</v>
      </c>
      <c r="M10">
        <f t="shared" si="8"/>
        <v>0.49238283104463965</v>
      </c>
      <c r="N10">
        <f t="shared" si="8"/>
        <v>0.5775926713645817</v>
      </c>
      <c r="O10">
        <f t="shared" si="8"/>
        <v>0.62559866456038116</v>
      </c>
      <c r="P10">
        <f t="shared" si="8"/>
        <v>0.65563915546027729</v>
      </c>
      <c r="Q10">
        <f t="shared" si="8"/>
        <v>0.67569038096079803</v>
      </c>
      <c r="R10">
        <f t="shared" si="8"/>
        <v>0.68965373983307043</v>
      </c>
      <c r="S10">
        <f t="shared" si="8"/>
        <v>0.69966559227554526</v>
      </c>
      <c r="T10">
        <f t="shared" si="8"/>
        <v>0.70699467530010596</v>
      </c>
      <c r="U10">
        <f t="shared" si="8"/>
        <v>0.71244144437290402</v>
      </c>
      <c r="V10">
        <f t="shared" si="8"/>
        <v>0.71653476543891603</v>
      </c>
      <c r="W10">
        <f t="shared" si="8"/>
        <v>0.71963677012338634</v>
      </c>
      <c r="X10">
        <f t="shared" si="8"/>
        <v>0.72200242963458816</v>
      </c>
      <c r="Y10">
        <f t="shared" si="8"/>
        <v>0.72381522841118129</v>
      </c>
      <c r="Z10">
        <f t="shared" si="8"/>
        <v>0.725209489390506</v>
      </c>
      <c r="AA10">
        <f t="shared" si="8"/>
        <v>0.72628487788133489</v>
      </c>
      <c r="AB10">
        <f t="shared" si="8"/>
        <v>0.72711612860820829</v>
      </c>
      <c r="AC10">
        <f t="shared" si="8"/>
        <v>0.72775974763603524</v>
      </c>
      <c r="AD10">
        <f t="shared" si="8"/>
        <v>0.7282587363806371</v>
      </c>
      <c r="AE10">
        <f t="shared" si="8"/>
        <v>0.72864598554867521</v>
      </c>
      <c r="AP10" t="s">
        <v>66</v>
      </c>
    </row>
    <row r="11" spans="1:52" x14ac:dyDescent="0.55000000000000004">
      <c r="A11" t="s">
        <v>51</v>
      </c>
      <c r="B11">
        <f>-LN(1/sbro)</f>
        <v>7.0621324618969696</v>
      </c>
      <c r="C11" t="s">
        <v>58</v>
      </c>
      <c r="J11" t="s">
        <v>27</v>
      </c>
      <c r="K11" t="s">
        <v>2</v>
      </c>
      <c r="L11" t="s">
        <v>65</v>
      </c>
      <c r="AF11" t="s">
        <v>63</v>
      </c>
      <c r="AG11" t="s">
        <v>17</v>
      </c>
      <c r="AH11" t="s">
        <v>30</v>
      </c>
      <c r="AI11" t="s">
        <v>81</v>
      </c>
      <c r="AJ11" t="s">
        <v>84</v>
      </c>
      <c r="AK11" t="s">
        <v>14</v>
      </c>
      <c r="AM11" t="s">
        <v>22</v>
      </c>
      <c r="AN11" t="s">
        <v>21</v>
      </c>
      <c r="AO11" t="s">
        <v>37</v>
      </c>
      <c r="AP11" t="s">
        <v>67</v>
      </c>
      <c r="AQ11" t="s">
        <v>68</v>
      </c>
      <c r="AR11" t="s">
        <v>69</v>
      </c>
      <c r="AS11" t="s">
        <v>70</v>
      </c>
      <c r="AT11" t="s">
        <v>71</v>
      </c>
      <c r="AU11" t="s">
        <v>72</v>
      </c>
      <c r="AV11" t="s">
        <v>73</v>
      </c>
      <c r="AW11" t="s">
        <v>74</v>
      </c>
      <c r="AX11" t="s">
        <v>75</v>
      </c>
      <c r="AY11" t="s">
        <v>76</v>
      </c>
      <c r="AZ11" t="s">
        <v>77</v>
      </c>
    </row>
    <row r="12" spans="1:52" x14ac:dyDescent="0.55000000000000004">
      <c r="A12" t="s">
        <v>54</v>
      </c>
      <c r="B12">
        <f>0.2*B11</f>
        <v>1.4124264923793941</v>
      </c>
      <c r="C12" t="s">
        <v>59</v>
      </c>
      <c r="E12" t="s">
        <v>91</v>
      </c>
      <c r="F12">
        <f>0.3*B11</f>
        <v>2.1186397385690907</v>
      </c>
      <c r="J12">
        <f t="shared" ref="J12:J42" si="9">Cullrate</f>
        <v>0</v>
      </c>
      <c r="K12">
        <v>1</v>
      </c>
      <c r="L12">
        <f t="shared" ref="L12:AE12" si="10">Rinit*initR*Lf</f>
        <v>9.9999999999999995E-7</v>
      </c>
      <c r="M12">
        <f t="shared" si="10"/>
        <v>3.1056428688674781E-7</v>
      </c>
      <c r="N12">
        <f t="shared" si="10"/>
        <v>1.5291652279865652E-7</v>
      </c>
      <c r="O12">
        <f t="shared" si="10"/>
        <v>8.8323462899058979E-8</v>
      </c>
      <c r="P12">
        <f t="shared" si="10"/>
        <v>5.5255040438999674E-8</v>
      </c>
      <c r="Q12">
        <f t="shared" si="10"/>
        <v>3.6227368048349212E-8</v>
      </c>
      <c r="R12">
        <f t="shared" si="10"/>
        <v>2.4478484117796126E-8</v>
      </c>
      <c r="S12">
        <f t="shared" si="10"/>
        <v>1.6881678117282513E-8</v>
      </c>
      <c r="T12">
        <f t="shared" si="10"/>
        <v>1.1811529318533583E-8</v>
      </c>
      <c r="U12">
        <f t="shared" si="10"/>
        <v>8.3506883353543311E-9</v>
      </c>
      <c r="V12">
        <f t="shared" si="10"/>
        <v>5.9493764591478012E-9</v>
      </c>
      <c r="W12">
        <f t="shared" si="10"/>
        <v>4.2629350656632785E-9</v>
      </c>
      <c r="X12">
        <f t="shared" si="10"/>
        <v>3.0677648218996473E-9</v>
      </c>
      <c r="Y12">
        <f t="shared" si="10"/>
        <v>2.2149336549590647E-9</v>
      </c>
      <c r="Z12">
        <f t="shared" si="10"/>
        <v>1.603202709379808E-9</v>
      </c>
      <c r="AA12">
        <f t="shared" si="10"/>
        <v>1.1626578182588065E-9</v>
      </c>
      <c r="AB12">
        <f t="shared" si="10"/>
        <v>8.4442079155187651E-10</v>
      </c>
      <c r="AC12">
        <f t="shared" si="10"/>
        <v>6.1399197686947934E-10</v>
      </c>
      <c r="AD12">
        <f t="shared" si="10"/>
        <v>4.4683864613708263E-10</v>
      </c>
      <c r="AE12">
        <f t="shared" si="10"/>
        <v>1.1975146632778043E-9</v>
      </c>
      <c r="AF12">
        <f t="shared" ref="AF12:AF43" si="11">SUMPRODUCT(L12:AE12,mwt)*fec</f>
        <v>1.1669309501982242E-3</v>
      </c>
      <c r="AG12">
        <f t="shared" ref="AG12:AG43" si="12">J12*SUMPRODUCT(L12:AE12,wt,vul)</f>
        <v>0</v>
      </c>
      <c r="AH12">
        <f>SUMPRODUCT(L12:AE12,vul,wt)/SUMPRODUCT(L12:AE12,vul)</f>
        <v>0.13882298220164718</v>
      </c>
      <c r="AI12">
        <f t="shared" ref="AI12:AI43" si="13">SUMPRODUCT(L12:AE12,mwt)</f>
        <v>1.1669309501982242E-7</v>
      </c>
      <c r="AJ12">
        <f>LN(AI12)</f>
        <v>-15.963718468043488</v>
      </c>
      <c r="AK12">
        <f>J12</f>
        <v>0</v>
      </c>
      <c r="AM12">
        <f t="shared" ref="AM12:AM43" ca="1" si="14">EXP(AN12*sdr)*IF(AO12=0,1,0)</f>
        <v>0.64395097566212323</v>
      </c>
      <c r="AN12">
        <f t="shared" ref="AN12:AN43" ca="1" si="15">OFFSET(AO12,0,normseq)</f>
        <v>-1.1003317013091873</v>
      </c>
      <c r="AO12">
        <f t="shared" ref="AO12:AO43" si="16">MOD(K12,yrbetween)</f>
        <v>0</v>
      </c>
      <c r="AP12">
        <v>-0.2362264694966143</v>
      </c>
      <c r="AQ12">
        <v>0.88746446635923348</v>
      </c>
      <c r="AR12">
        <v>-1.0440612641104963</v>
      </c>
      <c r="AS12">
        <v>1.3636645235237665</v>
      </c>
      <c r="AT12">
        <v>-1.1003317013091873</v>
      </c>
      <c r="AU12">
        <v>1.3325370673555881</v>
      </c>
      <c r="AV12">
        <v>0.81311782196280546</v>
      </c>
      <c r="AW12">
        <v>-5.5298414736171253E-2</v>
      </c>
      <c r="AX12">
        <v>-1.3807266441290267</v>
      </c>
      <c r="AY12">
        <v>0.70866917667444795</v>
      </c>
      <c r="AZ12">
        <v>-0.55511691243737005</v>
      </c>
    </row>
    <row r="13" spans="1:52" x14ac:dyDescent="0.55000000000000004">
      <c r="A13" t="s">
        <v>55</v>
      </c>
      <c r="B13">
        <f>EXP(B12)</f>
        <v>4.1059062766212495</v>
      </c>
      <c r="C13" t="s">
        <v>60</v>
      </c>
      <c r="F13">
        <f>EXP(F12)</f>
        <v>8.3198126667923287</v>
      </c>
      <c r="J13">
        <f t="shared" si="9"/>
        <v>0</v>
      </c>
      <c r="K13">
        <v>2</v>
      </c>
      <c r="L13">
        <f t="shared" ref="L13:L44" ca="1" si="17">reca*AF12/(1+recb*AF12)*Rmult+glenadd</f>
        <v>5.4644272042386309E-6</v>
      </c>
      <c r="M13">
        <f>L12*L$10*(1-L$2*$J12)</f>
        <v>3.1056428688674781E-7</v>
      </c>
      <c r="N13">
        <f t="shared" ref="N13:AD27" si="18">M12*M$10*(1-M$2*$J12)</f>
        <v>1.5291652279865655E-7</v>
      </c>
      <c r="O13">
        <f t="shared" si="18"/>
        <v>8.8323462899058979E-8</v>
      </c>
      <c r="P13">
        <f t="shared" si="18"/>
        <v>5.5255040438999667E-8</v>
      </c>
      <c r="Q13">
        <f t="shared" si="18"/>
        <v>3.6227368048349219E-8</v>
      </c>
      <c r="R13">
        <f t="shared" si="18"/>
        <v>2.4478484117796122E-8</v>
      </c>
      <c r="S13">
        <f t="shared" si="18"/>
        <v>1.6881678117282516E-8</v>
      </c>
      <c r="T13">
        <f t="shared" si="18"/>
        <v>1.1811529318533581E-8</v>
      </c>
      <c r="U13">
        <f t="shared" si="18"/>
        <v>8.3506883353543327E-9</v>
      </c>
      <c r="V13">
        <f t="shared" si="18"/>
        <v>5.9493764591478012E-9</v>
      </c>
      <c r="W13">
        <f t="shared" si="18"/>
        <v>4.2629350656632785E-9</v>
      </c>
      <c r="X13">
        <f t="shared" si="18"/>
        <v>3.0677648218996477E-9</v>
      </c>
      <c r="Y13">
        <f t="shared" si="18"/>
        <v>2.2149336549590651E-9</v>
      </c>
      <c r="Z13">
        <f t="shared" si="18"/>
        <v>1.603202709379808E-9</v>
      </c>
      <c r="AA13">
        <f t="shared" si="18"/>
        <v>1.1626578182588063E-9</v>
      </c>
      <c r="AB13">
        <f t="shared" si="18"/>
        <v>8.4442079155187651E-10</v>
      </c>
      <c r="AC13">
        <f t="shared" si="18"/>
        <v>6.1399197686947924E-10</v>
      </c>
      <c r="AD13">
        <f t="shared" si="18"/>
        <v>4.4683864613708268E-10</v>
      </c>
      <c r="AE13">
        <f>(AD12+AE12)*AD$10*(1-AD$2*$J12)</f>
        <v>1.1975146632778043E-9</v>
      </c>
      <c r="AF13">
        <f t="shared" ca="1" si="11"/>
        <v>1.2035847429873031E-3</v>
      </c>
      <c r="AG13">
        <f t="shared" ca="1" si="12"/>
        <v>0</v>
      </c>
      <c r="AH13">
        <f t="shared" ref="AH13:AH43" ca="1" si="19">SUMPRODUCT(L13:AE13,vul,wt)/SUMPRODUCT(L13:AE13,vul)</f>
        <v>5.3561210747744913E-2</v>
      </c>
      <c r="AI13">
        <f t="shared" ca="1" si="13"/>
        <v>1.2035847429873031E-7</v>
      </c>
      <c r="AJ13">
        <f t="shared" ref="AJ13:AJ76" ca="1" si="20">LN(AI13)</f>
        <v>-15.93279126141371</v>
      </c>
      <c r="AK13">
        <f t="shared" ref="AK13:AK76" si="21">J13</f>
        <v>0</v>
      </c>
      <c r="AM13">
        <f t="shared" ca="1" si="14"/>
        <v>0.98993693903072377</v>
      </c>
      <c r="AN13">
        <f t="shared" ca="1" si="15"/>
        <v>-2.5285089577664621E-2</v>
      </c>
      <c r="AO13">
        <f t="shared" si="16"/>
        <v>0</v>
      </c>
      <c r="AP13">
        <v>1.1600218385865446</v>
      </c>
      <c r="AQ13">
        <v>-0.26242560124956071</v>
      </c>
      <c r="AR13">
        <v>-0.31008994483272545</v>
      </c>
      <c r="AS13">
        <v>1.1598717719607521</v>
      </c>
      <c r="AT13">
        <v>-2.5285089577664621E-2</v>
      </c>
      <c r="AU13">
        <v>2.5625013222452253E-3</v>
      </c>
      <c r="AV13">
        <v>1.2046484698657878</v>
      </c>
      <c r="AW13">
        <v>-1.4591068975278176</v>
      </c>
      <c r="AX13">
        <v>-0.82467067841207609</v>
      </c>
      <c r="AY13">
        <v>-1.3502176443580538</v>
      </c>
      <c r="AZ13">
        <v>-1.9996878108941019</v>
      </c>
    </row>
    <row r="14" spans="1:52" x14ac:dyDescent="0.55000000000000004">
      <c r="A14" s="1" t="s">
        <v>1</v>
      </c>
      <c r="B14" s="2">
        <v>5.52</v>
      </c>
      <c r="C14" t="s">
        <v>62</v>
      </c>
      <c r="J14">
        <f t="shared" si="9"/>
        <v>0</v>
      </c>
      <c r="K14">
        <v>3</v>
      </c>
      <c r="L14">
        <f t="shared" ca="1" si="17"/>
        <v>2.5806654457080408E-6</v>
      </c>
      <c r="M14">
        <f t="shared" ref="M14:AB29" ca="1" si="22">L13*L$10*(1-L$2*$J13)</f>
        <v>1.6970559379289154E-6</v>
      </c>
      <c r="N14">
        <f t="shared" si="18"/>
        <v>1.5291652279865655E-7</v>
      </c>
      <c r="O14">
        <f t="shared" si="18"/>
        <v>8.8323462899058993E-8</v>
      </c>
      <c r="P14">
        <f t="shared" si="18"/>
        <v>5.5255040438999667E-8</v>
      </c>
      <c r="Q14">
        <f t="shared" si="18"/>
        <v>3.6227368048349212E-8</v>
      </c>
      <c r="R14">
        <f t="shared" si="18"/>
        <v>2.4478484117796126E-8</v>
      </c>
      <c r="S14">
        <f t="shared" si="18"/>
        <v>1.6881678117282513E-8</v>
      </c>
      <c r="T14">
        <f t="shared" si="18"/>
        <v>1.1811529318533583E-8</v>
      </c>
      <c r="U14">
        <f t="shared" si="18"/>
        <v>8.3506883353543311E-9</v>
      </c>
      <c r="V14">
        <f t="shared" si="18"/>
        <v>5.9493764591478021E-9</v>
      </c>
      <c r="W14">
        <f t="shared" si="18"/>
        <v>4.2629350656632785E-9</v>
      </c>
      <c r="X14">
        <f t="shared" si="18"/>
        <v>3.0677648218996477E-9</v>
      </c>
      <c r="Y14">
        <f t="shared" si="18"/>
        <v>2.2149336549590651E-9</v>
      </c>
      <c r="Z14">
        <f t="shared" si="18"/>
        <v>1.6032027093798084E-9</v>
      </c>
      <c r="AA14">
        <f t="shared" si="18"/>
        <v>1.1626578182588063E-9</v>
      </c>
      <c r="AB14">
        <f t="shared" si="18"/>
        <v>8.4442079155187641E-10</v>
      </c>
      <c r="AC14">
        <f t="shared" si="18"/>
        <v>6.1399197686947924E-10</v>
      </c>
      <c r="AD14">
        <f t="shared" si="18"/>
        <v>4.4683864613708258E-10</v>
      </c>
      <c r="AE14">
        <f t="shared" ref="AE14:AE77" si="23">(AD13+AE13)*AD$10*(1-AD$2*$J13)</f>
        <v>1.1975146632778043E-9</v>
      </c>
      <c r="AF14">
        <f t="shared" ca="1" si="11"/>
        <v>1.3339847104559923E-3</v>
      </c>
      <c r="AG14">
        <f t="shared" ca="1" si="12"/>
        <v>0</v>
      </c>
      <c r="AH14">
        <f t="shared" ca="1" si="19"/>
        <v>7.7195079641380199E-2</v>
      </c>
      <c r="AI14">
        <f t="shared" ca="1" si="13"/>
        <v>1.3339847104559923E-7</v>
      </c>
      <c r="AJ14">
        <f t="shared" ca="1" si="20"/>
        <v>-15.829925164957862</v>
      </c>
      <c r="AK14">
        <f t="shared" si="21"/>
        <v>0</v>
      </c>
      <c r="AM14">
        <f t="shared" ca="1" si="14"/>
        <v>0.45327643193671063</v>
      </c>
      <c r="AN14">
        <f t="shared" ca="1" si="15"/>
        <v>-1.9781327864620835</v>
      </c>
      <c r="AO14">
        <f t="shared" si="16"/>
        <v>0</v>
      </c>
      <c r="AP14">
        <v>-9.1197307483525947E-2</v>
      </c>
      <c r="AQ14">
        <v>0.4572643774736207</v>
      </c>
      <c r="AR14">
        <v>-0.80780637290445156</v>
      </c>
      <c r="AS14">
        <v>-1.7537695384817198</v>
      </c>
      <c r="AT14">
        <v>-1.9781327864620835</v>
      </c>
      <c r="AU14">
        <v>1.0448547982377931</v>
      </c>
      <c r="AV14">
        <v>1.3544172361434903</v>
      </c>
      <c r="AW14">
        <v>1.5573459677398205</v>
      </c>
      <c r="AX14">
        <v>-0.82166479842271656</v>
      </c>
      <c r="AY14">
        <v>1.4941497283871286</v>
      </c>
      <c r="AZ14">
        <v>1.8532591639086604</v>
      </c>
    </row>
    <row r="15" spans="1:52" x14ac:dyDescent="0.55000000000000004">
      <c r="A15" s="1" t="s">
        <v>36</v>
      </c>
      <c r="B15" s="2">
        <v>1</v>
      </c>
      <c r="C15" t="s">
        <v>109</v>
      </c>
      <c r="J15">
        <f t="shared" si="9"/>
        <v>0</v>
      </c>
      <c r="K15">
        <v>4</v>
      </c>
      <c r="L15">
        <f t="shared" ca="1" si="17"/>
        <v>7.1628060403588109E-6</v>
      </c>
      <c r="M15">
        <f t="shared" ca="1" si="22"/>
        <v>8.0146252383958888E-7</v>
      </c>
      <c r="N15">
        <f t="shared" ca="1" si="18"/>
        <v>8.356012071585556E-7</v>
      </c>
      <c r="O15">
        <f t="shared" si="18"/>
        <v>8.8323462899058993E-8</v>
      </c>
      <c r="P15">
        <f t="shared" si="18"/>
        <v>5.5255040438999674E-8</v>
      </c>
      <c r="Q15">
        <f t="shared" si="18"/>
        <v>3.6227368048349212E-8</v>
      </c>
      <c r="R15">
        <f t="shared" si="18"/>
        <v>2.4478484117796122E-8</v>
      </c>
      <c r="S15">
        <f t="shared" si="18"/>
        <v>1.6881678117282516E-8</v>
      </c>
      <c r="T15">
        <f t="shared" si="18"/>
        <v>1.1811529318533581E-8</v>
      </c>
      <c r="U15">
        <f t="shared" si="18"/>
        <v>8.3506883353543327E-9</v>
      </c>
      <c r="V15">
        <f t="shared" si="18"/>
        <v>5.9493764591478012E-9</v>
      </c>
      <c r="W15">
        <f t="shared" si="18"/>
        <v>4.2629350656632793E-9</v>
      </c>
      <c r="X15">
        <f t="shared" si="18"/>
        <v>3.0677648218996477E-9</v>
      </c>
      <c r="Y15">
        <f t="shared" si="18"/>
        <v>2.2149336549590651E-9</v>
      </c>
      <c r="Z15">
        <f t="shared" si="18"/>
        <v>1.6032027093798084E-9</v>
      </c>
      <c r="AA15">
        <f t="shared" si="18"/>
        <v>1.1626578182588065E-9</v>
      </c>
      <c r="AB15">
        <f t="shared" si="18"/>
        <v>8.4442079155187641E-10</v>
      </c>
      <c r="AC15">
        <f t="shared" si="18"/>
        <v>6.1399197686947924E-10</v>
      </c>
      <c r="AD15">
        <f t="shared" si="18"/>
        <v>4.4683864613708258E-10</v>
      </c>
      <c r="AE15">
        <f t="shared" si="23"/>
        <v>1.1975146632778043E-9</v>
      </c>
      <c r="AF15">
        <f t="shared" ca="1" si="11"/>
        <v>1.6506808543095242E-3</v>
      </c>
      <c r="AG15">
        <f t="shared" ca="1" si="12"/>
        <v>0</v>
      </c>
      <c r="AH15">
        <f t="shared" ca="1" si="19"/>
        <v>5.791484586883331E-2</v>
      </c>
      <c r="AI15">
        <f t="shared" ca="1" si="13"/>
        <v>1.6506808543095241E-7</v>
      </c>
      <c r="AJ15">
        <f t="shared" ca="1" si="20"/>
        <v>-15.616907809182411</v>
      </c>
      <c r="AK15">
        <f t="shared" si="21"/>
        <v>0</v>
      </c>
      <c r="AM15">
        <f t="shared" ca="1" si="14"/>
        <v>1.1351170949346698</v>
      </c>
      <c r="AN15">
        <f t="shared" ca="1" si="15"/>
        <v>0.31683953238825779</v>
      </c>
      <c r="AO15">
        <f t="shared" si="16"/>
        <v>0</v>
      </c>
      <c r="AP15">
        <v>1.8749960872810334</v>
      </c>
      <c r="AQ15">
        <v>-0.36059077501704451</v>
      </c>
      <c r="AR15">
        <v>0.6857453627162613</v>
      </c>
      <c r="AS15">
        <v>-0.91084530140506104</v>
      </c>
      <c r="AT15">
        <v>0.31683953238825779</v>
      </c>
      <c r="AU15">
        <v>1.5772002370795235</v>
      </c>
      <c r="AV15">
        <v>-1.492053343099542</v>
      </c>
      <c r="AW15">
        <v>1.188682290376164</v>
      </c>
      <c r="AX15">
        <v>-1.4533634384861216</v>
      </c>
      <c r="AY15">
        <v>-5.6064664022414945E-2</v>
      </c>
      <c r="AZ15">
        <v>-0.85669398686150089</v>
      </c>
    </row>
    <row r="16" spans="1:52" x14ac:dyDescent="0.55000000000000004">
      <c r="A16" s="1" t="s">
        <v>78</v>
      </c>
      <c r="B16" s="1">
        <v>5</v>
      </c>
      <c r="C16" t="s">
        <v>79</v>
      </c>
      <c r="J16">
        <f t="shared" si="9"/>
        <v>0</v>
      </c>
      <c r="K16">
        <v>5</v>
      </c>
      <c r="L16">
        <f t="shared" ca="1" si="17"/>
        <v>6.9375218661683067E-6</v>
      </c>
      <c r="M16">
        <f t="shared" ca="1" si="22"/>
        <v>2.2245117500321238E-6</v>
      </c>
      <c r="N16">
        <f t="shared" ca="1" si="18"/>
        <v>3.9462638646431874E-7</v>
      </c>
      <c r="O16">
        <f t="shared" ca="1" si="18"/>
        <v>4.8263713343817932E-7</v>
      </c>
      <c r="P16">
        <f t="shared" si="18"/>
        <v>5.5255040438999674E-8</v>
      </c>
      <c r="Q16">
        <f t="shared" si="18"/>
        <v>3.6227368048349219E-8</v>
      </c>
      <c r="R16">
        <f t="shared" si="18"/>
        <v>2.4478484117796122E-8</v>
      </c>
      <c r="S16">
        <f t="shared" si="18"/>
        <v>1.6881678117282513E-8</v>
      </c>
      <c r="T16">
        <f t="shared" si="18"/>
        <v>1.1811529318533583E-8</v>
      </c>
      <c r="U16">
        <f t="shared" si="18"/>
        <v>8.3506883353543311E-9</v>
      </c>
      <c r="V16">
        <f t="shared" si="18"/>
        <v>5.9493764591478021E-9</v>
      </c>
      <c r="W16">
        <f t="shared" si="18"/>
        <v>4.2629350656632785E-9</v>
      </c>
      <c r="X16">
        <f t="shared" si="18"/>
        <v>3.0677648218996481E-9</v>
      </c>
      <c r="Y16">
        <f t="shared" si="18"/>
        <v>2.2149336549590651E-9</v>
      </c>
      <c r="Z16">
        <f t="shared" si="18"/>
        <v>1.6032027093798084E-9</v>
      </c>
      <c r="AA16">
        <f t="shared" si="18"/>
        <v>1.1626578182588065E-9</v>
      </c>
      <c r="AB16">
        <f t="shared" si="18"/>
        <v>8.4442079155187651E-10</v>
      </c>
      <c r="AC16">
        <f t="shared" si="18"/>
        <v>6.1399197686947924E-10</v>
      </c>
      <c r="AD16">
        <f t="shared" si="18"/>
        <v>4.4683864613708258E-10</v>
      </c>
      <c r="AE16">
        <f t="shared" si="23"/>
        <v>1.1975146632778043E-9</v>
      </c>
      <c r="AF16">
        <f t="shared" ca="1" si="11"/>
        <v>2.1823602509242965E-3</v>
      </c>
      <c r="AG16">
        <f t="shared" ca="1" si="12"/>
        <v>0</v>
      </c>
      <c r="AH16">
        <f t="shared" ca="1" si="19"/>
        <v>6.5648737892864364E-2</v>
      </c>
      <c r="AI16">
        <f t="shared" ca="1" si="13"/>
        <v>2.1823602509242965E-7</v>
      </c>
      <c r="AJ16">
        <f t="shared" ca="1" si="20"/>
        <v>-15.33768867592662</v>
      </c>
      <c r="AK16">
        <f t="shared" si="21"/>
        <v>0</v>
      </c>
      <c r="AM16">
        <f t="shared" ca="1" si="14"/>
        <v>0.88848501728462925</v>
      </c>
      <c r="AN16">
        <f t="shared" ca="1" si="15"/>
        <v>-0.29559373615484219</v>
      </c>
      <c r="AO16">
        <f t="shared" si="16"/>
        <v>0</v>
      </c>
      <c r="AP16">
        <v>-0.31587433113600127</v>
      </c>
      <c r="AQ16">
        <v>-0.95832092483760789</v>
      </c>
      <c r="AR16">
        <v>0.24409928300883621</v>
      </c>
      <c r="AS16">
        <v>0.21081291379232425</v>
      </c>
      <c r="AT16">
        <v>-0.29559373615484219</v>
      </c>
      <c r="AU16">
        <v>-2.7428086468717083E-2</v>
      </c>
      <c r="AV16">
        <v>0.78282710092025809</v>
      </c>
      <c r="AW16">
        <v>-0.89372065303905401</v>
      </c>
      <c r="AX16">
        <v>-0.58508703659754246</v>
      </c>
      <c r="AY16">
        <v>-1.1391375664970838</v>
      </c>
      <c r="AZ16">
        <v>0.25112058210652322</v>
      </c>
    </row>
    <row r="17" spans="1:52" x14ac:dyDescent="0.55000000000000004">
      <c r="A17" s="1" t="s">
        <v>23</v>
      </c>
      <c r="B17" s="1">
        <v>0.4</v>
      </c>
      <c r="C17" t="s">
        <v>35</v>
      </c>
      <c r="J17">
        <f t="shared" si="9"/>
        <v>0</v>
      </c>
      <c r="K17">
        <v>6</v>
      </c>
      <c r="L17">
        <f t="shared" ca="1" si="17"/>
        <v>1.1339139535697224E-5</v>
      </c>
      <c r="M17">
        <f t="shared" ca="1" si="22"/>
        <v>2.1545465311277802E-6</v>
      </c>
      <c r="N17">
        <f t="shared" ca="1" si="18"/>
        <v>1.0953113931728829E-6</v>
      </c>
      <c r="O17">
        <f t="shared" ca="1" si="18"/>
        <v>2.2793330874887767E-7</v>
      </c>
      <c r="P17">
        <f t="shared" ca="1" si="18"/>
        <v>3.0193714614617548E-7</v>
      </c>
      <c r="Q17">
        <f t="shared" si="18"/>
        <v>3.6227368048349219E-8</v>
      </c>
      <c r="R17">
        <f t="shared" si="18"/>
        <v>2.4478484117796126E-8</v>
      </c>
      <c r="S17">
        <f t="shared" si="18"/>
        <v>1.6881678117282513E-8</v>
      </c>
      <c r="T17">
        <f t="shared" si="18"/>
        <v>1.1811529318533581E-8</v>
      </c>
      <c r="U17">
        <f t="shared" si="18"/>
        <v>8.3506883353543327E-9</v>
      </c>
      <c r="V17">
        <f t="shared" si="18"/>
        <v>5.9493764591478012E-9</v>
      </c>
      <c r="W17">
        <f t="shared" si="18"/>
        <v>4.2629350656632793E-9</v>
      </c>
      <c r="X17">
        <f t="shared" si="18"/>
        <v>3.0677648218996477E-9</v>
      </c>
      <c r="Y17">
        <f t="shared" si="18"/>
        <v>2.2149336549590655E-9</v>
      </c>
      <c r="Z17">
        <f t="shared" si="18"/>
        <v>1.6032027093798084E-9</v>
      </c>
      <c r="AA17">
        <f t="shared" si="18"/>
        <v>1.1626578182588065E-9</v>
      </c>
      <c r="AB17">
        <f t="shared" si="18"/>
        <v>8.4442079155187651E-10</v>
      </c>
      <c r="AC17">
        <f t="shared" si="18"/>
        <v>6.1399197686947924E-10</v>
      </c>
      <c r="AD17">
        <f t="shared" si="18"/>
        <v>4.4683864613708258E-10</v>
      </c>
      <c r="AE17">
        <f t="shared" si="23"/>
        <v>1.1975146632778043E-9</v>
      </c>
      <c r="AF17">
        <f t="shared" ca="1" si="11"/>
        <v>2.9314095266899341E-3</v>
      </c>
      <c r="AG17">
        <f t="shared" ca="1" si="12"/>
        <v>0</v>
      </c>
      <c r="AH17">
        <f t="shared" ca="1" si="19"/>
        <v>6.0723624341292012E-2</v>
      </c>
      <c r="AI17">
        <f t="shared" ca="1" si="13"/>
        <v>2.931409526689934E-7</v>
      </c>
      <c r="AJ17">
        <f t="shared" ca="1" si="20"/>
        <v>-15.042612276475369</v>
      </c>
      <c r="AK17">
        <f t="shared" si="21"/>
        <v>0</v>
      </c>
      <c r="AM17">
        <f t="shared" ca="1" si="14"/>
        <v>1.0984072955897732</v>
      </c>
      <c r="AN17">
        <f t="shared" ca="1" si="15"/>
        <v>0.23465304366254713</v>
      </c>
      <c r="AO17">
        <f t="shared" si="16"/>
        <v>0</v>
      </c>
      <c r="AP17">
        <v>0.57594320423959289</v>
      </c>
      <c r="AQ17">
        <v>-0.1762816737027606</v>
      </c>
      <c r="AR17">
        <v>0.89680497694644146</v>
      </c>
      <c r="AS17">
        <v>0.45802948989148717</v>
      </c>
      <c r="AT17">
        <v>0.23465304366254713</v>
      </c>
      <c r="AU17">
        <v>-0.87259195424849167</v>
      </c>
      <c r="AV17">
        <v>-0.50719449973257724</v>
      </c>
      <c r="AW17">
        <v>1.1385509424144402</v>
      </c>
      <c r="AX17">
        <v>-2.1469168132171035</v>
      </c>
      <c r="AY17">
        <v>0.97726115200202912</v>
      </c>
      <c r="AZ17">
        <v>0.80568725024932064</v>
      </c>
    </row>
    <row r="18" spans="1:52" x14ac:dyDescent="0.55000000000000004">
      <c r="A18" s="1" t="s">
        <v>24</v>
      </c>
      <c r="B18" s="3">
        <v>9.9999999999999995E-7</v>
      </c>
      <c r="C18" t="s">
        <v>80</v>
      </c>
      <c r="J18">
        <f t="shared" si="9"/>
        <v>0</v>
      </c>
      <c r="K18">
        <v>7</v>
      </c>
      <c r="L18">
        <f t="shared" ca="1" si="17"/>
        <v>9.0549262440759367E-6</v>
      </c>
      <c r="M18">
        <f t="shared" ca="1" si="22"/>
        <v>3.5215317838131371E-6</v>
      </c>
      <c r="N18">
        <f t="shared" ca="1" si="18"/>
        <v>1.0608617206141043E-6</v>
      </c>
      <c r="O18">
        <f t="shared" ca="1" si="18"/>
        <v>6.3264383355878707E-7</v>
      </c>
      <c r="P18">
        <f t="shared" ca="1" si="18"/>
        <v>1.4259477356212691E-7</v>
      </c>
      <c r="Q18">
        <f t="shared" ca="1" si="18"/>
        <v>1.9796181550136481E-7</v>
      </c>
      <c r="R18">
        <f t="shared" si="18"/>
        <v>2.4478484117796126E-8</v>
      </c>
      <c r="S18">
        <f t="shared" si="18"/>
        <v>1.6881678117282516E-8</v>
      </c>
      <c r="T18">
        <f t="shared" si="18"/>
        <v>1.1811529318533581E-8</v>
      </c>
      <c r="U18">
        <f t="shared" si="18"/>
        <v>8.3506883353543311E-9</v>
      </c>
      <c r="V18">
        <f t="shared" si="18"/>
        <v>5.9493764591478021E-9</v>
      </c>
      <c r="W18">
        <f t="shared" si="18"/>
        <v>4.2629350656632785E-9</v>
      </c>
      <c r="X18">
        <f t="shared" si="18"/>
        <v>3.0677648218996481E-9</v>
      </c>
      <c r="Y18">
        <f t="shared" si="18"/>
        <v>2.2149336549590651E-9</v>
      </c>
      <c r="Z18">
        <f t="shared" si="18"/>
        <v>1.6032027093798086E-9</v>
      </c>
      <c r="AA18">
        <f t="shared" si="18"/>
        <v>1.1626578182588065E-9</v>
      </c>
      <c r="AB18">
        <f t="shared" si="18"/>
        <v>8.4442079155187651E-10</v>
      </c>
      <c r="AC18">
        <f t="shared" si="18"/>
        <v>6.1399197686947924E-10</v>
      </c>
      <c r="AD18">
        <f t="shared" si="18"/>
        <v>4.4683864613708258E-10</v>
      </c>
      <c r="AE18">
        <f t="shared" si="23"/>
        <v>1.1975146632778043E-9</v>
      </c>
      <c r="AF18">
        <f t="shared" ca="1" si="11"/>
        <v>3.909350421011629E-3</v>
      </c>
      <c r="AG18">
        <f t="shared" ca="1" si="12"/>
        <v>0</v>
      </c>
      <c r="AH18">
        <f t="shared" ca="1" si="19"/>
        <v>7.6925977732914291E-2</v>
      </c>
      <c r="AI18">
        <f t="shared" ca="1" si="13"/>
        <v>3.9093504210116294E-7</v>
      </c>
      <c r="AJ18">
        <f t="shared" ca="1" si="20"/>
        <v>-14.754724423496215</v>
      </c>
      <c r="AK18">
        <f t="shared" si="21"/>
        <v>0</v>
      </c>
      <c r="AM18">
        <f t="shared" ca="1" si="14"/>
        <v>0.65300940216187209</v>
      </c>
      <c r="AN18">
        <f t="shared" ca="1" si="15"/>
        <v>-1.0654093784978613</v>
      </c>
      <c r="AO18">
        <f t="shared" si="16"/>
        <v>0</v>
      </c>
      <c r="AP18">
        <v>2.3142092686612159E-2</v>
      </c>
      <c r="AQ18">
        <v>0.51416691349004395</v>
      </c>
      <c r="AR18">
        <v>-1.0686540008464362</v>
      </c>
      <c r="AS18">
        <v>-0.28131807994213887</v>
      </c>
      <c r="AT18">
        <v>-1.0654093784978613</v>
      </c>
      <c r="AU18">
        <v>-1.0340863809688017</v>
      </c>
      <c r="AV18">
        <v>0.16588046491960995</v>
      </c>
      <c r="AW18">
        <v>0.74664967542048544</v>
      </c>
      <c r="AX18">
        <v>-2.5168264983221889</v>
      </c>
      <c r="AY18">
        <v>0.29128159440006129</v>
      </c>
      <c r="AZ18">
        <v>0.68894223659299314</v>
      </c>
    </row>
    <row r="19" spans="1:52" x14ac:dyDescent="0.55000000000000004">
      <c r="A19" s="1" t="s">
        <v>28</v>
      </c>
      <c r="B19" s="1">
        <v>0</v>
      </c>
      <c r="C19" t="s">
        <v>29</v>
      </c>
      <c r="J19">
        <f t="shared" si="9"/>
        <v>0</v>
      </c>
      <c r="K19">
        <v>8</v>
      </c>
      <c r="L19">
        <f t="shared" ca="1" si="17"/>
        <v>2.1602714229123768E-5</v>
      </c>
      <c r="M19">
        <f t="shared" ca="1" si="22"/>
        <v>2.8121367118035412E-6</v>
      </c>
      <c r="N19">
        <f t="shared" ca="1" si="18"/>
        <v>1.7339417893275924E-6</v>
      </c>
      <c r="O19">
        <f t="shared" ca="1" si="18"/>
        <v>6.1274595515792709E-7</v>
      </c>
      <c r="P19">
        <f t="shared" ca="1" si="18"/>
        <v>3.9578113741673725E-7</v>
      </c>
      <c r="Q19">
        <f t="shared" ca="1" si="18"/>
        <v>9.3490716911322366E-8</v>
      </c>
      <c r="R19">
        <f t="shared" ca="1" si="18"/>
        <v>1.3376089453180841E-7</v>
      </c>
      <c r="S19">
        <f t="shared" si="18"/>
        <v>1.6881678117282516E-8</v>
      </c>
      <c r="T19">
        <f t="shared" si="18"/>
        <v>1.1811529318533583E-8</v>
      </c>
      <c r="U19">
        <f t="shared" si="18"/>
        <v>8.3506883353543311E-9</v>
      </c>
      <c r="V19">
        <f t="shared" si="18"/>
        <v>5.9493764591478012E-9</v>
      </c>
      <c r="W19">
        <f t="shared" si="18"/>
        <v>4.2629350656632793E-9</v>
      </c>
      <c r="X19">
        <f t="shared" si="18"/>
        <v>3.0677648218996477E-9</v>
      </c>
      <c r="Y19">
        <f t="shared" si="18"/>
        <v>2.2149336549590655E-9</v>
      </c>
      <c r="Z19">
        <f t="shared" si="18"/>
        <v>1.6032027093798084E-9</v>
      </c>
      <c r="AA19">
        <f t="shared" si="18"/>
        <v>1.1626578182588067E-9</v>
      </c>
      <c r="AB19">
        <f t="shared" si="18"/>
        <v>8.4442079155187651E-10</v>
      </c>
      <c r="AC19">
        <f t="shared" si="18"/>
        <v>6.1399197686947924E-10</v>
      </c>
      <c r="AD19">
        <f t="shared" si="18"/>
        <v>4.4683864613708258E-10</v>
      </c>
      <c r="AE19">
        <f t="shared" si="23"/>
        <v>1.1975146632778043E-9</v>
      </c>
      <c r="AF19">
        <f t="shared" ca="1" si="11"/>
        <v>5.1730366699859658E-3</v>
      </c>
      <c r="AG19">
        <f t="shared" ca="1" si="12"/>
        <v>0</v>
      </c>
      <c r="AH19">
        <f t="shared" ca="1" si="19"/>
        <v>5.8726929639412305E-2</v>
      </c>
      <c r="AI19">
        <f t="shared" ca="1" si="13"/>
        <v>5.1730366699859654E-7</v>
      </c>
      <c r="AJ19">
        <f t="shared" ca="1" si="20"/>
        <v>-14.474635771234835</v>
      </c>
      <c r="AK19">
        <f t="shared" si="21"/>
        <v>0</v>
      </c>
      <c r="AM19">
        <f t="shared" ca="1" si="14"/>
        <v>1.1681977809907045</v>
      </c>
      <c r="AN19">
        <f t="shared" ca="1" si="15"/>
        <v>0.38865550777700264</v>
      </c>
      <c r="AO19">
        <f t="shared" si="16"/>
        <v>0</v>
      </c>
      <c r="AP19">
        <v>0.48616584535920992</v>
      </c>
      <c r="AQ19">
        <v>-0.6594632395717781</v>
      </c>
      <c r="AR19">
        <v>-1.7516322259325534</v>
      </c>
      <c r="AS19">
        <v>-0.88553861132822931</v>
      </c>
      <c r="AT19">
        <v>0.38865550777700264</v>
      </c>
      <c r="AU19">
        <v>0.7956737135828007</v>
      </c>
      <c r="AV19">
        <v>0.15278601495083421</v>
      </c>
      <c r="AW19">
        <v>1.4379202184500173</v>
      </c>
      <c r="AX19">
        <v>0.23260895432031248</v>
      </c>
      <c r="AY19">
        <v>-0.34625827538548037</v>
      </c>
      <c r="AZ19">
        <v>-1.4962552086217329</v>
      </c>
    </row>
    <row r="20" spans="1:52" x14ac:dyDescent="0.55000000000000004">
      <c r="B20" t="s">
        <v>82</v>
      </c>
      <c r="J20">
        <f t="shared" si="9"/>
        <v>0</v>
      </c>
      <c r="K20">
        <v>9</v>
      </c>
      <c r="L20">
        <f t="shared" ca="1" si="17"/>
        <v>3.0326727773809496E-5</v>
      </c>
      <c r="M20">
        <f t="shared" ca="1" si="22"/>
        <v>6.7090315393860232E-6</v>
      </c>
      <c r="N20">
        <f t="shared" ca="1" si="18"/>
        <v>1.3846478354423916E-6</v>
      </c>
      <c r="O20">
        <f t="shared" ca="1" si="18"/>
        <v>1.0015120700884068E-6</v>
      </c>
      <c r="P20">
        <f t="shared" ca="1" si="18"/>
        <v>3.833330512615744E-7</v>
      </c>
      <c r="Q20">
        <f t="shared" ca="1" si="18"/>
        <v>2.5948961068301758E-7</v>
      </c>
      <c r="R20">
        <f t="shared" ca="1" si="18"/>
        <v>6.3170778126109527E-8</v>
      </c>
      <c r="S20">
        <f t="shared" ca="1" si="18"/>
        <v>9.2248701157278568E-8</v>
      </c>
      <c r="T20">
        <f t="shared" si="18"/>
        <v>1.1811529318533583E-8</v>
      </c>
      <c r="U20">
        <f t="shared" si="18"/>
        <v>8.3506883353543327E-9</v>
      </c>
      <c r="V20">
        <f t="shared" si="18"/>
        <v>5.9493764591478012E-9</v>
      </c>
      <c r="W20">
        <f t="shared" si="18"/>
        <v>4.2629350656632785E-9</v>
      </c>
      <c r="X20">
        <f t="shared" si="18"/>
        <v>3.0677648218996481E-9</v>
      </c>
      <c r="Y20">
        <f t="shared" si="18"/>
        <v>2.2149336549590651E-9</v>
      </c>
      <c r="Z20">
        <f t="shared" si="18"/>
        <v>1.6032027093798086E-9</v>
      </c>
      <c r="AA20">
        <f t="shared" si="18"/>
        <v>1.1626578182588065E-9</v>
      </c>
      <c r="AB20">
        <f t="shared" si="18"/>
        <v>8.4442079155187672E-10</v>
      </c>
      <c r="AC20">
        <f t="shared" si="18"/>
        <v>6.1399197686947924E-10</v>
      </c>
      <c r="AD20">
        <f t="shared" si="18"/>
        <v>4.4683864613708258E-10</v>
      </c>
      <c r="AE20">
        <f t="shared" si="23"/>
        <v>1.1975146632778043E-9</v>
      </c>
      <c r="AF20">
        <f t="shared" ca="1" si="11"/>
        <v>6.8729146571370947E-3</v>
      </c>
      <c r="AG20">
        <f t="shared" ca="1" si="12"/>
        <v>0</v>
      </c>
      <c r="AH20">
        <f t="shared" ca="1" si="19"/>
        <v>5.5022260776931578E-2</v>
      </c>
      <c r="AI20">
        <f t="shared" ca="1" si="13"/>
        <v>6.8729146571370946E-7</v>
      </c>
      <c r="AJ20">
        <f t="shared" ca="1" si="20"/>
        <v>-14.19050737601553</v>
      </c>
      <c r="AK20">
        <f t="shared" si="21"/>
        <v>0</v>
      </c>
      <c r="AM20">
        <f t="shared" ca="1" si="14"/>
        <v>1.2393523049320383</v>
      </c>
      <c r="AN20">
        <f t="shared" ca="1" si="15"/>
        <v>0.53647227105102502</v>
      </c>
      <c r="AO20">
        <f t="shared" si="16"/>
        <v>0</v>
      </c>
      <c r="AP20">
        <v>2.5168264983221889</v>
      </c>
      <c r="AQ20">
        <v>-0.33798642107285559</v>
      </c>
      <c r="AR20">
        <v>-0.4394166808197042</v>
      </c>
      <c r="AS20">
        <v>-1.3805265552946366</v>
      </c>
      <c r="AT20">
        <v>0.53647227105102502</v>
      </c>
      <c r="AU20">
        <v>-0.56271915127581451</v>
      </c>
      <c r="AV20">
        <v>-0.13894577932660468</v>
      </c>
      <c r="AW20">
        <v>-1.7488036974100396</v>
      </c>
      <c r="AX20">
        <v>-0.89144123194273561</v>
      </c>
      <c r="AY20">
        <v>-1.8825903680408373</v>
      </c>
      <c r="AZ20">
        <v>1.368721314065624</v>
      </c>
    </row>
    <row r="21" spans="1:52" x14ac:dyDescent="0.55000000000000004">
      <c r="B21" t="s">
        <v>83</v>
      </c>
      <c r="J21">
        <f t="shared" si="9"/>
        <v>0</v>
      </c>
      <c r="K21">
        <v>10</v>
      </c>
      <c r="L21">
        <f t="shared" ca="1" si="17"/>
        <v>2.1085594924443899E-5</v>
      </c>
      <c r="M21">
        <f t="shared" ca="1" si="22"/>
        <v>9.4183985846816754E-6</v>
      </c>
      <c r="N21">
        <f t="shared" ca="1" si="18"/>
        <v>3.3034119429306668E-6</v>
      </c>
      <c r="O21">
        <f t="shared" ca="1" si="18"/>
        <v>7.9976244217235667E-7</v>
      </c>
      <c r="P21">
        <f t="shared" ca="1" si="18"/>
        <v>6.2654461358841007E-7</v>
      </c>
      <c r="Q21">
        <f t="shared" ca="1" si="18"/>
        <v>2.5132815798914983E-7</v>
      </c>
      <c r="R21">
        <f t="shared" ca="1" si="18"/>
        <v>1.7533463389777731E-7</v>
      </c>
      <c r="S21">
        <f t="shared" ca="1" si="18"/>
        <v>4.3565963382836558E-8</v>
      </c>
      <c r="T21">
        <f t="shared" ca="1" si="18"/>
        <v>6.4543242131857092E-8</v>
      </c>
      <c r="U21">
        <f t="shared" si="18"/>
        <v>8.3506883353543327E-9</v>
      </c>
      <c r="V21">
        <f t="shared" si="18"/>
        <v>5.9493764591478021E-9</v>
      </c>
      <c r="W21">
        <f t="shared" si="18"/>
        <v>4.2629350656632785E-9</v>
      </c>
      <c r="X21">
        <f t="shared" si="18"/>
        <v>3.0677648218996477E-9</v>
      </c>
      <c r="Y21">
        <f t="shared" si="18"/>
        <v>2.2149336549590655E-9</v>
      </c>
      <c r="Z21">
        <f t="shared" si="18"/>
        <v>1.6032027093798084E-9</v>
      </c>
      <c r="AA21">
        <f t="shared" si="18"/>
        <v>1.1626578182588067E-9</v>
      </c>
      <c r="AB21">
        <f t="shared" si="18"/>
        <v>8.4442079155187651E-10</v>
      </c>
      <c r="AC21">
        <f t="shared" si="18"/>
        <v>6.1399197686947944E-10</v>
      </c>
      <c r="AD21">
        <f t="shared" si="18"/>
        <v>4.4683864613708258E-10</v>
      </c>
      <c r="AE21">
        <f t="shared" si="23"/>
        <v>1.1975146632778043E-9</v>
      </c>
      <c r="AF21">
        <f t="shared" ca="1" si="11"/>
        <v>9.2107436330917374E-3</v>
      </c>
      <c r="AG21">
        <f t="shared" ca="1" si="12"/>
        <v>0</v>
      </c>
      <c r="AH21">
        <f t="shared" ca="1" si="19"/>
        <v>7.596175772530378E-2</v>
      </c>
      <c r="AI21">
        <f t="shared" ca="1" si="13"/>
        <v>9.2107436330917372E-7</v>
      </c>
      <c r="AJ21">
        <f t="shared" ca="1" si="20"/>
        <v>-13.897725062029631</v>
      </c>
      <c r="AK21">
        <f t="shared" si="21"/>
        <v>0</v>
      </c>
      <c r="AM21">
        <f t="shared" ca="1" si="14"/>
        <v>0.64857850339931522</v>
      </c>
      <c r="AN21">
        <f t="shared" ca="1" si="15"/>
        <v>-1.0824305718415417</v>
      </c>
      <c r="AO21">
        <f t="shared" si="16"/>
        <v>0</v>
      </c>
      <c r="AP21">
        <v>0.16704348126950208</v>
      </c>
      <c r="AQ21">
        <v>0.61790615291101858</v>
      </c>
      <c r="AR21">
        <v>-0.77784761742805131</v>
      </c>
      <c r="AS21">
        <v>-0.27917053557757754</v>
      </c>
      <c r="AT21">
        <v>-1.0824305718415417</v>
      </c>
      <c r="AU21">
        <v>-1.1848123904201202</v>
      </c>
      <c r="AV21">
        <v>1.543353391753044</v>
      </c>
      <c r="AW21">
        <v>-0.25965618988266215</v>
      </c>
      <c r="AX21">
        <v>-0.87091393652372062</v>
      </c>
      <c r="AY21">
        <v>2.6445923140272498</v>
      </c>
      <c r="AZ21">
        <v>-0.19971821529907174</v>
      </c>
    </row>
    <row r="22" spans="1:52" x14ac:dyDescent="0.55000000000000004">
      <c r="A22" t="s">
        <v>61</v>
      </c>
      <c r="J22">
        <f t="shared" si="9"/>
        <v>0</v>
      </c>
      <c r="K22">
        <v>11</v>
      </c>
      <c r="L22">
        <f t="shared" ca="1" si="17"/>
        <v>5.7995493381772472E-5</v>
      </c>
      <c r="M22">
        <f t="shared" ca="1" si="22"/>
        <v>6.5484327512927487E-6</v>
      </c>
      <c r="N22">
        <f t="shared" ca="1" si="18"/>
        <v>4.6374577590323904E-6</v>
      </c>
      <c r="O22">
        <f t="shared" ca="1" si="18"/>
        <v>1.9080265287349869E-6</v>
      </c>
      <c r="P22">
        <f t="shared" ca="1" si="18"/>
        <v>5.0033031578857535E-7</v>
      </c>
      <c r="Q22">
        <f t="shared" ca="1" si="18"/>
        <v>4.1078718131129094E-7</v>
      </c>
      <c r="R22">
        <f t="shared" ca="1" si="18"/>
        <v>1.6982001881786429E-7</v>
      </c>
      <c r="S22">
        <f t="shared" ca="1" si="18"/>
        <v>1.2092018598986436E-7</v>
      </c>
      <c r="T22">
        <f t="shared" ca="1" si="18"/>
        <v>3.0481605573307055E-8</v>
      </c>
      <c r="U22">
        <f t="shared" ca="1" si="18"/>
        <v>4.5631728513828424E-8</v>
      </c>
      <c r="V22">
        <f t="shared" si="18"/>
        <v>5.9493764591478021E-9</v>
      </c>
      <c r="W22">
        <f t="shared" si="18"/>
        <v>4.2629350656632793E-9</v>
      </c>
      <c r="X22">
        <f t="shared" si="18"/>
        <v>3.0677648218996477E-9</v>
      </c>
      <c r="Y22">
        <f t="shared" si="18"/>
        <v>2.2149336549590651E-9</v>
      </c>
      <c r="Z22">
        <f t="shared" si="18"/>
        <v>1.6032027093798086E-9</v>
      </c>
      <c r="AA22">
        <f t="shared" si="18"/>
        <v>1.1626578182588065E-9</v>
      </c>
      <c r="AB22">
        <f t="shared" si="18"/>
        <v>8.4442079155187672E-10</v>
      </c>
      <c r="AC22">
        <f t="shared" si="18"/>
        <v>6.1399197686947924E-10</v>
      </c>
      <c r="AD22">
        <f t="shared" si="18"/>
        <v>4.4683864613708274E-10</v>
      </c>
      <c r="AE22">
        <f t="shared" si="23"/>
        <v>1.1975146632778043E-9</v>
      </c>
      <c r="AF22">
        <f t="shared" ca="1" si="11"/>
        <v>1.2502630267106187E-2</v>
      </c>
      <c r="AG22">
        <f t="shared" ca="1" si="12"/>
        <v>0</v>
      </c>
      <c r="AH22">
        <f t="shared" ca="1" si="19"/>
        <v>5.5741193443639953E-2</v>
      </c>
      <c r="AI22">
        <f t="shared" ca="1" si="13"/>
        <v>1.2502630267106188E-6</v>
      </c>
      <c r="AJ22">
        <f t="shared" ca="1" si="20"/>
        <v>-13.59215660741704</v>
      </c>
      <c r="AK22">
        <f t="shared" si="21"/>
        <v>0</v>
      </c>
      <c r="AM22">
        <f t="shared" ca="1" si="14"/>
        <v>1.331132012240227</v>
      </c>
      <c r="AN22">
        <f t="shared" ca="1" si="15"/>
        <v>0.7150742931116838</v>
      </c>
      <c r="AO22">
        <f t="shared" si="16"/>
        <v>0</v>
      </c>
      <c r="AP22">
        <v>0.9381733434565831</v>
      </c>
      <c r="AQ22">
        <v>1.5671957953600213</v>
      </c>
      <c r="AR22">
        <v>0.18896116671385244</v>
      </c>
      <c r="AS22">
        <v>1.0106077752425335</v>
      </c>
      <c r="AT22">
        <v>0.7150742931116838</v>
      </c>
      <c r="AU22">
        <v>0.32529669624636881</v>
      </c>
      <c r="AV22">
        <v>-0.59967533161398023</v>
      </c>
      <c r="AW22">
        <v>0.82413407653803006</v>
      </c>
      <c r="AX22">
        <v>0.82080759966629557</v>
      </c>
      <c r="AY22">
        <v>0.76876858656760305</v>
      </c>
      <c r="AZ22">
        <v>-0.30143269214022439</v>
      </c>
    </row>
    <row r="23" spans="1:52" x14ac:dyDescent="0.55000000000000004">
      <c r="A23" t="s">
        <v>15</v>
      </c>
      <c r="B23">
        <f>CR/epro</f>
        <v>4.7303570096091183E-3</v>
      </c>
      <c r="J23">
        <f t="shared" si="9"/>
        <v>0</v>
      </c>
      <c r="K23">
        <v>12</v>
      </c>
      <c r="L23">
        <f t="shared" ca="1" si="17"/>
        <v>3.2775940223835248E-5</v>
      </c>
      <c r="M23">
        <f t="shared" ca="1" si="22"/>
        <v>1.801132904475527E-5</v>
      </c>
      <c r="N23">
        <f t="shared" ca="1" si="18"/>
        <v>3.2243358569869622E-6</v>
      </c>
      <c r="O23">
        <f t="shared" ca="1" si="18"/>
        <v>2.678561615379925E-6</v>
      </c>
      <c r="P23">
        <f t="shared" ca="1" si="18"/>
        <v>1.1936588483223874E-6</v>
      </c>
      <c r="Q23">
        <f t="shared" ca="1" si="18"/>
        <v>3.2803614569479541E-7</v>
      </c>
      <c r="R23">
        <f t="shared" ca="1" si="18"/>
        <v>2.7756494703403861E-7</v>
      </c>
      <c r="S23">
        <f t="shared" ca="1" si="18"/>
        <v>1.1711701107626251E-7</v>
      </c>
      <c r="T23">
        <f t="shared" ca="1" si="18"/>
        <v>8.4603693548667543E-8</v>
      </c>
      <c r="U23">
        <f t="shared" ca="1" si="18"/>
        <v>2.1550332834926121E-8</v>
      </c>
      <c r="V23">
        <f t="shared" ca="1" si="18"/>
        <v>3.2509934571624152E-8</v>
      </c>
      <c r="W23">
        <f t="shared" si="18"/>
        <v>4.2629350656632793E-9</v>
      </c>
      <c r="X23">
        <f t="shared" si="18"/>
        <v>3.0677648218996481E-9</v>
      </c>
      <c r="Y23">
        <f t="shared" si="18"/>
        <v>2.2149336549590651E-9</v>
      </c>
      <c r="Z23">
        <f t="shared" si="18"/>
        <v>1.6032027093798084E-9</v>
      </c>
      <c r="AA23">
        <f t="shared" si="18"/>
        <v>1.1626578182588067E-9</v>
      </c>
      <c r="AB23">
        <f t="shared" si="18"/>
        <v>8.4442079155187651E-10</v>
      </c>
      <c r="AC23">
        <f t="shared" si="18"/>
        <v>6.1399197686947944E-10</v>
      </c>
      <c r="AD23">
        <f t="shared" si="18"/>
        <v>4.4683864613708258E-10</v>
      </c>
      <c r="AE23">
        <f t="shared" si="23"/>
        <v>1.1975146632778043E-9</v>
      </c>
      <c r="AF23">
        <f t="shared" ca="1" si="11"/>
        <v>1.6680789022085734E-2</v>
      </c>
      <c r="AG23">
        <f t="shared" ca="1" si="12"/>
        <v>0</v>
      </c>
      <c r="AH23">
        <f t="shared" ca="1" si="19"/>
        <v>8.0268216103733706E-2</v>
      </c>
      <c r="AI23">
        <f t="shared" ca="1" si="13"/>
        <v>1.6680789022085733E-6</v>
      </c>
      <c r="AJ23">
        <f t="shared" ca="1" si="20"/>
        <v>-13.303837951664136</v>
      </c>
      <c r="AK23">
        <f t="shared" si="21"/>
        <v>0</v>
      </c>
      <c r="AM23">
        <f t="shared" ca="1" si="14"/>
        <v>0.5542183269882881</v>
      </c>
      <c r="AN23">
        <f t="shared" ca="1" si="15"/>
        <v>-1.4754914445802569</v>
      </c>
      <c r="AO23">
        <f t="shared" si="16"/>
        <v>0</v>
      </c>
      <c r="AP23">
        <v>-0.71705244408803992</v>
      </c>
      <c r="AQ23">
        <v>1.2386908565531485</v>
      </c>
      <c r="AR23">
        <v>1.5203568182187155</v>
      </c>
      <c r="AS23">
        <v>2.1962114260531962</v>
      </c>
      <c r="AT23">
        <v>-1.4754914445802569</v>
      </c>
      <c r="AU23">
        <v>-0.5733272701036185</v>
      </c>
      <c r="AV23">
        <v>-0.70896248871576972</v>
      </c>
      <c r="AW23">
        <v>-1.2272380445210729</v>
      </c>
      <c r="AX23">
        <v>-0.81621010394883342</v>
      </c>
      <c r="AY23">
        <v>2.7657733880914748E-2</v>
      </c>
      <c r="AZ23">
        <v>-1.0810572348418646</v>
      </c>
    </row>
    <row r="24" spans="1:52" x14ac:dyDescent="0.55000000000000004">
      <c r="A24" t="s">
        <v>16</v>
      </c>
      <c r="B24">
        <f>(CR-1)/(Ro*epro)</f>
        <v>3.873408275984278E-3</v>
      </c>
      <c r="J24">
        <f t="shared" si="9"/>
        <v>0</v>
      </c>
      <c r="K24">
        <v>13</v>
      </c>
      <c r="L24">
        <f t="shared" ca="1" si="17"/>
        <v>1.5508676127125415E-4</v>
      </c>
      <c r="M24">
        <f t="shared" ca="1" si="22"/>
        <v>1.0179036502658067E-5</v>
      </c>
      <c r="N24">
        <f t="shared" ca="1" si="18"/>
        <v>8.8684691859331442E-6</v>
      </c>
      <c r="O24">
        <f t="shared" ca="1" si="18"/>
        <v>1.8623527610137073E-6</v>
      </c>
      <c r="P24">
        <f t="shared" ca="1" si="18"/>
        <v>1.6757045695243785E-6</v>
      </c>
      <c r="Q24">
        <f t="shared" ca="1" si="18"/>
        <v>7.8260947922177727E-7</v>
      </c>
      <c r="R24">
        <f t="shared" ca="1" si="18"/>
        <v>2.2165086825342816E-7</v>
      </c>
      <c r="S24">
        <f t="shared" ca="1" si="18"/>
        <v>1.9142370376859284E-7</v>
      </c>
      <c r="T24">
        <f t="shared" ca="1" si="18"/>
        <v>8.1942742920214806E-8</v>
      </c>
      <c r="U24">
        <f t="shared" ca="1" si="18"/>
        <v>5.9814360849629875E-8</v>
      </c>
      <c r="V24">
        <f t="shared" ca="1" si="18"/>
        <v>1.5353350251631586E-8</v>
      </c>
      <c r="W24">
        <f t="shared" ca="1" si="18"/>
        <v>2.329449834271322E-8</v>
      </c>
      <c r="X24">
        <f t="shared" si="18"/>
        <v>3.0677648218996481E-9</v>
      </c>
      <c r="Y24">
        <f t="shared" si="18"/>
        <v>2.2149336549590655E-9</v>
      </c>
      <c r="Z24">
        <f t="shared" si="18"/>
        <v>1.6032027093798084E-9</v>
      </c>
      <c r="AA24">
        <f t="shared" si="18"/>
        <v>1.1626578182588065E-9</v>
      </c>
      <c r="AB24">
        <f t="shared" si="18"/>
        <v>8.4442079155187672E-10</v>
      </c>
      <c r="AC24">
        <f t="shared" si="18"/>
        <v>6.1399197686947924E-10</v>
      </c>
      <c r="AD24">
        <f t="shared" si="18"/>
        <v>4.4683864613708274E-10</v>
      </c>
      <c r="AE24">
        <f t="shared" si="23"/>
        <v>1.1975146632778043E-9</v>
      </c>
      <c r="AF24">
        <f t="shared" ca="1" si="11"/>
        <v>2.2530673472162113E-2</v>
      </c>
      <c r="AG24">
        <f t="shared" ca="1" si="12"/>
        <v>0</v>
      </c>
      <c r="AH24">
        <f t="shared" ca="1" si="19"/>
        <v>4.3509788084728843E-2</v>
      </c>
      <c r="AI24">
        <f t="shared" ca="1" si="13"/>
        <v>2.2530673472162114E-6</v>
      </c>
      <c r="AJ24">
        <f t="shared" ca="1" si="20"/>
        <v>-13.003218004721157</v>
      </c>
      <c r="AK24">
        <f t="shared" si="21"/>
        <v>0</v>
      </c>
      <c r="AM24">
        <f t="shared" ca="1" si="14"/>
        <v>1.9655870290101165</v>
      </c>
      <c r="AN24">
        <f t="shared" ca="1" si="15"/>
        <v>1.6894773580133915</v>
      </c>
      <c r="AO24">
        <f t="shared" si="16"/>
        <v>0</v>
      </c>
      <c r="AP24">
        <v>0.20167021830275189</v>
      </c>
      <c r="AQ24">
        <v>-1.0389294402557425</v>
      </c>
      <c r="AR24">
        <v>-0.30175215215422213</v>
      </c>
      <c r="AS24">
        <v>0.14335000741994008</v>
      </c>
      <c r="AT24">
        <v>1.6894773580133915</v>
      </c>
      <c r="AU24">
        <v>1.1451584214228205</v>
      </c>
      <c r="AV24">
        <v>0.32416778594779316</v>
      </c>
      <c r="AW24">
        <v>0.81014036368287634</v>
      </c>
      <c r="AX24">
        <v>0.39418864616891369</v>
      </c>
      <c r="AY24">
        <v>0.33329115467495285</v>
      </c>
      <c r="AZ24">
        <v>0.32578100217506289</v>
      </c>
    </row>
    <row r="25" spans="1:52" x14ac:dyDescent="0.55000000000000004">
      <c r="J25">
        <f t="shared" si="9"/>
        <v>0</v>
      </c>
      <c r="K25">
        <v>14</v>
      </c>
      <c r="L25">
        <f t="shared" ca="1" si="17"/>
        <v>1.2834112704089698E-4</v>
      </c>
      <c r="M25">
        <f t="shared" ca="1" si="22"/>
        <v>4.8164409419782346E-5</v>
      </c>
      <c r="N25">
        <f t="shared" ca="1" si="18"/>
        <v>5.0119828104855072E-6</v>
      </c>
      <c r="O25">
        <f t="shared" ca="1" si="18"/>
        <v>5.1223628080176022E-6</v>
      </c>
      <c r="P25">
        <f t="shared" ca="1" si="18"/>
        <v>1.1650854002305139E-6</v>
      </c>
      <c r="Q25">
        <f t="shared" ca="1" si="18"/>
        <v>1.098657528763891E-6</v>
      </c>
      <c r="R25">
        <f t="shared" ca="1" si="18"/>
        <v>5.2880169715889442E-7</v>
      </c>
      <c r="S25">
        <f t="shared" ca="1" si="18"/>
        <v>1.528623502282239E-7</v>
      </c>
      <c r="T25">
        <f t="shared" ca="1" si="18"/>
        <v>1.3393257907283104E-7</v>
      </c>
      <c r="U25">
        <f t="shared" ca="1" si="18"/>
        <v>5.7933082924077323E-8</v>
      </c>
      <c r="V25">
        <f t="shared" ca="1" si="18"/>
        <v>4.2614229637952391E-8</v>
      </c>
      <c r="W25">
        <f t="shared" ca="1" si="18"/>
        <v>1.100120922125436E-8</v>
      </c>
      <c r="X25">
        <f t="shared" ca="1" si="18"/>
        <v>1.6763577548994718E-8</v>
      </c>
      <c r="Y25">
        <f t="shared" si="18"/>
        <v>2.2149336549590655E-9</v>
      </c>
      <c r="Z25">
        <f t="shared" si="18"/>
        <v>1.6032027093798086E-9</v>
      </c>
      <c r="AA25">
        <f t="shared" si="18"/>
        <v>1.1626578182588065E-9</v>
      </c>
      <c r="AB25">
        <f t="shared" si="18"/>
        <v>8.4442079155187651E-10</v>
      </c>
      <c r="AC25">
        <f t="shared" si="18"/>
        <v>6.1399197686947944E-10</v>
      </c>
      <c r="AD25">
        <f t="shared" si="18"/>
        <v>4.4683864613708258E-10</v>
      </c>
      <c r="AE25">
        <f t="shared" si="23"/>
        <v>1.1975146632778043E-9</v>
      </c>
      <c r="AF25">
        <f t="shared" ca="1" si="11"/>
        <v>3.1402969910633155E-2</v>
      </c>
      <c r="AG25">
        <f t="shared" ca="1" si="12"/>
        <v>0</v>
      </c>
      <c r="AH25">
        <f t="shared" ca="1" si="19"/>
        <v>5.588523608750888E-2</v>
      </c>
      <c r="AI25">
        <f t="shared" ca="1" si="13"/>
        <v>3.1402969910633157E-6</v>
      </c>
      <c r="AJ25">
        <f t="shared" ca="1" si="20"/>
        <v>-12.671193179375631</v>
      </c>
      <c r="AK25">
        <f t="shared" si="21"/>
        <v>0</v>
      </c>
      <c r="AM25">
        <f t="shared" ca="1" si="14"/>
        <v>1.2043026877092662</v>
      </c>
      <c r="AN25">
        <f t="shared" ca="1" si="15"/>
        <v>0.46475179260596633</v>
      </c>
      <c r="AO25">
        <f t="shared" si="16"/>
        <v>0</v>
      </c>
      <c r="AP25">
        <v>1.234743649547454</v>
      </c>
      <c r="AQ25">
        <v>-3.1254785426426679E-2</v>
      </c>
      <c r="AR25">
        <v>1.5527348296018317</v>
      </c>
      <c r="AS25">
        <v>-0.73317096394021064</v>
      </c>
      <c r="AT25">
        <v>0.46475179260596633</v>
      </c>
      <c r="AU25">
        <v>-1.5499290384468623</v>
      </c>
      <c r="AV25">
        <v>-0.965490016824333</v>
      </c>
      <c r="AW25">
        <v>-0.44346506911097094</v>
      </c>
      <c r="AX25">
        <v>-0.86823547462699935</v>
      </c>
      <c r="AY25">
        <v>0.46083414417807944</v>
      </c>
      <c r="AZ25">
        <v>-1.1491465556900948</v>
      </c>
    </row>
    <row r="26" spans="1:52" x14ac:dyDescent="0.55000000000000004">
      <c r="A26" t="s">
        <v>52</v>
      </c>
      <c r="B26">
        <v>500</v>
      </c>
      <c r="C26" t="s">
        <v>53</v>
      </c>
      <c r="J26">
        <f t="shared" si="9"/>
        <v>0</v>
      </c>
      <c r="K26">
        <v>15</v>
      </c>
      <c r="L26">
        <f t="shared" ca="1" si="17"/>
        <v>1.10038084566957E-4</v>
      </c>
      <c r="M26">
        <f t="shared" ca="1" si="22"/>
        <v>3.9858170597697675E-5</v>
      </c>
      <c r="N26">
        <f t="shared" ca="1" si="18"/>
        <v>2.3715328265705541E-5</v>
      </c>
      <c r="O26">
        <f t="shared" ca="1" si="18"/>
        <v>2.8948845403416883E-6</v>
      </c>
      <c r="P26">
        <f t="shared" ca="1" si="18"/>
        <v>3.2045433320895759E-6</v>
      </c>
      <c r="Q26">
        <f t="shared" ca="1" si="18"/>
        <v>7.6387560784623328E-7</v>
      </c>
      <c r="R26">
        <f t="shared" ca="1" si="18"/>
        <v>7.4235232415592239E-7</v>
      </c>
      <c r="S26">
        <f t="shared" ca="1" si="18"/>
        <v>3.6469006807570627E-7</v>
      </c>
      <c r="T26">
        <f t="shared" ca="1" si="18"/>
        <v>1.0695252680906211E-7</v>
      </c>
      <c r="U26">
        <f t="shared" ca="1" si="18"/>
        <v>9.4689620253701939E-8</v>
      </c>
      <c r="V26">
        <f t="shared" ca="1" si="18"/>
        <v>4.1273929275404872E-8</v>
      </c>
      <c r="W26">
        <f t="shared" ca="1" si="18"/>
        <v>3.0534577037990317E-8</v>
      </c>
      <c r="X26">
        <f t="shared" ca="1" si="18"/>
        <v>7.9168746714351014E-9</v>
      </c>
      <c r="Y26">
        <f t="shared" ca="1" si="18"/>
        <v>1.2103343719742022E-8</v>
      </c>
      <c r="Z26">
        <f t="shared" si="18"/>
        <v>1.6032027093798086E-9</v>
      </c>
      <c r="AA26">
        <f t="shared" si="18"/>
        <v>1.1626578182588067E-9</v>
      </c>
      <c r="AB26">
        <f t="shared" si="18"/>
        <v>8.4442079155187651E-10</v>
      </c>
      <c r="AC26">
        <f t="shared" si="18"/>
        <v>6.1399197686947924E-10</v>
      </c>
      <c r="AD26">
        <f t="shared" si="18"/>
        <v>4.4683864613708274E-10</v>
      </c>
      <c r="AE26">
        <f t="shared" si="23"/>
        <v>1.1975146632778043E-9</v>
      </c>
      <c r="AF26">
        <f t="shared" ca="1" si="11"/>
        <v>4.458899622425315E-2</v>
      </c>
      <c r="AG26">
        <f t="shared" ca="1" si="12"/>
        <v>0</v>
      </c>
      <c r="AH26">
        <f t="shared" ca="1" si="19"/>
        <v>7.5329858656600066E-2</v>
      </c>
      <c r="AI26">
        <f t="shared" ca="1" si="13"/>
        <v>4.458899622425315E-6</v>
      </c>
      <c r="AJ26">
        <f t="shared" ca="1" si="20"/>
        <v>-12.320608543802342</v>
      </c>
      <c r="AK26">
        <f t="shared" si="21"/>
        <v>0</v>
      </c>
      <c r="AM26">
        <f t="shared" ca="1" si="14"/>
        <v>0.74085156519831896</v>
      </c>
      <c r="AN26">
        <f t="shared" ca="1" si="15"/>
        <v>-0.74988747655879706</v>
      </c>
      <c r="AO26">
        <f t="shared" si="16"/>
        <v>0</v>
      </c>
      <c r="AP26">
        <v>-0.74190666055073962</v>
      </c>
      <c r="AQ26">
        <v>-0.92319169198162854</v>
      </c>
      <c r="AR26">
        <v>-1.9924027583329007</v>
      </c>
      <c r="AS26">
        <v>-0.24102746465359814</v>
      </c>
      <c r="AT26">
        <v>-0.74988747655879706</v>
      </c>
      <c r="AU26">
        <v>-0.8203801371564623</v>
      </c>
      <c r="AV26">
        <v>-0.26084308046847582</v>
      </c>
      <c r="AW26">
        <v>0.1088801582227461</v>
      </c>
      <c r="AX26">
        <v>-1.1488509699120186</v>
      </c>
      <c r="AY26">
        <v>-0.58354544307803735</v>
      </c>
      <c r="AZ26">
        <v>0.60683305491693318</v>
      </c>
    </row>
    <row r="27" spans="1:52" x14ac:dyDescent="0.55000000000000004">
      <c r="A27" t="s">
        <v>97</v>
      </c>
      <c r="J27">
        <f t="shared" si="9"/>
        <v>0</v>
      </c>
      <c r="K27">
        <v>16</v>
      </c>
      <c r="L27">
        <f t="shared" ca="1" si="17"/>
        <v>1.2536798400750117E-4</v>
      </c>
      <c r="M27">
        <f t="shared" ca="1" si="22"/>
        <v>3.4173899263920652E-5</v>
      </c>
      <c r="N27">
        <f t="shared" ca="1" si="18"/>
        <v>1.9625478879154598E-5</v>
      </c>
      <c r="O27">
        <f t="shared" ca="1" si="18"/>
        <v>1.3697799805276835E-5</v>
      </c>
      <c r="P27">
        <f t="shared" ca="1" si="18"/>
        <v>1.8110359024942529E-6</v>
      </c>
      <c r="Q27">
        <f t="shared" ca="1" si="18"/>
        <v>2.1010240838870723E-6</v>
      </c>
      <c r="R27">
        <f t="shared" ca="1" si="18"/>
        <v>5.161434004722825E-7</v>
      </c>
      <c r="S27">
        <f t="shared" ca="1" si="18"/>
        <v>5.1196605662790366E-7</v>
      </c>
      <c r="T27">
        <f t="shared" ca="1" si="18"/>
        <v>2.5516109247719793E-7</v>
      </c>
      <c r="U27">
        <f t="shared" ca="1" si="18"/>
        <v>7.5614866963898741E-8</v>
      </c>
      <c r="V27">
        <f t="shared" ca="1" si="18"/>
        <v>6.7460809820669199E-8</v>
      </c>
      <c r="W27">
        <f t="shared" ca="1" si="18"/>
        <v>2.9574205232094641E-8</v>
      </c>
      <c r="X27">
        <f t="shared" ca="1" si="18"/>
        <v>2.1973804396703069E-8</v>
      </c>
      <c r="Y27">
        <f t="shared" ca="1" si="18"/>
        <v>5.716002747888675E-9</v>
      </c>
      <c r="Z27">
        <f t="shared" ca="1" si="18"/>
        <v>8.7605844990441082E-9</v>
      </c>
      <c r="AA27">
        <f t="shared" si="18"/>
        <v>1.1626578182588067E-9</v>
      </c>
      <c r="AB27">
        <f t="shared" si="18"/>
        <v>8.4442079155187672E-10</v>
      </c>
      <c r="AC27">
        <f t="shared" si="18"/>
        <v>6.1399197686947924E-10</v>
      </c>
      <c r="AD27">
        <f t="shared" si="18"/>
        <v>4.4683864613708258E-10</v>
      </c>
      <c r="AE27">
        <f t="shared" si="23"/>
        <v>1.1975146632778043E-9</v>
      </c>
      <c r="AF27">
        <f t="shared" ca="1" si="11"/>
        <v>6.1407411848073891E-2</v>
      </c>
      <c r="AG27">
        <f t="shared" ca="1" si="12"/>
        <v>0</v>
      </c>
      <c r="AH27">
        <f t="shared" ca="1" si="19"/>
        <v>8.6246752701780005E-2</v>
      </c>
      <c r="AI27">
        <f t="shared" ca="1" si="13"/>
        <v>6.1407411848073891E-6</v>
      </c>
      <c r="AJ27">
        <f t="shared" ca="1" si="20"/>
        <v>-12.000565108952577</v>
      </c>
      <c r="AK27">
        <f t="shared" si="21"/>
        <v>0</v>
      </c>
      <c r="AM27">
        <f t="shared" ca="1" si="14"/>
        <v>0.59448380571461634</v>
      </c>
      <c r="AN27">
        <f t="shared" ca="1" si="15"/>
        <v>-1.300154508498963</v>
      </c>
      <c r="AO27">
        <f t="shared" si="16"/>
        <v>0</v>
      </c>
      <c r="AP27">
        <v>-2.327105903532356</v>
      </c>
      <c r="AQ27">
        <v>-0.49505160859553143</v>
      </c>
      <c r="AR27">
        <v>-0.53144503908697516</v>
      </c>
      <c r="AS27">
        <v>-1.3538419807446189</v>
      </c>
      <c r="AT27">
        <v>-1.300154508498963</v>
      </c>
      <c r="AU27">
        <v>5.4837983043398708E-2</v>
      </c>
      <c r="AV27">
        <v>0.29879174689995125</v>
      </c>
      <c r="AW27">
        <v>0.10018879947892856</v>
      </c>
      <c r="AX27">
        <v>0.46688342081324663</v>
      </c>
      <c r="AY27">
        <v>-0.16394096746807918</v>
      </c>
      <c r="AZ27">
        <v>-0.1067269295162987</v>
      </c>
    </row>
    <row r="28" spans="1:52" x14ac:dyDescent="0.55000000000000004">
      <c r="A28" t="s">
        <v>18</v>
      </c>
      <c r="B28">
        <f ca="1">SUM(AG12:AG211)</f>
        <v>0</v>
      </c>
      <c r="J28">
        <f t="shared" si="9"/>
        <v>0</v>
      </c>
      <c r="K28">
        <v>17</v>
      </c>
      <c r="L28">
        <f t="shared" ca="1" si="17"/>
        <v>2.4786639786294497E-4</v>
      </c>
      <c r="M28">
        <f t="shared" ca="1" si="22"/>
        <v>3.8934818551718801E-5</v>
      </c>
      <c r="N28">
        <f t="shared" ca="1" si="22"/>
        <v>1.6826641267403576E-5</v>
      </c>
      <c r="O28">
        <f t="shared" ca="1" si="22"/>
        <v>1.1335532772620081E-5</v>
      </c>
      <c r="P28">
        <f t="shared" ca="1" si="22"/>
        <v>8.5693252655966381E-6</v>
      </c>
      <c r="Q28">
        <f t="shared" ca="1" si="22"/>
        <v>1.187386049619573E-6</v>
      </c>
      <c r="R28">
        <f t="shared" ca="1" si="22"/>
        <v>1.4196417636494675E-6</v>
      </c>
      <c r="S28">
        <f t="shared" ca="1" si="22"/>
        <v>3.5596022642586778E-7</v>
      </c>
      <c r="T28">
        <f t="shared" ca="1" si="22"/>
        <v>3.5820503423553754E-7</v>
      </c>
      <c r="U28">
        <f t="shared" ca="1" si="22"/>
        <v>1.8039753372513686E-7</v>
      </c>
      <c r="V28">
        <f t="shared" ca="1" si="22"/>
        <v>5.3871165035825003E-8</v>
      </c>
      <c r="W28">
        <f t="shared" ca="1" si="22"/>
        <v>4.8338015541172527E-8</v>
      </c>
      <c r="X28">
        <f t="shared" ca="1" si="22"/>
        <v>2.1282685532190739E-8</v>
      </c>
      <c r="Y28">
        <f t="shared" ca="1" si="22"/>
        <v>1.586514016273481E-8</v>
      </c>
      <c r="Z28">
        <f t="shared" ca="1" si="22"/>
        <v>4.137329834561981E-9</v>
      </c>
      <c r="AA28">
        <f t="shared" ca="1" si="22"/>
        <v>6.3532590113141596E-9</v>
      </c>
      <c r="AB28">
        <f t="shared" si="22"/>
        <v>8.4442079155187672E-10</v>
      </c>
      <c r="AC28">
        <f t="shared" ref="AC28:AD43" si="24">AB27*AB$10*(1-AB$2*$J27)</f>
        <v>6.1399197686947944E-10</v>
      </c>
      <c r="AD28">
        <f t="shared" si="24"/>
        <v>4.4683864613708258E-10</v>
      </c>
      <c r="AE28">
        <f t="shared" si="23"/>
        <v>1.1975146632778043E-9</v>
      </c>
      <c r="AF28">
        <f t="shared" ca="1" si="11"/>
        <v>7.9421944944552778E-2</v>
      </c>
      <c r="AG28">
        <f t="shared" ca="1" si="12"/>
        <v>0</v>
      </c>
      <c r="AH28">
        <f t="shared" ca="1" si="19"/>
        <v>6.9160853585160886E-2</v>
      </c>
      <c r="AI28">
        <f t="shared" ca="1" si="13"/>
        <v>7.9421944944552782E-6</v>
      </c>
      <c r="AJ28">
        <f t="shared" ca="1" si="20"/>
        <v>-11.743320936200343</v>
      </c>
      <c r="AK28">
        <f t="shared" si="21"/>
        <v>0</v>
      </c>
      <c r="AM28">
        <f t="shared" ca="1" si="14"/>
        <v>0.85350531541936214</v>
      </c>
      <c r="AN28">
        <f t="shared" ca="1" si="15"/>
        <v>-0.39600877244083676</v>
      </c>
      <c r="AO28">
        <f t="shared" si="16"/>
        <v>0</v>
      </c>
      <c r="AP28">
        <v>1.6828198567964137</v>
      </c>
      <c r="AQ28">
        <v>0.22491349227493629</v>
      </c>
      <c r="AR28">
        <v>1.3089311323710717</v>
      </c>
      <c r="AS28">
        <v>-0.24630708139738999</v>
      </c>
      <c r="AT28">
        <v>-0.39600877244083676</v>
      </c>
      <c r="AU28">
        <v>-0.2922388375736773</v>
      </c>
      <c r="AV28">
        <v>0.29919192456873134</v>
      </c>
      <c r="AW28">
        <v>4.4747139327228069E-3</v>
      </c>
      <c r="AX28">
        <v>0.56074895837809891</v>
      </c>
      <c r="AY28">
        <v>-0.97861857284442522</v>
      </c>
      <c r="AZ28">
        <v>-1.7609363567316905</v>
      </c>
    </row>
    <row r="29" spans="1:52" x14ac:dyDescent="0.55000000000000004">
      <c r="A29" t="s">
        <v>19</v>
      </c>
      <c r="B29">
        <f ca="1">SUMPRODUCT(AG12:AG211^0.6)</f>
        <v>0</v>
      </c>
      <c r="J29">
        <f t="shared" si="9"/>
        <v>0</v>
      </c>
      <c r="K29">
        <v>18</v>
      </c>
      <c r="L29">
        <f t="shared" ca="1" si="17"/>
        <v>5.21788781805125E-4</v>
      </c>
      <c r="M29">
        <f t="shared" ca="1" si="22"/>
        <v>7.6978451095492415E-5</v>
      </c>
      <c r="N29">
        <f t="shared" ca="1" si="22"/>
        <v>1.917083618470466E-5</v>
      </c>
      <c r="O29">
        <f t="shared" ca="1" si="22"/>
        <v>9.718944679733142E-6</v>
      </c>
      <c r="P29">
        <f t="shared" ca="1" si="22"/>
        <v>7.0914941646315573E-6</v>
      </c>
      <c r="Q29">
        <f t="shared" ca="1" si="22"/>
        <v>5.618385180000196E-6</v>
      </c>
      <c r="R29">
        <f t="shared" ca="1" si="22"/>
        <v>8.0230533221498628E-7</v>
      </c>
      <c r="S29">
        <f t="shared" ca="1" si="22"/>
        <v>9.7906125152407116E-7</v>
      </c>
      <c r="T29">
        <f t="shared" ca="1" si="22"/>
        <v>2.49053122648792E-7</v>
      </c>
      <c r="U29">
        <f t="shared" ca="1" si="22"/>
        <v>2.5324905187021721E-7</v>
      </c>
      <c r="V29">
        <f t="shared" ca="1" si="22"/>
        <v>1.2852267948844617E-7</v>
      </c>
      <c r="W29">
        <f t="shared" ca="1" si="22"/>
        <v>3.8600562602866001E-8</v>
      </c>
      <c r="X29">
        <f t="shared" ca="1" si="22"/>
        <v>3.4785813378223453E-8</v>
      </c>
      <c r="Y29">
        <f t="shared" ca="1" si="22"/>
        <v>1.5366150663390611E-8</v>
      </c>
      <c r="Z29">
        <f t="shared" ca="1" si="22"/>
        <v>1.1483430050665303E-8</v>
      </c>
      <c r="AA29">
        <f t="shared" ca="1" si="22"/>
        <v>3.0004308567628008E-9</v>
      </c>
      <c r="AB29">
        <f t="shared" ca="1" si="22"/>
        <v>4.6142759451807947E-9</v>
      </c>
      <c r="AC29">
        <f t="shared" si="24"/>
        <v>6.1399197686947944E-10</v>
      </c>
      <c r="AD29">
        <f t="shared" si="24"/>
        <v>4.4683864613708274E-10</v>
      </c>
      <c r="AE29">
        <f t="shared" si="23"/>
        <v>1.1975146632778043E-9</v>
      </c>
      <c r="AF29">
        <f t="shared" ca="1" si="11"/>
        <v>0.10057255360515323</v>
      </c>
      <c r="AG29">
        <f t="shared" ca="1" si="12"/>
        <v>0</v>
      </c>
      <c r="AH29">
        <f t="shared" ca="1" si="19"/>
        <v>4.9886026264954399E-2</v>
      </c>
      <c r="AI29">
        <f t="shared" ca="1" si="13"/>
        <v>1.0057255360515323E-5</v>
      </c>
      <c r="AJ29">
        <f t="shared" ca="1" si="20"/>
        <v>-11.507216257503282</v>
      </c>
      <c r="AK29">
        <f t="shared" si="21"/>
        <v>0</v>
      </c>
      <c r="AM29">
        <f t="shared" ca="1" si="14"/>
        <v>1.3892931152631907</v>
      </c>
      <c r="AN29">
        <f t="shared" ca="1" si="15"/>
        <v>0.82198766904184595</v>
      </c>
      <c r="AO29">
        <f t="shared" si="16"/>
        <v>0</v>
      </c>
      <c r="AP29">
        <v>0.70807800511829555</v>
      </c>
      <c r="AQ29">
        <v>0.7899120646470692</v>
      </c>
      <c r="AR29">
        <v>0.67956420934933703</v>
      </c>
      <c r="AS29">
        <v>0.7694893611187581</v>
      </c>
      <c r="AT29">
        <v>0.82198766904184595</v>
      </c>
      <c r="AU29">
        <v>-0.46952891352702864</v>
      </c>
      <c r="AV29">
        <v>1.5408386389026418</v>
      </c>
      <c r="AW29">
        <v>-0.57395709518459626</v>
      </c>
      <c r="AX29">
        <v>0.82746851148840506</v>
      </c>
      <c r="AY29">
        <v>0.41327780309075024</v>
      </c>
      <c r="AZ29">
        <v>-0.75791831477545202</v>
      </c>
    </row>
    <row r="30" spans="1:52" x14ac:dyDescent="0.55000000000000004">
      <c r="A30" t="s">
        <v>85</v>
      </c>
      <c r="B30">
        <f ca="1">SLOPE(AJ12:AJ41,K12:K41)</f>
        <v>0.29029353363627314</v>
      </c>
      <c r="C30" t="s">
        <v>86</v>
      </c>
      <c r="J30">
        <f t="shared" si="9"/>
        <v>0</v>
      </c>
      <c r="K30">
        <v>19</v>
      </c>
      <c r="L30">
        <f t="shared" ca="1" si="17"/>
        <v>4.5082270427335445E-4</v>
      </c>
      <c r="M30">
        <f t="shared" ref="M30:AB45" ca="1" si="25">L29*L$10*(1-L$2*$J29)</f>
        <v>1.6204896092681349E-4</v>
      </c>
      <c r="N30">
        <f t="shared" ca="1" si="25"/>
        <v>3.7902867679829899E-5</v>
      </c>
      <c r="O30">
        <f t="shared" ca="1" si="25"/>
        <v>1.107293448421635E-5</v>
      </c>
      <c r="P30">
        <f t="shared" ca="1" si="25"/>
        <v>6.0801588125772749E-6</v>
      </c>
      <c r="Q30">
        <f t="shared" ca="1" si="25"/>
        <v>4.6494612450505188E-6</v>
      </c>
      <c r="R30">
        <f t="shared" ca="1" si="25"/>
        <v>3.7962888226588344E-6</v>
      </c>
      <c r="S30">
        <f t="shared" ca="1" si="25"/>
        <v>5.5331287285007926E-7</v>
      </c>
      <c r="T30">
        <f t="shared" ca="1" si="25"/>
        <v>6.850154704216258E-7</v>
      </c>
      <c r="U30">
        <f t="shared" ca="1" si="25"/>
        <v>1.7607923157956015E-7</v>
      </c>
      <c r="V30">
        <f t="shared" ca="1" si="25"/>
        <v>1.8042512030048604E-7</v>
      </c>
      <c r="W30">
        <f t="shared" ca="1" si="25"/>
        <v>9.2090968000834768E-8</v>
      </c>
      <c r="X30">
        <f t="shared" ca="1" si="25"/>
        <v>2.7778384196472064E-8</v>
      </c>
      <c r="Y30">
        <f t="shared" ca="1" si="25"/>
        <v>2.5115441775892693E-8</v>
      </c>
      <c r="Z30">
        <f t="shared" ca="1" si="25"/>
        <v>1.11222538522227E-8</v>
      </c>
      <c r="AA30">
        <f t="shared" ca="1" si="25"/>
        <v>8.3278924434945767E-9</v>
      </c>
      <c r="AB30">
        <f t="shared" ca="1" si="25"/>
        <v>2.1791675583953597E-9</v>
      </c>
      <c r="AC30">
        <f t="shared" ca="1" si="24"/>
        <v>3.3551144615898407E-9</v>
      </c>
      <c r="AD30">
        <f t="shared" si="24"/>
        <v>4.4683864613708274E-10</v>
      </c>
      <c r="AE30">
        <f t="shared" si="23"/>
        <v>1.1975146632778043E-9</v>
      </c>
      <c r="AF30">
        <f t="shared" ca="1" si="11"/>
        <v>0.13190260042731466</v>
      </c>
      <c r="AG30">
        <f t="shared" ca="1" si="12"/>
        <v>0</v>
      </c>
      <c r="AH30">
        <f t="shared" ca="1" si="19"/>
        <v>6.1833625618220707E-2</v>
      </c>
      <c r="AI30">
        <f t="shared" ca="1" si="13"/>
        <v>1.3190260042731466E-5</v>
      </c>
      <c r="AJ30">
        <f t="shared" ca="1" si="20"/>
        <v>-11.236031876286749</v>
      </c>
      <c r="AK30">
        <f t="shared" si="21"/>
        <v>0</v>
      </c>
      <c r="AM30">
        <f t="shared" ca="1" si="14"/>
        <v>0.94798514865598471</v>
      </c>
      <c r="AN30">
        <f t="shared" ca="1" si="15"/>
        <v>-0.13354110706131905</v>
      </c>
      <c r="AO30">
        <f t="shared" si="16"/>
        <v>0</v>
      </c>
      <c r="AP30">
        <v>-0.16766307453508489</v>
      </c>
      <c r="AQ30">
        <v>-9.6038093033712357E-2</v>
      </c>
      <c r="AR30">
        <v>-0.63924971982487477</v>
      </c>
      <c r="AS30">
        <v>1.443320343241794</v>
      </c>
      <c r="AT30">
        <v>-0.13354110706131905</v>
      </c>
      <c r="AU30">
        <v>0.62244907894637436</v>
      </c>
      <c r="AV30">
        <v>0.37647396311513148</v>
      </c>
      <c r="AW30">
        <v>-1.1860493032145314</v>
      </c>
      <c r="AX30">
        <v>2.1215419110376388</v>
      </c>
      <c r="AY30">
        <v>-0.49297796067548916</v>
      </c>
      <c r="AZ30">
        <v>0.76579226515605114</v>
      </c>
    </row>
    <row r="31" spans="1:52" x14ac:dyDescent="0.55000000000000004">
      <c r="J31">
        <f t="shared" si="9"/>
        <v>0</v>
      </c>
      <c r="K31">
        <v>20</v>
      </c>
      <c r="L31">
        <f t="shared" ca="1" si="17"/>
        <v>1.2602461948911913E-3</v>
      </c>
      <c r="M31">
        <f t="shared" ca="1" si="25"/>
        <v>1.4000943166500953E-4</v>
      </c>
      <c r="N31">
        <f t="shared" ca="1" si="25"/>
        <v>7.9790126148986622E-5</v>
      </c>
      <c r="O31">
        <f t="shared" ca="1" si="25"/>
        <v>2.1892418595571217E-5</v>
      </c>
      <c r="P31">
        <f t="shared" ca="1" si="25"/>
        <v>6.927213026090342E-6</v>
      </c>
      <c r="Q31">
        <f t="shared" ca="1" si="25"/>
        <v>3.9863901889425266E-6</v>
      </c>
      <c r="R31">
        <f t="shared" ca="1" si="25"/>
        <v>3.1415962399306513E-6</v>
      </c>
      <c r="S31">
        <f t="shared" ca="1" si="25"/>
        <v>2.6181247840331491E-6</v>
      </c>
      <c r="T31">
        <f t="shared" ca="1" si="25"/>
        <v>3.8713397889633416E-7</v>
      </c>
      <c r="U31">
        <f t="shared" ca="1" si="25"/>
        <v>4.8430229008628662E-7</v>
      </c>
      <c r="V31">
        <f t="shared" ca="1" si="25"/>
        <v>1.2544614207061288E-7</v>
      </c>
      <c r="W31">
        <f t="shared" ca="1" si="25"/>
        <v>1.2928087125379697E-7</v>
      </c>
      <c r="X31">
        <f t="shared" ca="1" si="25"/>
        <v>6.6272046769656852E-8</v>
      </c>
      <c r="Y31">
        <f t="shared" ca="1" si="25"/>
        <v>2.0056060881175876E-8</v>
      </c>
      <c r="Z31">
        <f t="shared" ca="1" si="25"/>
        <v>1.8178939225665496E-8</v>
      </c>
      <c r="AA31">
        <f t="shared" ca="1" si="25"/>
        <v>8.0659640370420124E-9</v>
      </c>
      <c r="AB31">
        <f t="shared" ca="1" si="25"/>
        <v>6.0484223463323502E-9</v>
      </c>
      <c r="AC31">
        <f t="shared" ca="1" si="24"/>
        <v>1.5845078786490356E-9</v>
      </c>
      <c r="AD31">
        <f t="shared" ca="1" si="24"/>
        <v>2.4417172538566346E-9</v>
      </c>
      <c r="AE31">
        <f t="shared" si="23"/>
        <v>1.1975146632778043E-9</v>
      </c>
      <c r="AF31">
        <f t="shared" ca="1" si="11"/>
        <v>0.18612148958487348</v>
      </c>
      <c r="AG31">
        <f t="shared" ca="1" si="12"/>
        <v>0</v>
      </c>
      <c r="AH31">
        <f t="shared" ca="1" si="19"/>
        <v>4.4462588908739858E-2</v>
      </c>
      <c r="AI31">
        <f t="shared" ca="1" si="13"/>
        <v>1.8612148958487347E-5</v>
      </c>
      <c r="AJ31">
        <f t="shared" ca="1" si="20"/>
        <v>-10.89169602065653</v>
      </c>
      <c r="AK31">
        <f t="shared" si="21"/>
        <v>0</v>
      </c>
      <c r="AM31">
        <f t="shared" ca="1" si="14"/>
        <v>2.0208307792867464</v>
      </c>
      <c r="AN31">
        <f t="shared" ca="1" si="15"/>
        <v>1.7587717593414709</v>
      </c>
      <c r="AO31">
        <f t="shared" si="16"/>
        <v>0</v>
      </c>
      <c r="AP31">
        <v>0.28777094485121779</v>
      </c>
      <c r="AQ31">
        <v>1.0686540008464362</v>
      </c>
      <c r="AR31">
        <v>-0.92413074526120909</v>
      </c>
      <c r="AS31">
        <v>-1.7102365745813586</v>
      </c>
      <c r="AT31">
        <v>1.7587717593414709</v>
      </c>
      <c r="AU31">
        <v>-0.92202071755309589</v>
      </c>
      <c r="AV31">
        <v>0.20073343875992578</v>
      </c>
      <c r="AW31">
        <v>0.96341864264104515</v>
      </c>
      <c r="AX31">
        <v>-0.39014139474602416</v>
      </c>
      <c r="AY31">
        <v>0.11480778994155116</v>
      </c>
      <c r="AZ31">
        <v>3.5618086258182302E-2</v>
      </c>
    </row>
    <row r="32" spans="1:52" x14ac:dyDescent="0.55000000000000004">
      <c r="J32">
        <f t="shared" si="9"/>
        <v>0</v>
      </c>
      <c r="K32">
        <v>21</v>
      </c>
      <c r="L32">
        <f t="shared" ca="1" si="17"/>
        <v>4.0683739465504379E-4</v>
      </c>
      <c r="M32">
        <f t="shared" ca="1" si="25"/>
        <v>3.9138746081812025E-4</v>
      </c>
      <c r="N32">
        <f t="shared" ca="1" si="25"/>
        <v>6.8938240336168403E-5</v>
      </c>
      <c r="O32">
        <f t="shared" ca="1" si="25"/>
        <v>4.6086192110910146E-5</v>
      </c>
      <c r="P32">
        <f t="shared" ca="1" si="25"/>
        <v>1.3695867837386208E-5</v>
      </c>
      <c r="Q32">
        <f t="shared" ca="1" si="25"/>
        <v>4.5417520981193037E-6</v>
      </c>
      <c r="R32">
        <f t="shared" ca="1" si="25"/>
        <v>2.6935655054249637E-6</v>
      </c>
      <c r="S32">
        <f t="shared" ca="1" si="25"/>
        <v>2.1666135959136856E-6</v>
      </c>
      <c r="T32">
        <f t="shared" ca="1" si="25"/>
        <v>1.8318118276718373E-6</v>
      </c>
      <c r="U32">
        <f t="shared" ca="1" si="25"/>
        <v>2.7370166170745183E-7</v>
      </c>
      <c r="V32">
        <f t="shared" ca="1" si="25"/>
        <v>3.4503702306217918E-7</v>
      </c>
      <c r="W32">
        <f t="shared" ca="1" si="25"/>
        <v>8.9886521983783544E-8</v>
      </c>
      <c r="X32">
        <f t="shared" ca="1" si="25"/>
        <v>9.3035268627819793E-8</v>
      </c>
      <c r="Y32">
        <f t="shared" ca="1" si="25"/>
        <v>4.784857878454931E-8</v>
      </c>
      <c r="Z32">
        <f t="shared" ca="1" si="25"/>
        <v>1.4516882287736874E-8</v>
      </c>
      <c r="AA32">
        <f t="shared" ca="1" si="25"/>
        <v>1.3183539233505915E-8</v>
      </c>
      <c r="AB32">
        <f t="shared" ca="1" si="25"/>
        <v>5.8581877056382968E-9</v>
      </c>
      <c r="AC32">
        <f t="shared" ca="1" si="24"/>
        <v>4.3979054406525542E-9</v>
      </c>
      <c r="AD32">
        <f t="shared" ca="1" si="24"/>
        <v>1.1531410538929317E-9</v>
      </c>
      <c r="AE32">
        <f t="shared" ca="1" si="23"/>
        <v>2.65030243736841E-9</v>
      </c>
      <c r="AF32">
        <f t="shared" ca="1" si="11"/>
        <v>0.26690572802255752</v>
      </c>
      <c r="AG32">
        <f t="shared" ca="1" si="12"/>
        <v>0</v>
      </c>
      <c r="AH32">
        <f t="shared" ca="1" si="19"/>
        <v>8.3270744633070742E-2</v>
      </c>
      <c r="AI32">
        <f t="shared" ca="1" si="13"/>
        <v>2.6690572802255752E-5</v>
      </c>
      <c r="AJ32">
        <f t="shared" ca="1" si="20"/>
        <v>-10.531200133472185</v>
      </c>
      <c r="AK32">
        <f t="shared" si="21"/>
        <v>0</v>
      </c>
      <c r="AM32">
        <f t="shared" ca="1" si="14"/>
        <v>0.46242723736685776</v>
      </c>
      <c r="AN32">
        <f t="shared" ca="1" si="15"/>
        <v>-1.9281651475466788</v>
      </c>
      <c r="AO32">
        <f t="shared" si="16"/>
        <v>0</v>
      </c>
      <c r="AP32">
        <v>0.11134375199617352</v>
      </c>
      <c r="AQ32">
        <v>-1.7916863725986332</v>
      </c>
      <c r="AR32">
        <v>-0.37688550946768373</v>
      </c>
      <c r="AS32">
        <v>0.67475411924533546</v>
      </c>
      <c r="AT32">
        <v>-1.9281651475466788</v>
      </c>
      <c r="AU32">
        <v>0.74331751420686487</v>
      </c>
      <c r="AV32">
        <v>-0.30760247682337649</v>
      </c>
      <c r="AW32">
        <v>0.97209522209595889</v>
      </c>
      <c r="AX32">
        <v>0.59857711676158942</v>
      </c>
      <c r="AY32">
        <v>8.2241058407817036E-3</v>
      </c>
      <c r="AZ32">
        <v>0.40587337934994139</v>
      </c>
    </row>
    <row r="33" spans="1:52" x14ac:dyDescent="0.55000000000000004">
      <c r="J33">
        <f t="shared" si="9"/>
        <v>0</v>
      </c>
      <c r="K33">
        <v>22</v>
      </c>
      <c r="L33">
        <f t="shared" ca="1" si="17"/>
        <v>1.2209026362878139E-3</v>
      </c>
      <c r="M33">
        <f t="shared" ca="1" si="25"/>
        <v>1.2634916534990607E-4</v>
      </c>
      <c r="N33">
        <f t="shared" ca="1" si="25"/>
        <v>1.9271246599299901E-4</v>
      </c>
      <c r="O33">
        <f t="shared" ca="1" si="25"/>
        <v>3.981822239494107E-5</v>
      </c>
      <c r="P33">
        <f t="shared" ca="1" si="25"/>
        <v>2.8831460239258561E-5</v>
      </c>
      <c r="Q33">
        <f t="shared" ca="1" si="25"/>
        <v>8.9795472221994675E-6</v>
      </c>
      <c r="R33">
        <f t="shared" ca="1" si="25"/>
        <v>3.0688182054077363E-6</v>
      </c>
      <c r="S33">
        <f t="shared" ca="1" si="25"/>
        <v>1.8576275243016809E-6</v>
      </c>
      <c r="T33">
        <f t="shared" ca="1" si="25"/>
        <v>1.5159049848171977E-6</v>
      </c>
      <c r="U33">
        <f t="shared" ca="1" si="25"/>
        <v>1.2950812083157444E-6</v>
      </c>
      <c r="V33">
        <f t="shared" ca="1" si="25"/>
        <v>1.9499640719412095E-7</v>
      </c>
      <c r="W33">
        <f t="shared" ca="1" si="25"/>
        <v>2.472310223876004E-7</v>
      </c>
      <c r="X33">
        <f t="shared" ca="1" si="25"/>
        <v>6.4685646358034753E-8</v>
      </c>
      <c r="Y33">
        <f t="shared" ca="1" si="25"/>
        <v>6.7171689990992468E-8</v>
      </c>
      <c r="Z33">
        <f t="shared" ca="1" si="25"/>
        <v>3.4633529982088959E-8</v>
      </c>
      <c r="AA33">
        <f t="shared" ca="1" si="25"/>
        <v>1.0527780791431739E-8</v>
      </c>
      <c r="AB33">
        <f t="shared" ca="1" si="25"/>
        <v>9.5750051822506311E-9</v>
      </c>
      <c r="AC33">
        <f t="shared" ca="1" si="24"/>
        <v>4.2595827651839208E-9</v>
      </c>
      <c r="AD33">
        <f t="shared" ca="1" si="24"/>
        <v>3.2006185536164494E-9</v>
      </c>
      <c r="AE33">
        <f t="shared" ca="1" si="23"/>
        <v>2.7698909508411431E-9</v>
      </c>
      <c r="AF33">
        <f t="shared" ca="1" si="11"/>
        <v>0.37307543676886079</v>
      </c>
      <c r="AG33">
        <f t="shared" ca="1" si="12"/>
        <v>0</v>
      </c>
      <c r="AH33">
        <f t="shared" ca="1" si="19"/>
        <v>6.9845282805464093E-2</v>
      </c>
      <c r="AI33">
        <f t="shared" ca="1" si="13"/>
        <v>3.7307543676886077E-5</v>
      </c>
      <c r="AJ33">
        <f t="shared" ca="1" si="20"/>
        <v>-10.19631500841478</v>
      </c>
      <c r="AK33">
        <f t="shared" si="21"/>
        <v>0</v>
      </c>
      <c r="AM33">
        <f t="shared" ca="1" si="14"/>
        <v>0.96800583476639912</v>
      </c>
      <c r="AN33">
        <f t="shared" ca="1" si="15"/>
        <v>-8.1292910181218758E-2</v>
      </c>
      <c r="AO33">
        <f t="shared" si="16"/>
        <v>0</v>
      </c>
      <c r="AP33">
        <v>0.36320443541626446</v>
      </c>
      <c r="AQ33">
        <v>0.5576180228672456</v>
      </c>
      <c r="AR33">
        <v>0.13523958841688</v>
      </c>
      <c r="AS33">
        <v>1.0467033462191466</v>
      </c>
      <c r="AT33">
        <v>-8.1292910181218758E-2</v>
      </c>
      <c r="AU33">
        <v>0.31989657145459205</v>
      </c>
      <c r="AV33">
        <v>-1.8605533114168793</v>
      </c>
      <c r="AW33">
        <v>-2.6130874175578356</v>
      </c>
      <c r="AX33">
        <v>5.9283138398313895E-2</v>
      </c>
      <c r="AY33">
        <v>-1.1877500583068468</v>
      </c>
      <c r="AZ33">
        <v>2.1229971025604755</v>
      </c>
    </row>
    <row r="34" spans="1:52" x14ac:dyDescent="0.55000000000000004">
      <c r="J34">
        <f t="shared" si="9"/>
        <v>0</v>
      </c>
      <c r="K34">
        <v>23</v>
      </c>
      <c r="L34">
        <f t="shared" ca="1" si="17"/>
        <v>1.4231044977136367E-3</v>
      </c>
      <c r="M34">
        <f t="shared" ca="1" si="25"/>
        <v>3.7916875659687536E-4</v>
      </c>
      <c r="N34">
        <f t="shared" ca="1" si="25"/>
        <v>6.2212159735114032E-5</v>
      </c>
      <c r="O34">
        <f t="shared" ca="1" si="25"/>
        <v>1.113093080381524E-4</v>
      </c>
      <c r="P34">
        <f t="shared" ca="1" si="25"/>
        <v>2.4910226755443395E-5</v>
      </c>
      <c r="Q34">
        <f t="shared" ca="1" si="25"/>
        <v>1.8903034241954048E-5</v>
      </c>
      <c r="R34">
        <f t="shared" ca="1" si="25"/>
        <v>6.0673936834234341E-6</v>
      </c>
      <c r="S34">
        <f t="shared" ca="1" si="25"/>
        <v>2.116421952227257E-6</v>
      </c>
      <c r="T34">
        <f t="shared" ca="1" si="25"/>
        <v>1.2997180620178903E-6</v>
      </c>
      <c r="U34">
        <f t="shared" ca="1" si="25"/>
        <v>1.0717367525266467E-6</v>
      </c>
      <c r="V34">
        <f t="shared" ca="1" si="25"/>
        <v>9.2266952663267471E-7</v>
      </c>
      <c r="W34">
        <f t="shared" ca="1" si="25"/>
        <v>1.397217048902708E-7</v>
      </c>
      <c r="X34">
        <f t="shared" ca="1" si="25"/>
        <v>1.7791653442531538E-7</v>
      </c>
      <c r="Y34">
        <f t="shared" ca="1" si="25"/>
        <v>4.6703193832984843E-8</v>
      </c>
      <c r="Z34">
        <f t="shared" ca="1" si="25"/>
        <v>4.8619892133595274E-8</v>
      </c>
      <c r="AA34">
        <f t="shared" ca="1" si="25"/>
        <v>2.5116564594101513E-8</v>
      </c>
      <c r="AB34">
        <f t="shared" ca="1" si="25"/>
        <v>7.6461679864664633E-9</v>
      </c>
      <c r="AC34">
        <f t="shared" ca="1" si="24"/>
        <v>6.9621406995216108E-9</v>
      </c>
      <c r="AD34">
        <f t="shared" ca="1" si="24"/>
        <v>3.0999528782250555E-9</v>
      </c>
      <c r="AE34">
        <f t="shared" ca="1" si="23"/>
        <v>4.3480757072648697E-9</v>
      </c>
      <c r="AF34">
        <f t="shared" ca="1" si="11"/>
        <v>0.49516821295251051</v>
      </c>
      <c r="AG34">
        <f t="shared" ca="1" si="12"/>
        <v>0</v>
      </c>
      <c r="AH34">
        <f t="shared" ca="1" si="19"/>
        <v>7.040001356979847E-2</v>
      </c>
      <c r="AI34">
        <f t="shared" ca="1" si="13"/>
        <v>4.9516821295251051E-5</v>
      </c>
      <c r="AJ34">
        <f t="shared" ca="1" si="20"/>
        <v>-9.9131981219702912</v>
      </c>
      <c r="AK34">
        <f t="shared" si="21"/>
        <v>0</v>
      </c>
      <c r="AM34">
        <f t="shared" ca="1" si="14"/>
        <v>0.80755730588884511</v>
      </c>
      <c r="AN34">
        <f t="shared" ca="1" si="15"/>
        <v>-0.5343531483958941</v>
      </c>
      <c r="AO34">
        <f t="shared" si="16"/>
        <v>0</v>
      </c>
      <c r="AP34">
        <v>-0.61097580328350887</v>
      </c>
      <c r="AQ34">
        <v>0.36304072636994533</v>
      </c>
      <c r="AR34">
        <v>0.87505668489029631</v>
      </c>
      <c r="AS34">
        <v>0.37885683923377655</v>
      </c>
      <c r="AT34">
        <v>-0.5343531483958941</v>
      </c>
      <c r="AU34">
        <v>0.82908627518918365</v>
      </c>
      <c r="AV34">
        <v>0.35749053495237604</v>
      </c>
      <c r="AW34">
        <v>8.0755171438795514E-2</v>
      </c>
      <c r="AX34">
        <v>0.63138713812804781</v>
      </c>
      <c r="AY34">
        <v>8.9661398305906914E-2</v>
      </c>
      <c r="AZ34">
        <v>-0.72478997026337311</v>
      </c>
    </row>
    <row r="35" spans="1:52" x14ac:dyDescent="0.55000000000000004">
      <c r="J35">
        <f t="shared" si="9"/>
        <v>0</v>
      </c>
      <c r="K35">
        <v>24</v>
      </c>
      <c r="L35">
        <f t="shared" ca="1" si="17"/>
        <v>2.5349550291402898E-3</v>
      </c>
      <c r="M35">
        <f t="shared" ca="1" si="25"/>
        <v>4.4196543349775901E-4</v>
      </c>
      <c r="N35">
        <f t="shared" ca="1" si="25"/>
        <v>1.8669618581684537E-4</v>
      </c>
      <c r="O35">
        <f t="shared" ca="1" si="25"/>
        <v>3.5933287532764582E-5</v>
      </c>
      <c r="P35">
        <f t="shared" ca="1" si="25"/>
        <v>6.9634954461808245E-5</v>
      </c>
      <c r="Q35">
        <f t="shared" ca="1" si="25"/>
        <v>1.6332120032262909E-5</v>
      </c>
      <c r="R35">
        <f t="shared" ca="1" si="25"/>
        <v>1.2772598408260941E-5</v>
      </c>
      <c r="S35">
        <f t="shared" ca="1" si="25"/>
        <v>4.18440074481252E-6</v>
      </c>
      <c r="T35">
        <f t="shared" ca="1" si="25"/>
        <v>1.4807876187100496E-6</v>
      </c>
      <c r="U35">
        <f t="shared" ca="1" si="25"/>
        <v>9.1889374923802133E-7</v>
      </c>
      <c r="V35">
        <f t="shared" ca="1" si="25"/>
        <v>7.6354967995760979E-7</v>
      </c>
      <c r="W35">
        <f t="shared" ca="1" si="25"/>
        <v>6.6112479284337922E-7</v>
      </c>
      <c r="X35">
        <f t="shared" ca="1" si="25"/>
        <v>1.0054887642336743E-7</v>
      </c>
      <c r="Y35">
        <f t="shared" ca="1" si="25"/>
        <v>1.2845617012724354E-7</v>
      </c>
      <c r="Z35">
        <f t="shared" ca="1" si="25"/>
        <v>3.3804482911753594E-8</v>
      </c>
      <c r="AA35">
        <f t="shared" ca="1" si="25"/>
        <v>3.5259607148426109E-8</v>
      </c>
      <c r="AB35">
        <f t="shared" ca="1" si="25"/>
        <v>1.8241781049025677E-8</v>
      </c>
      <c r="AC35">
        <f t="shared" ca="1" si="24"/>
        <v>5.5596520650075136E-9</v>
      </c>
      <c r="AD35">
        <f t="shared" ca="1" si="24"/>
        <v>5.0667657584904173E-9</v>
      </c>
      <c r="AE35">
        <f t="shared" ca="1" si="23"/>
        <v>5.4240918861957566E-9</v>
      </c>
      <c r="AF35">
        <f t="shared" ca="1" si="11"/>
        <v>0.63682484674830708</v>
      </c>
      <c r="AG35">
        <f t="shared" ca="1" si="12"/>
        <v>0</v>
      </c>
      <c r="AH35">
        <f t="shared" ca="1" si="19"/>
        <v>5.9000630491307909E-2</v>
      </c>
      <c r="AI35">
        <f t="shared" ca="1" si="13"/>
        <v>6.368248467483071E-5</v>
      </c>
      <c r="AJ35">
        <f t="shared" ca="1" si="20"/>
        <v>-9.6616009990544303</v>
      </c>
      <c r="AK35">
        <f t="shared" si="21"/>
        <v>0</v>
      </c>
      <c r="AM35">
        <f t="shared" ca="1" si="14"/>
        <v>1.0843157264628891</v>
      </c>
      <c r="AN35">
        <f t="shared" ca="1" si="15"/>
        <v>0.20237280295987148</v>
      </c>
      <c r="AO35">
        <f t="shared" si="16"/>
        <v>0</v>
      </c>
      <c r="AP35">
        <v>-0.41052999222301878</v>
      </c>
      <c r="AQ35">
        <v>-0.38066559682192747</v>
      </c>
      <c r="AR35">
        <v>-0.40147597246686928</v>
      </c>
      <c r="AS35">
        <v>1.1832707969006151</v>
      </c>
      <c r="AT35">
        <v>0.20237280295987148</v>
      </c>
      <c r="AU35">
        <v>-3.6229721445124596E-2</v>
      </c>
      <c r="AV35">
        <v>-9.7345491667510942E-2</v>
      </c>
      <c r="AW35">
        <v>1.1475185601739213</v>
      </c>
      <c r="AX35">
        <v>1.1148836165375542</v>
      </c>
      <c r="AY35">
        <v>1.4752686183783226</v>
      </c>
      <c r="AZ35">
        <v>1.2718237485387363</v>
      </c>
    </row>
    <row r="36" spans="1:52" x14ac:dyDescent="0.55000000000000004">
      <c r="J36">
        <f t="shared" si="9"/>
        <v>0</v>
      </c>
      <c r="K36">
        <v>25</v>
      </c>
      <c r="L36">
        <f t="shared" ca="1" si="17"/>
        <v>2.4025096492762315E-3</v>
      </c>
      <c r="M36">
        <f t="shared" ca="1" si="25"/>
        <v>7.8726650091492912E-4</v>
      </c>
      <c r="N36">
        <f t="shared" ca="1" si="25"/>
        <v>2.1761619136949801E-4</v>
      </c>
      <c r="O36">
        <f t="shared" ca="1" si="25"/>
        <v>1.0783434869953005E-4</v>
      </c>
      <c r="P36">
        <f t="shared" ca="1" si="25"/>
        <v>2.2479816693761717E-5</v>
      </c>
      <c r="Q36">
        <f t="shared" ca="1" si="25"/>
        <v>4.5655402733854826E-5</v>
      </c>
      <c r="R36">
        <f t="shared" ca="1" si="25"/>
        <v>1.1035456406497206E-5</v>
      </c>
      <c r="S36">
        <f t="shared" ca="1" si="25"/>
        <v>8.80867025964308E-6</v>
      </c>
      <c r="T36">
        <f t="shared" ca="1" si="25"/>
        <v>2.9276812254374844E-6</v>
      </c>
      <c r="U36">
        <f t="shared" ca="1" si="25"/>
        <v>1.0469089616783286E-6</v>
      </c>
      <c r="V36">
        <f t="shared" ca="1" si="25"/>
        <v>6.54657989932369E-7</v>
      </c>
      <c r="W36">
        <f t="shared" ca="1" si="25"/>
        <v>5.4710989082938534E-7</v>
      </c>
      <c r="X36">
        <f t="shared" ca="1" si="25"/>
        <v>4.7576971057030229E-7</v>
      </c>
      <c r="Y36">
        <f t="shared" ca="1" si="25"/>
        <v>7.2596533074699238E-8</v>
      </c>
      <c r="Z36">
        <f t="shared" ca="1" si="25"/>
        <v>9.2978532121476341E-8</v>
      </c>
      <c r="AA36">
        <f t="shared" ca="1" si="25"/>
        <v>2.451533179154291E-8</v>
      </c>
      <c r="AB36">
        <f t="shared" ca="1" si="25"/>
        <v>2.5608519471938498E-8</v>
      </c>
      <c r="AC36">
        <f t="shared" ca="1" si="24"/>
        <v>1.326389321528613E-8</v>
      </c>
      <c r="AD36">
        <f t="shared" ca="1" si="24"/>
        <v>4.0460909837740304E-9</v>
      </c>
      <c r="AE36">
        <f t="shared" ca="1" si="23"/>
        <v>7.6400587318683009E-9</v>
      </c>
      <c r="AF36">
        <f t="shared" ca="1" si="11"/>
        <v>0.82424304107212754</v>
      </c>
      <c r="AG36">
        <f t="shared" ca="1" si="12"/>
        <v>0</v>
      </c>
      <c r="AH36">
        <f t="shared" ca="1" si="19"/>
        <v>6.8335447932149393E-2</v>
      </c>
      <c r="AI36">
        <f t="shared" ca="1" si="13"/>
        <v>8.2424304107212755E-5</v>
      </c>
      <c r="AJ36">
        <f t="shared" ca="1" si="20"/>
        <v>-9.4036302117814241</v>
      </c>
      <c r="AK36">
        <f t="shared" si="21"/>
        <v>0</v>
      </c>
      <c r="AM36">
        <f t="shared" ca="1" si="14"/>
        <v>0.79950497288810485</v>
      </c>
      <c r="AN36">
        <f t="shared" ca="1" si="15"/>
        <v>-0.55940631682460662</v>
      </c>
      <c r="AO36">
        <f t="shared" si="16"/>
        <v>0</v>
      </c>
      <c r="AP36">
        <v>0.25277813620050438</v>
      </c>
      <c r="AQ36">
        <v>-0.89840568762156181</v>
      </c>
      <c r="AR36">
        <v>-0.58599539443093818</v>
      </c>
      <c r="AS36">
        <v>-1.5941441233735532</v>
      </c>
      <c r="AT36">
        <v>-0.55940631682460662</v>
      </c>
      <c r="AU36">
        <v>-0.91758465714519843</v>
      </c>
      <c r="AV36">
        <v>-0.21871983335586265</v>
      </c>
      <c r="AW36">
        <v>-9.9881845017080195E-2</v>
      </c>
      <c r="AX36">
        <v>-1.0321309673599899</v>
      </c>
      <c r="AY36">
        <v>1.0461758392921183</v>
      </c>
      <c r="AZ36">
        <v>-1.1442739378253464</v>
      </c>
    </row>
    <row r="37" spans="1:52" x14ac:dyDescent="0.55000000000000004">
      <c r="J37">
        <f t="shared" si="9"/>
        <v>0</v>
      </c>
      <c r="K37">
        <v>26</v>
      </c>
      <c r="L37">
        <f t="shared" ca="1" si="17"/>
        <v>2.1297476669950525E-3</v>
      </c>
      <c r="M37">
        <f t="shared" ca="1" si="25"/>
        <v>7.4613369596600342E-4</v>
      </c>
      <c r="N37">
        <f t="shared" ca="1" si="25"/>
        <v>3.8763650850710021E-4</v>
      </c>
      <c r="O37">
        <f t="shared" ca="1" si="25"/>
        <v>1.2569351730529438E-4</v>
      </c>
      <c r="P37">
        <f t="shared" ca="1" si="25"/>
        <v>6.746102454016448E-5</v>
      </c>
      <c r="Q37">
        <f t="shared" ca="1" si="25"/>
        <v>1.4738648031999774E-5</v>
      </c>
      <c r="R37">
        <f t="shared" ca="1" si="25"/>
        <v>3.0848916466157026E-5</v>
      </c>
      <c r="S37">
        <f t="shared" ca="1" si="25"/>
        <v>7.6106437815056142E-6</v>
      </c>
      <c r="T37">
        <f t="shared" ca="1" si="25"/>
        <v>6.1631234943731564E-6</v>
      </c>
      <c r="U37">
        <f t="shared" ca="1" si="25"/>
        <v>2.0698550373603906E-6</v>
      </c>
      <c r="V37">
        <f t="shared" ca="1" si="25"/>
        <v>7.4586133278504564E-7</v>
      </c>
      <c r="W37">
        <f t="shared" ca="1" si="25"/>
        <v>4.6908520925890225E-7</v>
      </c>
      <c r="X37">
        <f t="shared" ca="1" si="25"/>
        <v>3.9372039473901735E-7</v>
      </c>
      <c r="Y37">
        <f t="shared" ca="1" si="25"/>
        <v>3.4350688697830306E-7</v>
      </c>
      <c r="Z37">
        <f t="shared" ca="1" si="25"/>
        <v>5.2546476169323308E-8</v>
      </c>
      <c r="AA37">
        <f t="shared" ca="1" si="25"/>
        <v>6.7428913804094614E-8</v>
      </c>
      <c r="AB37">
        <f t="shared" ca="1" si="25"/>
        <v>1.7805114756441149E-8</v>
      </c>
      <c r="AC37">
        <f t="shared" ca="1" si="24"/>
        <v>1.862036753782384E-8</v>
      </c>
      <c r="AD37">
        <f t="shared" ca="1" si="24"/>
        <v>9.6529275790279545E-9</v>
      </c>
      <c r="AE37">
        <f t="shared" ca="1" si="23"/>
        <v>8.5105406250686267E-9</v>
      </c>
      <c r="AF37">
        <f t="shared" ca="1" si="11"/>
        <v>1.0730936706400147</v>
      </c>
      <c r="AG37">
        <f t="shared" ca="1" si="12"/>
        <v>0</v>
      </c>
      <c r="AH37">
        <f t="shared" ca="1" si="19"/>
        <v>8.4593737249693768E-2</v>
      </c>
      <c r="AI37">
        <f t="shared" ca="1" si="13"/>
        <v>1.0730936706400148E-4</v>
      </c>
      <c r="AJ37">
        <f t="shared" ca="1" si="20"/>
        <v>-9.1397946142440905</v>
      </c>
      <c r="AK37">
        <f t="shared" si="21"/>
        <v>0</v>
      </c>
      <c r="AM37">
        <f t="shared" ca="1" si="14"/>
        <v>0.54797819286429883</v>
      </c>
      <c r="AN37">
        <f t="shared" ca="1" si="15"/>
        <v>-1.5037994671729393</v>
      </c>
      <c r="AO37">
        <f t="shared" si="16"/>
        <v>0</v>
      </c>
      <c r="AP37">
        <v>1.2615828381967731</v>
      </c>
      <c r="AQ37">
        <v>0.18880427887779661</v>
      </c>
      <c r="AR37">
        <v>0.54098336477181874</v>
      </c>
      <c r="AS37">
        <v>4.388539309729822E-2</v>
      </c>
      <c r="AT37">
        <v>-1.5037994671729393</v>
      </c>
      <c r="AU37">
        <v>-0.93083372121327557</v>
      </c>
      <c r="AV37">
        <v>1.674679879215546</v>
      </c>
      <c r="AW37">
        <v>0.46978584578027949</v>
      </c>
      <c r="AX37">
        <v>0.50094058678951114</v>
      </c>
      <c r="AY37">
        <v>-9.0967660071328282E-2</v>
      </c>
      <c r="AZ37">
        <v>-1.4911211110302247</v>
      </c>
    </row>
    <row r="38" spans="1:52" x14ac:dyDescent="0.55000000000000004">
      <c r="J38">
        <f t="shared" si="9"/>
        <v>0</v>
      </c>
      <c r="K38">
        <v>27</v>
      </c>
      <c r="L38">
        <f t="shared" ca="1" si="17"/>
        <v>5.7722868174284103E-3</v>
      </c>
      <c r="M38">
        <f t="shared" ca="1" si="25"/>
        <v>6.6142356544903337E-4</v>
      </c>
      <c r="N38">
        <f t="shared" ca="1" si="25"/>
        <v>3.673834215575412E-4</v>
      </c>
      <c r="O38">
        <f t="shared" ca="1" si="25"/>
        <v>2.2389600646705542E-4</v>
      </c>
      <c r="P38">
        <f t="shared" ca="1" si="25"/>
        <v>7.8633696570089319E-5</v>
      </c>
      <c r="Q38">
        <f t="shared" ca="1" si="25"/>
        <v>4.4230089155998483E-5</v>
      </c>
      <c r="R38">
        <f t="shared" ca="1" si="25"/>
        <v>9.9587627035890438E-6</v>
      </c>
      <c r="S38">
        <f t="shared" ca="1" si="25"/>
        <v>2.1275070610683179E-5</v>
      </c>
      <c r="T38">
        <f t="shared" ca="1" si="25"/>
        <v>5.3249055889853212E-6</v>
      </c>
      <c r="U38">
        <f t="shared" ca="1" si="25"/>
        <v>4.3572954937388044E-6</v>
      </c>
      <c r="V38">
        <f t="shared" ca="1" si="25"/>
        <v>1.474650512459568E-6</v>
      </c>
      <c r="W38">
        <f t="shared" ca="1" si="25"/>
        <v>5.3443557513708996E-7</v>
      </c>
      <c r="X38">
        <f t="shared" ca="1" si="25"/>
        <v>3.3757096490372923E-7</v>
      </c>
      <c r="Y38">
        <f t="shared" ca="1" si="25"/>
        <v>2.8426708159825968E-7</v>
      </c>
      <c r="Z38">
        <f t="shared" ca="1" si="25"/>
        <v>2.4863551585901425E-7</v>
      </c>
      <c r="AA38">
        <f t="shared" ca="1" si="25"/>
        <v>3.8107203152025348E-8</v>
      </c>
      <c r="AB38">
        <f t="shared" ca="1" si="25"/>
        <v>4.8972600427877915E-8</v>
      </c>
      <c r="AC38">
        <f t="shared" ca="1" si="24"/>
        <v>1.294638611112837E-8</v>
      </c>
      <c r="AD38">
        <f t="shared" ca="1" si="24"/>
        <v>1.35511539802169E-8</v>
      </c>
      <c r="AE38">
        <f t="shared" ca="1" si="23"/>
        <v>1.3227704402605256E-8</v>
      </c>
      <c r="AF38">
        <f t="shared" ca="1" si="11"/>
        <v>1.3897658517492439</v>
      </c>
      <c r="AG38">
        <f t="shared" ca="1" si="12"/>
        <v>0</v>
      </c>
      <c r="AH38">
        <f t="shared" ca="1" si="19"/>
        <v>5.8907494209261807E-2</v>
      </c>
      <c r="AI38">
        <f t="shared" ca="1" si="13"/>
        <v>1.3897658517492441E-4</v>
      </c>
      <c r="AJ38">
        <f t="shared" ca="1" si="20"/>
        <v>-8.8812050910021725</v>
      </c>
      <c r="AK38">
        <f t="shared" si="21"/>
        <v>0</v>
      </c>
      <c r="AM38">
        <f t="shared" ca="1" si="14"/>
        <v>1.1418729023625778</v>
      </c>
      <c r="AN38">
        <f t="shared" ca="1" si="15"/>
        <v>0.33167452784255147</v>
      </c>
      <c r="AO38">
        <f t="shared" si="16"/>
        <v>0</v>
      </c>
      <c r="AP38">
        <v>0.99054204838466831</v>
      </c>
      <c r="AQ38">
        <v>2.2793756215833127</v>
      </c>
      <c r="AR38">
        <v>-1.689159034867771</v>
      </c>
      <c r="AS38">
        <v>1.082705693988828</v>
      </c>
      <c r="AT38">
        <v>0.33167452784255147</v>
      </c>
      <c r="AU38">
        <v>0.4263108621671563</v>
      </c>
      <c r="AV38">
        <v>-1.4602164810639806</v>
      </c>
      <c r="AW38">
        <v>-0.89223931354354136</v>
      </c>
      <c r="AX38">
        <v>0.58526893553789705</v>
      </c>
      <c r="AY38">
        <v>-0.4135279141337378</v>
      </c>
      <c r="AZ38">
        <v>0.69282577896956354</v>
      </c>
    </row>
    <row r="39" spans="1:52" x14ac:dyDescent="0.55000000000000004">
      <c r="J39">
        <f t="shared" si="9"/>
        <v>0</v>
      </c>
      <c r="K39">
        <v>28</v>
      </c>
      <c r="L39">
        <f t="shared" ca="1" si="17"/>
        <v>1.013787405108868E-2</v>
      </c>
      <c r="M39">
        <f t="shared" ca="1" si="25"/>
        <v>1.7926661391604293E-3</v>
      </c>
      <c r="N39">
        <f t="shared" ca="1" si="25"/>
        <v>3.2567360767543456E-4</v>
      </c>
      <c r="O39">
        <f t="shared" ca="1" si="25"/>
        <v>2.1219797187248048E-4</v>
      </c>
      <c r="P39">
        <f t="shared" ca="1" si="25"/>
        <v>1.4006904264619234E-4</v>
      </c>
      <c r="Q39">
        <f t="shared" ca="1" si="25"/>
        <v>5.1555330409933067E-5</v>
      </c>
      <c r="R39">
        <f t="shared" ca="1" si="25"/>
        <v>2.9885845791746677E-5</v>
      </c>
      <c r="S39">
        <f t="shared" ca="1" si="25"/>
        <v>6.8680979426402839E-6</v>
      </c>
      <c r="T39">
        <f t="shared" ca="1" si="25"/>
        <v>1.4885434879527694E-5</v>
      </c>
      <c r="U39">
        <f t="shared" ca="1" si="25"/>
        <v>3.7646798978883965E-6</v>
      </c>
      <c r="V39">
        <f t="shared" ca="1" si="25"/>
        <v>3.10431789511882E-6</v>
      </c>
      <c r="W39">
        <f t="shared" ca="1" si="25"/>
        <v>1.0566383590495939E-6</v>
      </c>
      <c r="X39">
        <f t="shared" ca="1" si="25"/>
        <v>3.8459949113068977E-7</v>
      </c>
      <c r="Y39">
        <f t="shared" ca="1" si="25"/>
        <v>2.4372705683458478E-7</v>
      </c>
      <c r="Z39">
        <f t="shared" ca="1" si="25"/>
        <v>2.0575684259682425E-7</v>
      </c>
      <c r="AA39">
        <f t="shared" ca="1" si="25"/>
        <v>1.8031283550046078E-7</v>
      </c>
      <c r="AB39">
        <f t="shared" ca="1" si="25"/>
        <v>2.7676685387667951E-8</v>
      </c>
      <c r="AC39">
        <f t="shared" ca="1" si="24"/>
        <v>3.5608767630995275E-8</v>
      </c>
      <c r="AD39">
        <f t="shared" ca="1" si="24"/>
        <v>9.4218586890334541E-9</v>
      </c>
      <c r="AE39">
        <f t="shared" ca="1" si="23"/>
        <v>1.9501937567590096E-8</v>
      </c>
      <c r="AF39">
        <f t="shared" ca="1" si="11"/>
        <v>1.8234256476755499</v>
      </c>
      <c r="AG39">
        <f t="shared" ca="1" si="12"/>
        <v>0</v>
      </c>
      <c r="AH39">
        <f t="shared" ca="1" si="19"/>
        <v>4.7927842038795805E-2</v>
      </c>
      <c r="AI39">
        <f t="shared" ca="1" si="13"/>
        <v>1.8234256476755498E-4</v>
      </c>
      <c r="AJ39">
        <f t="shared" ca="1" si="20"/>
        <v>-8.6096234160538856</v>
      </c>
      <c r="AK39">
        <f t="shared" si="21"/>
        <v>0</v>
      </c>
      <c r="AM39">
        <f t="shared" ca="1" si="14"/>
        <v>1.5503970376784326</v>
      </c>
      <c r="AN39">
        <f t="shared" ca="1" si="15"/>
        <v>1.0962776286760345</v>
      </c>
      <c r="AO39">
        <f t="shared" si="16"/>
        <v>0</v>
      </c>
      <c r="AP39">
        <v>1.0405074135633186</v>
      </c>
      <c r="AQ39">
        <v>-0.34074105315085035</v>
      </c>
      <c r="AR39">
        <v>-0.1907528712763451</v>
      </c>
      <c r="AS39">
        <v>0.45514298108173534</v>
      </c>
      <c r="AT39">
        <v>1.0962776286760345</v>
      </c>
      <c r="AU39">
        <v>-0.43386307879700325</v>
      </c>
      <c r="AV39">
        <v>0.69701400207122788</v>
      </c>
      <c r="AW39">
        <v>0.52994664656580426</v>
      </c>
      <c r="AX39">
        <v>0.18086780073645059</v>
      </c>
      <c r="AY39">
        <v>-0.6400955498975236</v>
      </c>
      <c r="AZ39">
        <v>0.15549630916211754</v>
      </c>
    </row>
    <row r="40" spans="1:52" x14ac:dyDescent="0.55000000000000004">
      <c r="J40">
        <f t="shared" si="9"/>
        <v>0</v>
      </c>
      <c r="K40">
        <v>29</v>
      </c>
      <c r="L40">
        <f t="shared" ca="1" si="17"/>
        <v>7.7024388108145551E-3</v>
      </c>
      <c r="M40">
        <f t="shared" ca="1" si="25"/>
        <v>3.148461625224021E-3</v>
      </c>
      <c r="N40">
        <f t="shared" ca="1" si="25"/>
        <v>8.8267802871767615E-4</v>
      </c>
      <c r="O40">
        <f t="shared" ca="1" si="25"/>
        <v>1.88106689050195E-4</v>
      </c>
      <c r="P40">
        <f t="shared" ca="1" si="25"/>
        <v>1.3275076782584512E-4</v>
      </c>
      <c r="Q40">
        <f t="shared" ca="1" si="25"/>
        <v>9.1834748826679106E-5</v>
      </c>
      <c r="R40">
        <f t="shared" ca="1" si="25"/>
        <v>3.4835440845247488E-5</v>
      </c>
      <c r="S40">
        <f t="shared" ca="1" si="25"/>
        <v>2.0610885318352527E-5</v>
      </c>
      <c r="T40">
        <f t="shared" ca="1" si="25"/>
        <v>4.8053718148438678E-6</v>
      </c>
      <c r="U40">
        <f t="shared" ca="1" si="25"/>
        <v>1.0523923199352554E-5</v>
      </c>
      <c r="V40">
        <f t="shared" ca="1" si="25"/>
        <v>2.6821139840532462E-6</v>
      </c>
      <c r="W40">
        <f t="shared" ca="1" si="25"/>
        <v>2.2243516948267932E-6</v>
      </c>
      <c r="X40">
        <f t="shared" ca="1" si="25"/>
        <v>7.6039581589492474E-7</v>
      </c>
      <c r="Y40">
        <f t="shared" ca="1" si="25"/>
        <v>2.7768176703258423E-7</v>
      </c>
      <c r="Z40">
        <f t="shared" ca="1" si="25"/>
        <v>1.7641335531270995E-7</v>
      </c>
      <c r="AA40">
        <f t="shared" ca="1" si="25"/>
        <v>1.4921681475824562E-7</v>
      </c>
      <c r="AB40">
        <f t="shared" ca="1" si="25"/>
        <v>1.3095848571188938E-7</v>
      </c>
      <c r="AC40">
        <f t="shared" ca="1" si="24"/>
        <v>2.0124164331788488E-8</v>
      </c>
      <c r="AD40">
        <f t="shared" ca="1" si="24"/>
        <v>2.5914627744763342E-8</v>
      </c>
      <c r="AE40">
        <f t="shared" ca="1" si="23"/>
        <v>2.1064007313179667E-8</v>
      </c>
      <c r="AF40">
        <f t="shared" ca="1" si="11"/>
        <v>2.4838532368867003</v>
      </c>
      <c r="AG40">
        <f t="shared" ca="1" si="12"/>
        <v>0</v>
      </c>
      <c r="AH40">
        <f t="shared" ca="1" si="19"/>
        <v>6.4994314243927057E-2</v>
      </c>
      <c r="AI40">
        <f t="shared" ca="1" si="13"/>
        <v>2.4838532368867005E-4</v>
      </c>
      <c r="AJ40">
        <f t="shared" ca="1" si="20"/>
        <v>-8.3005292930293866</v>
      </c>
      <c r="AK40">
        <f t="shared" si="21"/>
        <v>0</v>
      </c>
      <c r="AM40">
        <f t="shared" ca="1" si="14"/>
        <v>0.89929641799744175</v>
      </c>
      <c r="AN40">
        <f t="shared" ca="1" si="15"/>
        <v>-0.26535644792602398</v>
      </c>
      <c r="AO40">
        <f t="shared" si="16"/>
        <v>0</v>
      </c>
      <c r="AP40">
        <v>0.785114480095217</v>
      </c>
      <c r="AQ40">
        <v>-0.6489460702141514</v>
      </c>
      <c r="AR40">
        <v>0.70483793024322949</v>
      </c>
      <c r="AS40">
        <v>0.93532662504003383</v>
      </c>
      <c r="AT40">
        <v>-0.26535644792602398</v>
      </c>
      <c r="AU40">
        <v>-0.11242150321777444</v>
      </c>
      <c r="AV40">
        <v>-0.67802375269820914</v>
      </c>
      <c r="AW40">
        <v>0.23811480787117034</v>
      </c>
      <c r="AX40">
        <v>1.5729665392427705</v>
      </c>
      <c r="AY40">
        <v>0.15348291526606772</v>
      </c>
      <c r="AZ40">
        <v>0.75090156315127388</v>
      </c>
    </row>
    <row r="41" spans="1:52" x14ac:dyDescent="0.55000000000000004">
      <c r="J41">
        <f t="shared" si="9"/>
        <v>0</v>
      </c>
      <c r="K41">
        <v>30</v>
      </c>
      <c r="L41">
        <f t="shared" ca="1" si="17"/>
        <v>2.3252088951582921E-2</v>
      </c>
      <c r="M41">
        <f t="shared" ca="1" si="25"/>
        <v>2.3921024165694323E-3</v>
      </c>
      <c r="N41">
        <f t="shared" ca="1" si="25"/>
        <v>1.5502484484632107E-3</v>
      </c>
      <c r="O41">
        <f t="shared" ca="1" si="25"/>
        <v>5.0982836056186556E-4</v>
      </c>
      <c r="P41">
        <f t="shared" ca="1" si="25"/>
        <v>1.1767929346467686E-4</v>
      </c>
      <c r="Q41">
        <f t="shared" ca="1" si="25"/>
        <v>8.7036601304040439E-5</v>
      </c>
      <c r="R41">
        <f t="shared" ca="1" si="25"/>
        <v>6.2051856420138006E-5</v>
      </c>
      <c r="S41">
        <f t="shared" ca="1" si="25"/>
        <v>2.4024392057658625E-5</v>
      </c>
      <c r="T41">
        <f t="shared" ca="1" si="25"/>
        <v>1.4420727283588462E-5</v>
      </c>
      <c r="U41">
        <f t="shared" ca="1" si="25"/>
        <v>3.3973722859318214E-6</v>
      </c>
      <c r="V41">
        <f t="shared" ca="1" si="25"/>
        <v>7.497679044616247E-6</v>
      </c>
      <c r="W41">
        <f t="shared" ca="1" si="25"/>
        <v>1.9218279144440293E-6</v>
      </c>
      <c r="X41">
        <f t="shared" ca="1" si="25"/>
        <v>1.6007252692836339E-6</v>
      </c>
      <c r="Y41">
        <f t="shared" ca="1" si="25"/>
        <v>5.4900762656011068E-7</v>
      </c>
      <c r="Z41">
        <f t="shared" ca="1" si="25"/>
        <v>2.0099029163031038E-7</v>
      </c>
      <c r="AA41">
        <f t="shared" ca="1" si="25"/>
        <v>1.2793663932799628E-7</v>
      </c>
      <c r="AB41">
        <f t="shared" ca="1" si="25"/>
        <v>1.0837391608453419E-7</v>
      </c>
      <c r="AC41">
        <f t="shared" ca="1" si="24"/>
        <v>9.5222027139222368E-8</v>
      </c>
      <c r="AD41">
        <f t="shared" ca="1" si="24"/>
        <v>1.4645556755488492E-8</v>
      </c>
      <c r="AE41">
        <f t="shared" ca="1" si="23"/>
        <v>3.4212601404184672E-8</v>
      </c>
      <c r="AF41">
        <f t="shared" ca="1" si="11"/>
        <v>3.5696870925197755</v>
      </c>
      <c r="AG41">
        <f t="shared" ca="1" si="12"/>
        <v>0</v>
      </c>
      <c r="AH41">
        <f t="shared" ca="1" si="19"/>
        <v>4.5790413050044942E-2</v>
      </c>
      <c r="AI41">
        <f t="shared" ca="1" si="13"/>
        <v>3.5696870925197756E-4</v>
      </c>
      <c r="AJ41">
        <f t="shared" ca="1" si="20"/>
        <v>-7.9378624291801714</v>
      </c>
      <c r="AK41">
        <f t="shared" si="21"/>
        <v>0</v>
      </c>
      <c r="AM41">
        <f t="shared" ca="1" si="14"/>
        <v>1.9980230363377367</v>
      </c>
      <c r="AN41">
        <f t="shared" ca="1" si="15"/>
        <v>1.7303955246461555</v>
      </c>
      <c r="AO41">
        <f t="shared" si="16"/>
        <v>0</v>
      </c>
      <c r="AP41">
        <v>-1.194125616166275</v>
      </c>
      <c r="AQ41">
        <v>-0.66365259954181965</v>
      </c>
      <c r="AR41">
        <v>2.1340565581340343</v>
      </c>
      <c r="AS41">
        <v>-0.78646962720085867</v>
      </c>
      <c r="AT41">
        <v>1.7303955246461555</v>
      </c>
      <c r="AU41">
        <v>0.82059386841137893</v>
      </c>
      <c r="AV41">
        <v>-0.11018983059329912</v>
      </c>
      <c r="AW41">
        <v>-0.29439547688525636</v>
      </c>
      <c r="AX41">
        <v>-1.3596036296803504</v>
      </c>
      <c r="AY41">
        <v>-0.44616740524361376</v>
      </c>
      <c r="AZ41">
        <v>0.32690991247363854</v>
      </c>
    </row>
    <row r="42" spans="1:52" x14ac:dyDescent="0.55000000000000004">
      <c r="A42" t="s">
        <v>87</v>
      </c>
      <c r="E42" t="s">
        <v>89</v>
      </c>
      <c r="J42">
        <f t="shared" si="9"/>
        <v>0</v>
      </c>
      <c r="K42">
        <v>31</v>
      </c>
      <c r="L42">
        <f t="shared" ca="1" si="17"/>
        <v>2.9784989167853715E-2</v>
      </c>
      <c r="M42">
        <f t="shared" ca="1" si="25"/>
        <v>7.2212684238755773E-3</v>
      </c>
      <c r="N42">
        <f t="shared" ca="1" si="25"/>
        <v>1.177830160019181E-3</v>
      </c>
      <c r="O42">
        <f t="shared" ca="1" si="25"/>
        <v>8.95412142626664E-4</v>
      </c>
      <c r="P42">
        <f t="shared" ca="1" si="25"/>
        <v>3.1894794152251157E-4</v>
      </c>
      <c r="Q42">
        <f t="shared" ca="1" si="25"/>
        <v>7.7155152582342868E-5</v>
      </c>
      <c r="R42">
        <f t="shared" ca="1" si="25"/>
        <v>5.8809794292660174E-5</v>
      </c>
      <c r="S42">
        <f t="shared" ca="1" si="25"/>
        <v>4.2794294843732895E-5</v>
      </c>
      <c r="T42">
        <f t="shared" ca="1" si="25"/>
        <v>1.6809040498081628E-5</v>
      </c>
      <c r="U42">
        <f t="shared" ca="1" si="25"/>
        <v>1.0195377403452004E-5</v>
      </c>
      <c r="V42">
        <f t="shared" ca="1" si="25"/>
        <v>2.4204288184617417E-6</v>
      </c>
      <c r="W42">
        <f t="shared" ca="1" si="25"/>
        <v>5.3723476955703786E-6</v>
      </c>
      <c r="X42">
        <f t="shared" ca="1" si="25"/>
        <v>1.3830180330834649E-6</v>
      </c>
      <c r="Y42">
        <f t="shared" ca="1" si="25"/>
        <v>1.1557275336002641E-6</v>
      </c>
      <c r="Z42">
        <f t="shared" ca="1" si="25"/>
        <v>3.9738008061808704E-7</v>
      </c>
      <c r="AA42">
        <f t="shared" ca="1" si="25"/>
        <v>1.4576006676566628E-7</v>
      </c>
      <c r="AB42">
        <f t="shared" ca="1" si="25"/>
        <v>9.2918446470882161E-8</v>
      </c>
      <c r="AC42">
        <f t="shared" ca="1" si="24"/>
        <v>7.8800422305497335E-8</v>
      </c>
      <c r="AD42">
        <f t="shared" ca="1" si="24"/>
        <v>6.9298758440232166E-8</v>
      </c>
      <c r="AE42">
        <f t="shared" ca="1" si="23"/>
        <v>3.5581380523248894E-8</v>
      </c>
      <c r="AF42">
        <f t="shared" ca="1" si="11"/>
        <v>5.2801297673898757</v>
      </c>
      <c r="AG42">
        <f t="shared" ca="1" si="12"/>
        <v>0</v>
      </c>
      <c r="AH42">
        <f t="shared" ca="1" si="19"/>
        <v>4.8274437897019858E-2</v>
      </c>
      <c r="AI42">
        <f t="shared" ca="1" si="13"/>
        <v>5.2801297673898755E-4</v>
      </c>
      <c r="AJ42">
        <f t="shared" ca="1" si="20"/>
        <v>-7.5463896974028524</v>
      </c>
      <c r="AK42">
        <f t="shared" si="21"/>
        <v>0</v>
      </c>
      <c r="AM42">
        <f t="shared" ca="1" si="14"/>
        <v>1.7882867952258596</v>
      </c>
      <c r="AN42">
        <f t="shared" ca="1" si="15"/>
        <v>1.4531451597576961</v>
      </c>
      <c r="AO42">
        <f t="shared" si="16"/>
        <v>0</v>
      </c>
      <c r="AP42">
        <v>-1.1945940059376881</v>
      </c>
      <c r="AQ42">
        <v>1.6396552382502705</v>
      </c>
      <c r="AR42">
        <v>1.6121157386805862</v>
      </c>
      <c r="AS42">
        <v>0.48702531785238534</v>
      </c>
      <c r="AT42">
        <v>1.4531451597576961</v>
      </c>
      <c r="AU42">
        <v>-0.36802930480916984</v>
      </c>
      <c r="AV42">
        <v>5.2310724640847184E-2</v>
      </c>
      <c r="AW42">
        <v>-9.3272092271945439E-2</v>
      </c>
      <c r="AX42">
        <v>-0.13122644304530695</v>
      </c>
      <c r="AY42">
        <v>-0.80600557339494117</v>
      </c>
      <c r="AZ42">
        <v>0.92178652266738936</v>
      </c>
    </row>
    <row r="43" spans="1:52" x14ac:dyDescent="0.55000000000000004">
      <c r="B43">
        <f ca="1">popr</f>
        <v>0.29029353363627314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K43">
        <v>32</v>
      </c>
      <c r="L43">
        <f t="shared" ca="1" si="17"/>
        <v>2.8086804052971922E-2</v>
      </c>
      <c r="M43">
        <f t="shared" ca="1" si="25"/>
        <v>9.2501539208439971E-3</v>
      </c>
      <c r="N43">
        <f t="shared" ca="1" si="25"/>
        <v>3.5556285902811195E-3</v>
      </c>
      <c r="O43">
        <f t="shared" ca="1" si="25"/>
        <v>6.8030606853925152E-4</v>
      </c>
      <c r="P43">
        <f t="shared" ca="1" si="25"/>
        <v>5.6016864065839059E-4</v>
      </c>
      <c r="Q43">
        <f t="shared" ca="1" si="25"/>
        <v>2.091147590156134E-4</v>
      </c>
      <c r="R43">
        <f t="shared" ca="1" si="25"/>
        <v>5.2132994441451753E-5</v>
      </c>
      <c r="S43">
        <f t="shared" ca="1" si="25"/>
        <v>4.0558394572746648E-5</v>
      </c>
      <c r="T43">
        <f t="shared" ca="1" si="25"/>
        <v>2.9941695647854689E-5</v>
      </c>
      <c r="U43">
        <f t="shared" ca="1" si="25"/>
        <v>1.1883902129047552E-5</v>
      </c>
      <c r="V43">
        <f t="shared" ca="1" si="25"/>
        <v>7.2636094032422139E-6</v>
      </c>
      <c r="W43">
        <f t="shared" ca="1" si="25"/>
        <v>1.7343213956980768E-6</v>
      </c>
      <c r="X43">
        <f t="shared" ca="1" si="25"/>
        <v>3.8661389436200845E-6</v>
      </c>
      <c r="Y43">
        <f t="shared" ca="1" si="25"/>
        <v>9.9854238011471097E-7</v>
      </c>
      <c r="Z43">
        <f t="shared" ca="1" si="25"/>
        <v>8.3653318871396636E-7</v>
      </c>
      <c r="AA43">
        <f t="shared" ca="1" si="25"/>
        <v>2.8818380535900101E-7</v>
      </c>
      <c r="AB43">
        <f t="shared" ca="1" si="25"/>
        <v>1.0586333229087715E-7</v>
      </c>
      <c r="AC43">
        <f t="shared" ca="1" si="24"/>
        <v>6.7562501074196867E-8</v>
      </c>
      <c r="AD43">
        <f t="shared" ca="1" si="24"/>
        <v>5.7347775450661745E-8</v>
      </c>
      <c r="AE43">
        <f t="shared" ca="1" si="23"/>
        <v>7.6379877472970337E-8</v>
      </c>
      <c r="AF43">
        <f t="shared" ca="1" si="11"/>
        <v>7.8509148854132587</v>
      </c>
      <c r="AG43">
        <f t="shared" ca="1" si="12"/>
        <v>0</v>
      </c>
      <c r="AH43">
        <f t="shared" ca="1" si="19"/>
        <v>6.2139630870425254E-2</v>
      </c>
      <c r="AI43">
        <f t="shared" ca="1" si="13"/>
        <v>7.8509148854132591E-4</v>
      </c>
      <c r="AJ43">
        <f t="shared" ca="1" si="20"/>
        <v>-7.1497103010602956</v>
      </c>
      <c r="AK43">
        <f t="shared" si="21"/>
        <v>0</v>
      </c>
      <c r="AM43">
        <f t="shared" ca="1" si="14"/>
        <v>1.1475098768586762</v>
      </c>
      <c r="AN43">
        <f t="shared" ca="1" si="15"/>
        <v>0.34398567549942527</v>
      </c>
      <c r="AO43">
        <f t="shared" si="16"/>
        <v>0</v>
      </c>
      <c r="AP43">
        <v>-0.11473048289190046</v>
      </c>
      <c r="AQ43">
        <v>0.35993707570014521</v>
      </c>
      <c r="AR43">
        <v>0.45675506044062786</v>
      </c>
      <c r="AS43">
        <v>-0.72180796450993512</v>
      </c>
      <c r="AT43">
        <v>0.34398567549942527</v>
      </c>
      <c r="AU43">
        <v>-3.8066900742705911E-2</v>
      </c>
      <c r="AV43">
        <v>-0.11912106856470928</v>
      </c>
      <c r="AW43">
        <v>7.6875039667356759E-3</v>
      </c>
      <c r="AX43">
        <v>-9.4040615294943564E-2</v>
      </c>
      <c r="AY43">
        <v>0.97344582172809169</v>
      </c>
      <c r="AZ43">
        <v>0.56927319747046567</v>
      </c>
    </row>
    <row r="44" spans="1:52" x14ac:dyDescent="0.55000000000000004">
      <c r="B44">
        <v>5</v>
      </c>
      <c r="C44">
        <f t="dataTable" ref="C44:I47" dt2D="1" dtr="1" r1="B15" r2="B14" ca="1"/>
        <v>0.27030023259991148</v>
      </c>
      <c r="D44">
        <v>0.14654360206641853</v>
      </c>
      <c r="E44">
        <v>5.7245949902051757E-2</v>
      </c>
      <c r="F44">
        <v>3.6966011894944778E-2</v>
      </c>
      <c r="G44">
        <v>3.1063516869633831E-3</v>
      </c>
      <c r="H44">
        <v>-1.9802659078253574E-2</v>
      </c>
      <c r="I44">
        <v>-6.4540094829099101E-2</v>
      </c>
      <c r="J44">
        <f t="shared" ref="J44:J75" si="26">Cullrate</f>
        <v>0</v>
      </c>
      <c r="K44">
        <v>33</v>
      </c>
      <c r="L44">
        <f t="shared" ca="1" si="17"/>
        <v>1.8488597005802621E-2</v>
      </c>
      <c r="M44">
        <f t="shared" ca="1" si="25"/>
        <v>8.7227582716390435E-3</v>
      </c>
      <c r="N44">
        <f t="shared" ca="1" si="25"/>
        <v>4.5546169751438407E-3</v>
      </c>
      <c r="O44">
        <f t="shared" ca="1" si="25"/>
        <v>2.0537050158407535E-3</v>
      </c>
      <c r="P44">
        <f t="shared" ca="1" si="25"/>
        <v>4.2559856797047888E-4</v>
      </c>
      <c r="Q44">
        <f t="shared" ca="1" si="25"/>
        <v>3.6726849447659874E-4</v>
      </c>
      <c r="R44">
        <f t="shared" ca="1" si="25"/>
        <v>1.412968311837853E-4</v>
      </c>
      <c r="S44">
        <f t="shared" ca="1" si="25"/>
        <v>3.5953714585243875E-5</v>
      </c>
      <c r="T44">
        <f t="shared" ca="1" si="25"/>
        <v>2.8377313160486044E-5</v>
      </c>
      <c r="U44">
        <f t="shared" ca="1" si="25"/>
        <v>2.1168619392489621E-5</v>
      </c>
      <c r="V44">
        <f t="shared" ca="1" si="25"/>
        <v>8.4665843976048675E-6</v>
      </c>
      <c r="W44">
        <f t="shared" ca="1" si="25"/>
        <v>5.2046286599920645E-6</v>
      </c>
      <c r="X44">
        <f t="shared" ca="1" si="25"/>
        <v>1.2480814475560474E-6</v>
      </c>
      <c r="Y44">
        <f t="shared" ca="1" si="25"/>
        <v>2.791361710598601E-6</v>
      </c>
      <c r="Z44">
        <f t="shared" ca="1" si="25"/>
        <v>7.2276018094097415E-7</v>
      </c>
      <c r="AA44">
        <f t="shared" ca="1" si="25"/>
        <v>6.0666180664546737E-7</v>
      </c>
      <c r="AB44">
        <f t="shared" ca="1" si="25"/>
        <v>2.0930353988254044E-7</v>
      </c>
      <c r="AC44">
        <f t="shared" ref="AC44:AD59" ca="1" si="27">AB43*AB$10*(1-AB$2*$J43)</f>
        <v>7.6974936336906923E-8</v>
      </c>
      <c r="AD44">
        <f t="shared" ca="1" si="27"/>
        <v>4.9169268731416869E-8</v>
      </c>
      <c r="AE44">
        <f t="shared" ca="1" si="23"/>
        <v>9.7388331537312698E-8</v>
      </c>
      <c r="AF44">
        <f t="shared" ref="AF44:AF75" ca="1" si="28">SUMPRODUCT(L44:AE44,mwt)*fec</f>
        <v>11.267602607380665</v>
      </c>
      <c r="AG44">
        <f t="shared" ref="AG44:AG75" ca="1" si="29">J44*SUMPRODUCT(L44:AE44,wt,vul)</f>
        <v>0</v>
      </c>
      <c r="AH44">
        <f t="shared" ref="AH44:AH75" ca="1" si="30">SUMPRODUCT(L44:AE44,vul,wt)/SUMPRODUCT(L44:AE44,vul)</f>
        <v>9.0676219785649395E-2</v>
      </c>
      <c r="AI44">
        <f t="shared" ref="AI44:AI75" ca="1" si="31">SUMPRODUCT(L44:AE44,mwt)</f>
        <v>1.1267602607380664E-3</v>
      </c>
      <c r="AJ44">
        <f t="shared" ca="1" si="20"/>
        <v>-6.7884087899445733</v>
      </c>
      <c r="AK44">
        <f t="shared" si="21"/>
        <v>0</v>
      </c>
      <c r="AM44">
        <f t="shared" ref="AM44:AM75" ca="1" si="32">EXP(AN44*sdr)*IF(AO44=0,1,0)</f>
        <v>0.51297919079453924</v>
      </c>
      <c r="AN44">
        <f t="shared" ref="AN44:AN75" ca="1" si="33">OFFSET(AO44,0,normseq)</f>
        <v>-1.668799995968584</v>
      </c>
      <c r="AO44">
        <f t="shared" ref="AO44:AO75" si="34">MOD(K44,yrbetween)</f>
        <v>0</v>
      </c>
      <c r="AP44">
        <v>1.5316300050471909</v>
      </c>
      <c r="AQ44">
        <v>-0.43176214603590779</v>
      </c>
      <c r="AR44">
        <v>-0.13083990779705346</v>
      </c>
      <c r="AS44">
        <v>-9.2579739430220798E-2</v>
      </c>
      <c r="AT44">
        <v>-1.668799995968584</v>
      </c>
      <c r="AU44">
        <v>0.74877334554912522</v>
      </c>
      <c r="AV44">
        <v>0.13655153452418745</v>
      </c>
      <c r="AW44">
        <v>0.40014924707065802</v>
      </c>
      <c r="AX44">
        <v>0.15890350368863437</v>
      </c>
      <c r="AY44">
        <v>-1.4936858860892244</v>
      </c>
      <c r="AZ44">
        <v>0.80325662565883249</v>
      </c>
    </row>
    <row r="45" spans="1:52" x14ac:dyDescent="0.55000000000000004">
      <c r="B45">
        <v>8</v>
      </c>
      <c r="C45">
        <v>0.36846832322224887</v>
      </c>
      <c r="D45">
        <v>0.23132561257166268</v>
      </c>
      <c r="E45">
        <v>0.13040652586368742</v>
      </c>
      <c r="F45">
        <v>0.1087278188429624</v>
      </c>
      <c r="G45">
        <v>6.8645780942537538E-2</v>
      </c>
      <c r="H45">
        <v>3.8990457189688327E-2</v>
      </c>
      <c r="I45">
        <v>-1.4956546118660661E-2</v>
      </c>
      <c r="J45">
        <f t="shared" si="26"/>
        <v>0</v>
      </c>
      <c r="K45">
        <v>34</v>
      </c>
      <c r="L45">
        <f t="shared" ref="L45:L76" ca="1" si="35">reca*AF44/(1+recb*AF44)*Rmult+glenadd</f>
        <v>6.6771324942746901E-2</v>
      </c>
      <c r="M45">
        <f t="shared" ca="1" si="25"/>
        <v>5.7418979446435519E-3</v>
      </c>
      <c r="N45">
        <f t="shared" ca="1" si="25"/>
        <v>4.2949364123076803E-3</v>
      </c>
      <c r="O45">
        <f t="shared" ca="1" si="25"/>
        <v>2.6307133857158015E-3</v>
      </c>
      <c r="P45">
        <f t="shared" ca="1" si="25"/>
        <v>1.2847951153109318E-3</v>
      </c>
      <c r="Q45">
        <f t="shared" ca="1" si="25"/>
        <v>2.790390856692682E-4</v>
      </c>
      <c r="R45">
        <f t="shared" ca="1" si="25"/>
        <v>2.4815978894779177E-4</v>
      </c>
      <c r="S45">
        <f t="shared" ca="1" si="25"/>
        <v>9.7445888052459544E-5</v>
      </c>
      <c r="T45">
        <f t="shared" ca="1" si="25"/>
        <v>2.5155577009790566E-5</v>
      </c>
      <c r="U45">
        <f t="shared" ca="1" si="25"/>
        <v>2.0062609303787253E-5</v>
      </c>
      <c r="V45">
        <f t="shared" ca="1" si="25"/>
        <v>1.5081401775365571E-5</v>
      </c>
      <c r="W45">
        <f t="shared" ca="1" si="25"/>
        <v>6.06660206540659E-6</v>
      </c>
      <c r="X45">
        <f t="shared" ca="1" si="25"/>
        <v>3.7454421585682977E-6</v>
      </c>
      <c r="Y45">
        <f t="shared" ca="1" si="25"/>
        <v>9.0111783751732003E-7</v>
      </c>
      <c r="Z45">
        <f t="shared" ca="1" si="25"/>
        <v>2.0204301141351521E-6</v>
      </c>
      <c r="AA45">
        <f t="shared" ca="1" si="25"/>
        <v>5.2415254177199356E-7</v>
      </c>
      <c r="AB45">
        <f t="shared" ref="AB45:AD60" ca="1" si="36">AA44*AA$10*(1-AA$2*$J44)</f>
        <v>4.4060929615477326E-7</v>
      </c>
      <c r="AC45">
        <f t="shared" ca="1" si="27"/>
        <v>1.5218797962338651E-7</v>
      </c>
      <c r="AD45">
        <f t="shared" ca="1" si="27"/>
        <v>5.6019260242847261E-8</v>
      </c>
      <c r="AE45">
        <f t="shared" ca="1" si="23"/>
        <v>1.067318527786835E-7</v>
      </c>
      <c r="AF45">
        <f t="shared" ca="1" si="28"/>
        <v>15.292784294377494</v>
      </c>
      <c r="AG45">
        <f t="shared" ca="1" si="29"/>
        <v>0</v>
      </c>
      <c r="AH45">
        <f t="shared" ca="1" si="30"/>
        <v>5.7927086446648693E-2</v>
      </c>
      <c r="AI45">
        <f t="shared" ca="1" si="31"/>
        <v>1.5292784294377495E-3</v>
      </c>
      <c r="AJ45">
        <f t="shared" ca="1" si="20"/>
        <v>-6.4829592695695748</v>
      </c>
      <c r="AK45">
        <f t="shared" si="21"/>
        <v>0</v>
      </c>
      <c r="AM45">
        <f t="shared" ca="1" si="32"/>
        <v>1.3074254798146072</v>
      </c>
      <c r="AN45">
        <f t="shared" ca="1" si="33"/>
        <v>0.67014980231761001</v>
      </c>
      <c r="AO45">
        <f t="shared" si="34"/>
        <v>0</v>
      </c>
      <c r="AP45">
        <v>1.7833690435509197</v>
      </c>
      <c r="AQ45">
        <v>0.43277054828649852</v>
      </c>
      <c r="AR45">
        <v>-0.98642658485914581</v>
      </c>
      <c r="AS45">
        <v>-2.1065352484583855</v>
      </c>
      <c r="AT45">
        <v>0.67014980231761001</v>
      </c>
      <c r="AU45">
        <v>-0.79231881500163581</v>
      </c>
      <c r="AV45">
        <v>0.48272340791299939</v>
      </c>
      <c r="AW45">
        <v>0.35488142202666495</v>
      </c>
      <c r="AX45">
        <v>-0.62235585573944263</v>
      </c>
      <c r="AY45">
        <v>0.38461621443275362</v>
      </c>
      <c r="AZ45">
        <v>-2.7624264475889504</v>
      </c>
    </row>
    <row r="46" spans="1:52" x14ac:dyDescent="0.55000000000000004">
      <c r="A46" t="s">
        <v>88</v>
      </c>
      <c r="B46">
        <v>11</v>
      </c>
      <c r="C46">
        <v>0.43539835498252755</v>
      </c>
      <c r="D46">
        <v>0.29391565225693345</v>
      </c>
      <c r="E46">
        <v>0.18502579699857866</v>
      </c>
      <c r="F46">
        <v>0.16223397866889427</v>
      </c>
      <c r="G46">
        <v>0.11698483549470397</v>
      </c>
      <c r="H46">
        <v>8.1745974440559893E-2</v>
      </c>
      <c r="I46">
        <v>2.1308908853555533E-2</v>
      </c>
      <c r="J46">
        <f t="shared" si="26"/>
        <v>0</v>
      </c>
      <c r="K46">
        <v>35</v>
      </c>
      <c r="L46">
        <f t="shared" ca="1" si="35"/>
        <v>7.2727121776763146E-2</v>
      </c>
      <c r="M46">
        <f t="shared" ref="M46:AB61" ca="1" si="37">L45*L$10*(1-L$2*$J45)</f>
        <v>2.0736788915327507E-2</v>
      </c>
      <c r="N46">
        <f t="shared" ca="1" si="37"/>
        <v>2.8272119655529896E-3</v>
      </c>
      <c r="O46">
        <f t="shared" ca="1" si="37"/>
        <v>2.4807237957258053E-3</v>
      </c>
      <c r="P46">
        <f t="shared" ca="1" si="37"/>
        <v>1.6457707809449244E-3</v>
      </c>
      <c r="Q46">
        <f t="shared" ca="1" si="37"/>
        <v>8.423619843419489E-4</v>
      </c>
      <c r="R46">
        <f t="shared" ca="1" si="37"/>
        <v>1.8854402609882058E-4</v>
      </c>
      <c r="S46">
        <f t="shared" ca="1" si="37"/>
        <v>1.7114432652403006E-4</v>
      </c>
      <c r="T46">
        <f t="shared" ca="1" si="37"/>
        <v>6.8179534979040586E-5</v>
      </c>
      <c r="U46">
        <f t="shared" ca="1" si="37"/>
        <v>1.7784859000023691E-5</v>
      </c>
      <c r="V46">
        <f t="shared" ca="1" si="37"/>
        <v>1.4293434350279453E-5</v>
      </c>
      <c r="W46">
        <f t="shared" ca="1" si="37"/>
        <v>1.0806348683601621E-5</v>
      </c>
      <c r="X46">
        <f t="shared" ca="1" si="37"/>
        <v>4.3657499159730633E-6</v>
      </c>
      <c r="Y46">
        <f t="shared" ca="1" si="37"/>
        <v>2.7042183385421275E-6</v>
      </c>
      <c r="Z46">
        <f t="shared" ca="1" si="37"/>
        <v>6.5224281338798869E-7</v>
      </c>
      <c r="AA46">
        <f t="shared" ca="1" si="37"/>
        <v>1.4652350914211555E-6</v>
      </c>
      <c r="AB46">
        <f t="shared" ca="1" si="36"/>
        <v>3.8068406479206365E-7</v>
      </c>
      <c r="AC46">
        <f t="shared" ca="1" si="27"/>
        <v>3.2037412564884623E-7</v>
      </c>
      <c r="AD46">
        <f t="shared" ca="1" si="27"/>
        <v>1.1075628564395384E-7</v>
      </c>
      <c r="AE46">
        <f t="shared" ca="1" si="23"/>
        <v>1.1852491991360225E-7</v>
      </c>
      <c r="AF46">
        <f t="shared" ca="1" si="28"/>
        <v>19.959058495045568</v>
      </c>
      <c r="AG46">
        <f t="shared" ca="1" si="29"/>
        <v>0</v>
      </c>
      <c r="AH46">
        <f t="shared" ca="1" si="30"/>
        <v>6.0166070008489697E-2</v>
      </c>
      <c r="AI46">
        <f t="shared" ca="1" si="31"/>
        <v>1.9959058495045566E-3</v>
      </c>
      <c r="AJ46">
        <f t="shared" ca="1" si="20"/>
        <v>-6.2166572717922799</v>
      </c>
      <c r="AK46">
        <f t="shared" si="21"/>
        <v>0</v>
      </c>
      <c r="AM46">
        <f t="shared" ca="1" si="32"/>
        <v>1.0648987616895009</v>
      </c>
      <c r="AN46">
        <f t="shared" ca="1" si="33"/>
        <v>0.15719933799118735</v>
      </c>
      <c r="AO46">
        <f t="shared" si="34"/>
        <v>0</v>
      </c>
      <c r="AP46">
        <v>-1.5143086784519255</v>
      </c>
      <c r="AQ46">
        <v>-1.9492017599986866</v>
      </c>
      <c r="AR46">
        <v>-0.12914370017824695</v>
      </c>
      <c r="AS46">
        <v>2.4334804038517177</v>
      </c>
      <c r="AT46">
        <v>0.15719933799118735</v>
      </c>
      <c r="AU46">
        <v>0.94436927611241117</v>
      </c>
      <c r="AV46">
        <v>1.1210272532480303</v>
      </c>
      <c r="AW46">
        <v>-0.12174155017419253</v>
      </c>
      <c r="AX46">
        <v>-0.16541434888495132</v>
      </c>
      <c r="AY46">
        <v>-0.70542682806262746</v>
      </c>
      <c r="AZ46">
        <v>-0.77453933045035228</v>
      </c>
    </row>
    <row r="47" spans="1:52" x14ac:dyDescent="0.55000000000000004">
      <c r="B47">
        <v>14</v>
      </c>
      <c r="C47">
        <v>0.47798138127634843</v>
      </c>
      <c r="D47">
        <v>0.34377730133102924</v>
      </c>
      <c r="E47">
        <v>0.22917358627053527</v>
      </c>
      <c r="F47">
        <v>0.20528814158232905</v>
      </c>
      <c r="G47">
        <v>0.1554837667682204</v>
      </c>
      <c r="H47">
        <v>0.11545611970861502</v>
      </c>
      <c r="I47">
        <v>4.9996563998119851E-2</v>
      </c>
      <c r="J47">
        <f t="shared" si="26"/>
        <v>0</v>
      </c>
      <c r="K47">
        <v>36</v>
      </c>
      <c r="L47">
        <f t="shared" ca="1" si="35"/>
        <v>6.1109139631462951E-2</v>
      </c>
      <c r="M47">
        <f t="shared" ca="1" si="37"/>
        <v>2.2586446711926115E-2</v>
      </c>
      <c r="N47">
        <f t="shared" ca="1" si="37"/>
        <v>1.021043883290406E-2</v>
      </c>
      <c r="O47">
        <f t="shared" ca="1" si="37"/>
        <v>1.6329769116976609E-3</v>
      </c>
      <c r="P47">
        <f t="shared" ca="1" si="37"/>
        <v>1.5519374937492236E-3</v>
      </c>
      <c r="Q47">
        <f t="shared" ca="1" si="37"/>
        <v>1.0790317648999312E-3</v>
      </c>
      <c r="R47">
        <f t="shared" ca="1" si="37"/>
        <v>5.6917589010690528E-4</v>
      </c>
      <c r="S47">
        <f t="shared" ca="1" si="37"/>
        <v>1.3003009272223565E-4</v>
      </c>
      <c r="T47">
        <f t="shared" ca="1" si="37"/>
        <v>1.197437965820348E-4</v>
      </c>
      <c r="U47">
        <f t="shared" ca="1" si="37"/>
        <v>4.8202568194619017E-5</v>
      </c>
      <c r="V47">
        <f t="shared" ca="1" si="37"/>
        <v>1.2670670633945319E-5</v>
      </c>
      <c r="W47">
        <f t="shared" ca="1" si="37"/>
        <v>1.0241742629494033E-5</v>
      </c>
      <c r="X47">
        <f t="shared" ca="1" si="37"/>
        <v>7.7766458634941779E-6</v>
      </c>
      <c r="Y47">
        <f t="shared" ca="1" si="37"/>
        <v>3.1520820465095506E-6</v>
      </c>
      <c r="Z47">
        <f t="shared" ca="1" si="37"/>
        <v>1.957354414385575E-6</v>
      </c>
      <c r="AA47">
        <f t="shared" ca="1" si="37"/>
        <v>4.7301267765573039E-7</v>
      </c>
      <c r="AB47">
        <f t="shared" ca="1" si="36"/>
        <v>1.0641780894402606E-6</v>
      </c>
      <c r="AC47">
        <f t="shared" ca="1" si="27"/>
        <v>2.7680152341444164E-7</v>
      </c>
      <c r="AD47">
        <f t="shared" ca="1" si="27"/>
        <v>2.3315539283131976E-7</v>
      </c>
      <c r="AE47">
        <f t="shared" ca="1" si="23"/>
        <v>1.6697604103517489E-7</v>
      </c>
      <c r="AF47">
        <f t="shared" ca="1" si="28"/>
        <v>26.028184080453567</v>
      </c>
      <c r="AG47">
        <f t="shared" ca="1" si="29"/>
        <v>0</v>
      </c>
      <c r="AH47">
        <f t="shared" ca="1" si="30"/>
        <v>7.6359149235916191E-2</v>
      </c>
      <c r="AI47">
        <f t="shared" ca="1" si="31"/>
        <v>2.6028184080453569E-3</v>
      </c>
      <c r="AJ47">
        <f t="shared" ca="1" si="20"/>
        <v>-5.9511604179674409</v>
      </c>
      <c r="AK47">
        <f t="shared" si="21"/>
        <v>0</v>
      </c>
      <c r="AM47">
        <f t="shared" ca="1" si="32"/>
        <v>0.69728885211541147</v>
      </c>
      <c r="AN47">
        <f t="shared" ca="1" si="33"/>
        <v>-0.90138883024337701</v>
      </c>
      <c r="AO47">
        <f t="shared" si="34"/>
        <v>0</v>
      </c>
      <c r="AP47">
        <v>1.3945509635959752</v>
      </c>
      <c r="AQ47">
        <v>0.28521981221274473</v>
      </c>
      <c r="AR47">
        <v>-0.30423507269006222</v>
      </c>
      <c r="AS47">
        <v>1.4300076145445928</v>
      </c>
      <c r="AT47">
        <v>-0.90138883024337701</v>
      </c>
      <c r="AU47">
        <v>1.519870238553267</v>
      </c>
      <c r="AV47">
        <v>2.0745756046380848</v>
      </c>
      <c r="AW47">
        <v>0.66661186792771332</v>
      </c>
      <c r="AX47">
        <v>0.9250675248040352</v>
      </c>
      <c r="AY47">
        <v>0.61042328525218181</v>
      </c>
      <c r="AZ47">
        <v>-0.39171027310658246</v>
      </c>
    </row>
    <row r="48" spans="1:52" x14ac:dyDescent="0.55000000000000004">
      <c r="A48" t="s">
        <v>123</v>
      </c>
      <c r="J48">
        <f t="shared" si="26"/>
        <v>0</v>
      </c>
      <c r="K48">
        <v>37</v>
      </c>
      <c r="L48">
        <f t="shared" ca="1" si="35"/>
        <v>0.10715568872331011</v>
      </c>
      <c r="M48">
        <f t="shared" ca="1" si="37"/>
        <v>1.8978316371907989E-2</v>
      </c>
      <c r="N48">
        <f t="shared" ca="1" si="37"/>
        <v>1.1121178575257074E-2</v>
      </c>
      <c r="O48">
        <f t="shared" ca="1" si="37"/>
        <v>5.8974746413017181E-3</v>
      </c>
      <c r="P48">
        <f t="shared" ca="1" si="37"/>
        <v>1.021588175215992E-3</v>
      </c>
      <c r="Q48">
        <f t="shared" ca="1" si="37"/>
        <v>1.0175109877288804E-3</v>
      </c>
      <c r="R48">
        <f t="shared" ca="1" si="37"/>
        <v>7.2909138429403677E-4</v>
      </c>
      <c r="S48">
        <f t="shared" ca="1" si="37"/>
        <v>3.9253428123504393E-4</v>
      </c>
      <c r="T48">
        <f t="shared" ca="1" si="37"/>
        <v>9.0977581838147073E-5</v>
      </c>
      <c r="U48">
        <f t="shared" ca="1" si="37"/>
        <v>8.4658226583717624E-5</v>
      </c>
      <c r="V48">
        <f t="shared" ca="1" si="37"/>
        <v>3.4341507307057774E-5</v>
      </c>
      <c r="W48">
        <f t="shared" ca="1" si="37"/>
        <v>9.0789760106477717E-6</v>
      </c>
      <c r="X48">
        <f t="shared" ca="1" si="37"/>
        <v>7.3703345863240836E-6</v>
      </c>
      <c r="Y48">
        <f t="shared" ca="1" si="37"/>
        <v>5.6147572078505662E-6</v>
      </c>
      <c r="Z48">
        <f t="shared" ca="1" si="37"/>
        <v>2.2815249864650942E-6</v>
      </c>
      <c r="AA48">
        <f t="shared" ca="1" si="37"/>
        <v>1.4194919954128157E-6</v>
      </c>
      <c r="AB48">
        <f t="shared" ca="1" si="36"/>
        <v>3.4354195482751536E-7</v>
      </c>
      <c r="AC48">
        <f t="shared" ca="1" si="27"/>
        <v>7.7378105254348184E-7</v>
      </c>
      <c r="AD48">
        <f t="shared" ca="1" si="27"/>
        <v>2.0144500682536413E-7</v>
      </c>
      <c r="AE48">
        <f t="shared" ca="1" si="23"/>
        <v>2.9139921241378589E-7</v>
      </c>
      <c r="AF48">
        <f t="shared" ca="1" si="28"/>
        <v>34.201130883365664</v>
      </c>
      <c r="AG48">
        <f t="shared" ca="1" si="29"/>
        <v>0</v>
      </c>
      <c r="AH48">
        <f t="shared" ca="1" si="30"/>
        <v>6.9206498817414544E-2</v>
      </c>
      <c r="AI48">
        <f t="shared" ca="1" si="31"/>
        <v>3.4201130883365662E-3</v>
      </c>
      <c r="AJ48">
        <f t="shared" ca="1" si="20"/>
        <v>-5.6780816616892391</v>
      </c>
      <c r="AK48">
        <f t="shared" si="21"/>
        <v>0</v>
      </c>
      <c r="AM48">
        <f t="shared" ca="1" si="32"/>
        <v>0.95806037946962674</v>
      </c>
      <c r="AN48">
        <f t="shared" ca="1" si="33"/>
        <v>-0.10711119102779776</v>
      </c>
      <c r="AO48">
        <f t="shared" si="34"/>
        <v>0</v>
      </c>
      <c r="AP48">
        <v>-0.56182329899456818</v>
      </c>
      <c r="AQ48">
        <v>0.75608340921462514</v>
      </c>
      <c r="AR48">
        <v>-0.67783048507408239</v>
      </c>
      <c r="AS48">
        <v>-0.69525981416518334</v>
      </c>
      <c r="AT48">
        <v>-0.10711119102779776</v>
      </c>
      <c r="AU48">
        <v>-0.28179556466056965</v>
      </c>
      <c r="AV48">
        <v>1.1607698979787529</v>
      </c>
      <c r="AW48">
        <v>-1.6157719073817134</v>
      </c>
      <c r="AX48">
        <v>0.3465834197413642</v>
      </c>
      <c r="AY48">
        <v>1.8098762666340917</v>
      </c>
      <c r="AZ48">
        <v>-1.9835715647786856</v>
      </c>
    </row>
    <row r="49" spans="1:52" x14ac:dyDescent="0.55000000000000004">
      <c r="B49" t="s">
        <v>89</v>
      </c>
      <c r="C49">
        <f>C43</f>
        <v>1</v>
      </c>
      <c r="D49">
        <f t="shared" ref="D49:I49" si="38">D43</f>
        <v>2</v>
      </c>
      <c r="E49">
        <f t="shared" si="38"/>
        <v>3</v>
      </c>
      <c r="F49">
        <f t="shared" si="38"/>
        <v>4</v>
      </c>
      <c r="G49">
        <f t="shared" si="38"/>
        <v>5</v>
      </c>
      <c r="H49">
        <f t="shared" si="38"/>
        <v>6</v>
      </c>
      <c r="I49">
        <f t="shared" si="38"/>
        <v>7</v>
      </c>
      <c r="J49">
        <f t="shared" si="26"/>
        <v>0</v>
      </c>
      <c r="K49">
        <v>38</v>
      </c>
      <c r="L49">
        <f t="shared" ca="1" si="35"/>
        <v>9.343876997885267E-2</v>
      </c>
      <c r="M49">
        <f t="shared" ca="1" si="37"/>
        <v>3.3278730054213126E-2</v>
      </c>
      <c r="N49">
        <f t="shared" ca="1" si="37"/>
        <v>9.3445971436608901E-3</v>
      </c>
      <c r="O49">
        <f t="shared" ca="1" si="37"/>
        <v>6.4235112420052854E-3</v>
      </c>
      <c r="P49">
        <f t="shared" ca="1" si="37"/>
        <v>3.6894522598770675E-3</v>
      </c>
      <c r="Q49">
        <f t="shared" ca="1" si="37"/>
        <v>6.6979320842681879E-4</v>
      </c>
      <c r="R49">
        <f t="shared" ca="1" si="37"/>
        <v>6.8752238693032511E-4</v>
      </c>
      <c r="S49">
        <f t="shared" ca="1" si="37"/>
        <v>5.028205998584528E-4</v>
      </c>
      <c r="T49">
        <f t="shared" ca="1" si="37"/>
        <v>2.7464273036877248E-4</v>
      </c>
      <c r="U49">
        <f t="shared" ca="1" si="37"/>
        <v>6.4320665931249605E-5</v>
      </c>
      <c r="V49">
        <f t="shared" ca="1" si="37"/>
        <v>6.0314029225352362E-5</v>
      </c>
      <c r="W49">
        <f t="shared" ca="1" si="37"/>
        <v>2.4606883883081463E-5</v>
      </c>
      <c r="X49">
        <f t="shared" ca="1" si="37"/>
        <v>6.53356497233027E-6</v>
      </c>
      <c r="Y49">
        <f t="shared" ca="1" si="37"/>
        <v>5.3213994785458259E-6</v>
      </c>
      <c r="Z49">
        <f t="shared" ca="1" si="37"/>
        <v>4.0640467708736844E-6</v>
      </c>
      <c r="AA49">
        <f t="shared" ca="1" si="37"/>
        <v>1.6545835704660321E-6</v>
      </c>
      <c r="AB49">
        <f t="shared" ca="1" si="36"/>
        <v>1.0309555705419293E-6</v>
      </c>
      <c r="AC49">
        <f t="shared" ca="1" si="27"/>
        <v>2.4979489620867894E-7</v>
      </c>
      <c r="AD49">
        <f t="shared" ca="1" si="27"/>
        <v>5.631267035245901E-7</v>
      </c>
      <c r="AE49">
        <f t="shared" ca="1" si="23"/>
        <v>3.5891810833560505E-7</v>
      </c>
      <c r="AF49">
        <f t="shared" ca="1" si="28"/>
        <v>43.925976859148683</v>
      </c>
      <c r="AG49">
        <f t="shared" ca="1" si="29"/>
        <v>0</v>
      </c>
      <c r="AH49">
        <f t="shared" ca="1" si="30"/>
        <v>8.1218712733258827E-2</v>
      </c>
      <c r="AI49">
        <f t="shared" ca="1" si="31"/>
        <v>4.3925976859148681E-3</v>
      </c>
      <c r="AJ49">
        <f t="shared" ca="1" si="20"/>
        <v>-5.4278344988982061</v>
      </c>
      <c r="AK49">
        <f t="shared" si="21"/>
        <v>0</v>
      </c>
      <c r="AM49">
        <f t="shared" ca="1" si="32"/>
        <v>0.65406563102281501</v>
      </c>
      <c r="AN49">
        <f t="shared" ca="1" si="33"/>
        <v>-1.0613689482852351</v>
      </c>
      <c r="AO49">
        <f t="shared" si="34"/>
        <v>0</v>
      </c>
      <c r="AP49">
        <v>0.42622787077561952</v>
      </c>
      <c r="AQ49">
        <v>-0.31450781534658745</v>
      </c>
      <c r="AR49">
        <v>-0.76743390309275128</v>
      </c>
      <c r="AS49">
        <v>-3.0460068956017494</v>
      </c>
      <c r="AT49">
        <v>-1.0613689482852351</v>
      </c>
      <c r="AU49">
        <v>-2.0235120246070437E-2</v>
      </c>
      <c r="AV49">
        <v>1.6056947060860693</v>
      </c>
      <c r="AW49">
        <v>-1.2238342605996877</v>
      </c>
      <c r="AX49">
        <v>-3.5005314202862792E-2</v>
      </c>
      <c r="AY49">
        <v>1.3065937309875153</v>
      </c>
      <c r="AZ49">
        <v>-1.6107151168398559</v>
      </c>
    </row>
    <row r="50" spans="1:52" x14ac:dyDescent="0.55000000000000004">
      <c r="B50" t="s">
        <v>90</v>
      </c>
      <c r="C50">
        <f>EXP(C44)</f>
        <v>1.3103578038118366</v>
      </c>
      <c r="D50">
        <f>EXP(D44)</f>
        <v>1.1578254132984498</v>
      </c>
      <c r="E50">
        <f t="shared" ref="E50:I50" si="39">EXP(E44)</f>
        <v>1.0589162187107606</v>
      </c>
      <c r="F50">
        <f t="shared" si="39"/>
        <v>1.0376577522181099</v>
      </c>
      <c r="G50">
        <f t="shared" si="39"/>
        <v>1.0031111813969962</v>
      </c>
      <c r="H50">
        <f t="shared" si="39"/>
        <v>0.9803921257038497</v>
      </c>
      <c r="I50">
        <f t="shared" si="39"/>
        <v>0.93749852466535344</v>
      </c>
      <c r="J50">
        <f t="shared" si="26"/>
        <v>0</v>
      </c>
      <c r="K50">
        <v>39</v>
      </c>
      <c r="L50">
        <f t="shared" ca="1" si="35"/>
        <v>0.21934703044612669</v>
      </c>
      <c r="M50">
        <f t="shared" ca="1" si="37"/>
        <v>2.901874496605724E-2</v>
      </c>
      <c r="N50">
        <f t="shared" ca="1" si="37"/>
        <v>1.6385875317663792E-2</v>
      </c>
      <c r="O50">
        <f t="shared" ca="1" si="37"/>
        <v>5.3973708270329337E-3</v>
      </c>
      <c r="P50">
        <f t="shared" ca="1" si="37"/>
        <v>4.0185400547871021E-3</v>
      </c>
      <c r="Q50">
        <f t="shared" ca="1" si="37"/>
        <v>2.4189493637768122E-3</v>
      </c>
      <c r="R50">
        <f t="shared" ca="1" si="37"/>
        <v>4.5257282816687236E-4</v>
      </c>
      <c r="S50">
        <f t="shared" ca="1" si="37"/>
        <v>4.7415238536545801E-4</v>
      </c>
      <c r="T50">
        <f t="shared" ca="1" si="37"/>
        <v>3.5180627280830934E-4</v>
      </c>
      <c r="U50">
        <f t="shared" ca="1" si="37"/>
        <v>1.9417094798060484E-4</v>
      </c>
      <c r="V50">
        <f t="shared" ca="1" si="37"/>
        <v>4.5824708139086507E-5</v>
      </c>
      <c r="W50">
        <f t="shared" ca="1" si="37"/>
        <v>4.3217098783663781E-5</v>
      </c>
      <c r="X50">
        <f t="shared" ca="1" si="37"/>
        <v>1.7708018440421957E-5</v>
      </c>
      <c r="Y50">
        <f t="shared" ca="1" si="37"/>
        <v>4.7172497841978954E-6</v>
      </c>
      <c r="Z50">
        <f t="shared" ca="1" si="37"/>
        <v>3.8517099790307877E-6</v>
      </c>
      <c r="AA50">
        <f t="shared" ca="1" si="37"/>
        <v>2.9472852835644393E-6</v>
      </c>
      <c r="AB50">
        <f t="shared" ca="1" si="36"/>
        <v>1.2016990264203851E-6</v>
      </c>
      <c r="AC50">
        <f t="shared" ca="1" si="27"/>
        <v>7.4962442321951416E-7</v>
      </c>
      <c r="AD50">
        <f t="shared" ca="1" si="27"/>
        <v>1.8179067062559779E-7</v>
      </c>
      <c r="AE50">
        <f t="shared" ca="1" si="23"/>
        <v>6.7148718957162797E-7</v>
      </c>
      <c r="AF50">
        <f t="shared" ca="1" si="28"/>
        <v>55.568192574784902</v>
      </c>
      <c r="AG50">
        <f t="shared" ca="1" si="29"/>
        <v>0</v>
      </c>
      <c r="AH50">
        <f t="shared" ca="1" si="30"/>
        <v>6.0128179875674738E-2</v>
      </c>
      <c r="AI50">
        <f t="shared" ca="1" si="31"/>
        <v>5.5568192574784901E-3</v>
      </c>
      <c r="AJ50">
        <f t="shared" ca="1" si="20"/>
        <v>-5.192729410410629</v>
      </c>
      <c r="AK50">
        <f t="shared" si="21"/>
        <v>0</v>
      </c>
      <c r="AM50">
        <f t="shared" ca="1" si="32"/>
        <v>1.2352516440983725</v>
      </c>
      <c r="AN50">
        <f t="shared" ca="1" si="33"/>
        <v>0.52818677431787364</v>
      </c>
      <c r="AO50">
        <f t="shared" si="34"/>
        <v>0</v>
      </c>
      <c r="AP50">
        <v>0.72638158599147573</v>
      </c>
      <c r="AQ50">
        <v>0.7639459909114521</v>
      </c>
      <c r="AR50">
        <v>-0.15758587323944084</v>
      </c>
      <c r="AS50">
        <v>-0.19737854017876089</v>
      </c>
      <c r="AT50">
        <v>0.52818677431787364</v>
      </c>
      <c r="AU50">
        <v>-0.5496826815942768</v>
      </c>
      <c r="AV50">
        <v>-0.36884785004076548</v>
      </c>
      <c r="AW50">
        <v>0.82563929026946425</v>
      </c>
      <c r="AX50">
        <v>0.41511157178319991</v>
      </c>
      <c r="AY50">
        <v>0.69867382990196347</v>
      </c>
      <c r="AZ50">
        <v>-1.0046346687886398</v>
      </c>
    </row>
    <row r="51" spans="1:52" x14ac:dyDescent="0.55000000000000004">
      <c r="B51" t="s">
        <v>92</v>
      </c>
      <c r="C51">
        <f t="shared" ref="C51:C53" si="40">EXP(C45)</f>
        <v>1.4455188505241248</v>
      </c>
      <c r="D51">
        <f t="shared" ref="D51:I51" si="41">EXP(D45)</f>
        <v>1.2602695322507436</v>
      </c>
      <c r="E51">
        <f t="shared" si="41"/>
        <v>1.1392914406327534</v>
      </c>
      <c r="F51">
        <f t="shared" si="41"/>
        <v>1.114858865465953</v>
      </c>
      <c r="G51">
        <f t="shared" si="41"/>
        <v>1.0710567532334363</v>
      </c>
      <c r="H51">
        <f t="shared" si="41"/>
        <v>1.0397605613650081</v>
      </c>
      <c r="I51">
        <f t="shared" si="41"/>
        <v>0.98515474747046938</v>
      </c>
      <c r="J51">
        <f t="shared" si="26"/>
        <v>0</v>
      </c>
      <c r="K51">
        <v>40</v>
      </c>
      <c r="L51">
        <f t="shared" ca="1" si="35"/>
        <v>0.20433563549926939</v>
      </c>
      <c r="M51">
        <f t="shared" ca="1" si="37"/>
        <v>6.812135409122709E-2</v>
      </c>
      <c r="N51">
        <f t="shared" ca="1" si="37"/>
        <v>1.428833179974965E-2</v>
      </c>
      <c r="O51">
        <f t="shared" ca="1" si="37"/>
        <v>9.4643614973763928E-3</v>
      </c>
      <c r="P51">
        <f t="shared" ca="1" si="37"/>
        <v>3.3765879815289635E-3</v>
      </c>
      <c r="Q51">
        <f t="shared" ca="1" si="37"/>
        <v>2.6347122077039122E-3</v>
      </c>
      <c r="R51">
        <f t="shared" ca="1" si="37"/>
        <v>1.6344608171352342E-3</v>
      </c>
      <c r="S51">
        <f t="shared" ca="1" si="37"/>
        <v>3.1211854349211309E-4</v>
      </c>
      <c r="T51">
        <f t="shared" ca="1" si="37"/>
        <v>3.3174810953558577E-4</v>
      </c>
      <c r="U51">
        <f t="shared" ca="1" si="37"/>
        <v>2.4872516161265115E-4</v>
      </c>
      <c r="V51">
        <f t="shared" ca="1" si="37"/>
        <v>1.3833543063455813E-4</v>
      </c>
      <c r="W51">
        <f t="shared" ca="1" si="37"/>
        <v>3.2834996497747137E-5</v>
      </c>
      <c r="X51">
        <f t="shared" ca="1" si="37"/>
        <v>3.1100613382779129E-5</v>
      </c>
      <c r="Y51">
        <f t="shared" ca="1" si="37"/>
        <v>1.2785232337998743E-5</v>
      </c>
      <c r="Z51">
        <f t="shared" ca="1" si="37"/>
        <v>3.4144172300217953E-6</v>
      </c>
      <c r="AA51">
        <f t="shared" ca="1" si="37"/>
        <v>2.7932966271732341E-6</v>
      </c>
      <c r="AB51">
        <f t="shared" ca="1" si="36"/>
        <v>2.1405687322550543E-6</v>
      </c>
      <c r="AC51">
        <f t="shared" ca="1" si="27"/>
        <v>8.737747438430435E-7</v>
      </c>
      <c r="AD51">
        <f t="shared" ca="1" si="27"/>
        <v>5.455464810640421E-7</v>
      </c>
      <c r="AE51">
        <f t="shared" ca="1" si="23"/>
        <v>6.2140705624880562E-7</v>
      </c>
      <c r="AF51">
        <f t="shared" ca="1" si="28"/>
        <v>70.632306444783623</v>
      </c>
      <c r="AG51">
        <f t="shared" ca="1" si="29"/>
        <v>0</v>
      </c>
      <c r="AH51">
        <f t="shared" ca="1" si="30"/>
        <v>6.8249089551011735E-2</v>
      </c>
      <c r="AI51">
        <f t="shared" ca="1" si="31"/>
        <v>7.0632306444783624E-3</v>
      </c>
      <c r="AJ51">
        <f t="shared" ca="1" si="20"/>
        <v>-4.9528527337751509</v>
      </c>
      <c r="AK51">
        <f t="shared" si="21"/>
        <v>0</v>
      </c>
      <c r="AM51">
        <f t="shared" ca="1" si="32"/>
        <v>0.94468141223710467</v>
      </c>
      <c r="AN51">
        <f t="shared" ca="1" si="33"/>
        <v>-0.14226884559320752</v>
      </c>
      <c r="AO51">
        <f t="shared" si="34"/>
        <v>0</v>
      </c>
      <c r="AP51">
        <v>-0.85250576375983655</v>
      </c>
      <c r="AQ51">
        <v>-1.3990120351081714</v>
      </c>
      <c r="AR51">
        <v>1.0922394722001627</v>
      </c>
      <c r="AS51">
        <v>0.24788505470496602</v>
      </c>
      <c r="AT51">
        <v>-0.14226884559320752</v>
      </c>
      <c r="AU51">
        <v>-0.31740228223497979</v>
      </c>
      <c r="AV51">
        <v>0.86156205725274049</v>
      </c>
      <c r="AW51">
        <v>-0.15085106497281231</v>
      </c>
      <c r="AX51">
        <v>-0.1171179064840544</v>
      </c>
      <c r="AY51">
        <v>-1.342266386927804</v>
      </c>
      <c r="AZ51">
        <v>-0.33312971936538815</v>
      </c>
    </row>
    <row r="52" spans="1:52" x14ac:dyDescent="0.55000000000000004">
      <c r="B52" t="s">
        <v>93</v>
      </c>
      <c r="C52">
        <f t="shared" si="40"/>
        <v>1.5455786252825101</v>
      </c>
      <c r="D52">
        <f t="shared" ref="D52:I52" si="42">EXP(D46)</f>
        <v>1.3416707319959686</v>
      </c>
      <c r="E52">
        <f t="shared" si="42"/>
        <v>1.2032494799524507</v>
      </c>
      <c r="F52">
        <f t="shared" si="42"/>
        <v>1.1761353997244128</v>
      </c>
      <c r="G52">
        <f t="shared" si="42"/>
        <v>1.1241023831047439</v>
      </c>
      <c r="H52">
        <f t="shared" si="42"/>
        <v>1.085180111328925</v>
      </c>
      <c r="I52">
        <f t="shared" si="42"/>
        <v>1.0215375649006369</v>
      </c>
      <c r="J52">
        <f t="shared" si="26"/>
        <v>0</v>
      </c>
      <c r="K52">
        <v>41</v>
      </c>
      <c r="L52">
        <f t="shared" ca="1" si="35"/>
        <v>0.1402314289340568</v>
      </c>
      <c r="M52">
        <f t="shared" ca="1" si="37"/>
        <v>6.3459350924381028E-2</v>
      </c>
      <c r="N52">
        <f t="shared" ca="1" si="37"/>
        <v>3.3541785182032741E-2</v>
      </c>
      <c r="O52">
        <f t="shared" ca="1" si="37"/>
        <v>8.2528357335609013E-3</v>
      </c>
      <c r="P52">
        <f t="shared" ca="1" si="37"/>
        <v>5.9208919136753604E-3</v>
      </c>
      <c r="Q52">
        <f t="shared" ca="1" si="37"/>
        <v>2.2138232925469721E-3</v>
      </c>
      <c r="R52">
        <f t="shared" ca="1" si="37"/>
        <v>1.7802496953455216E-3</v>
      </c>
      <c r="S52">
        <f t="shared" ca="1" si="37"/>
        <v>1.1272120151479305E-3</v>
      </c>
      <c r="T52">
        <f t="shared" ca="1" si="37"/>
        <v>2.1837860559258983E-4</v>
      </c>
      <c r="U52">
        <f t="shared" ca="1" si="37"/>
        <v>2.3454414698253546E-4</v>
      </c>
      <c r="V52">
        <f t="shared" ca="1" si="37"/>
        <v>1.7720211339120116E-4</v>
      </c>
      <c r="W52">
        <f t="shared" ca="1" si="37"/>
        <v>9.912214534162455E-5</v>
      </c>
      <c r="X52">
        <f t="shared" ca="1" si="37"/>
        <v>2.3629270826651453E-5</v>
      </c>
      <c r="Y52">
        <f t="shared" ca="1" si="37"/>
        <v>2.245471842549252E-5</v>
      </c>
      <c r="Z52">
        <f t="shared" ca="1" si="37"/>
        <v>9.2541458650185821E-6</v>
      </c>
      <c r="AA52">
        <f t="shared" ca="1" si="37"/>
        <v>2.4761677759502522E-6</v>
      </c>
      <c r="AB52">
        <f t="shared" ca="1" si="36"/>
        <v>2.0287290997528568E-6</v>
      </c>
      <c r="AC52">
        <f t="shared" ca="1" si="27"/>
        <v>1.5564420496170754E-6</v>
      </c>
      <c r="AD52">
        <f t="shared" ca="1" si="27"/>
        <v>6.3589808706995462E-7</v>
      </c>
      <c r="AE52">
        <f t="shared" ca="1" si="23"/>
        <v>8.4984410849836911E-7</v>
      </c>
      <c r="AF52">
        <f t="shared" ca="1" si="28"/>
        <v>90.153313714782129</v>
      </c>
      <c r="AG52">
        <f t="shared" ca="1" si="29"/>
        <v>0</v>
      </c>
      <c r="AH52">
        <f t="shared" ca="1" si="30"/>
        <v>9.3033373814193937E-2</v>
      </c>
      <c r="AI52">
        <f t="shared" ca="1" si="31"/>
        <v>9.0153313714782125E-3</v>
      </c>
      <c r="AJ52">
        <f t="shared" ca="1" si="20"/>
        <v>-4.7088286652122564</v>
      </c>
      <c r="AK52">
        <f t="shared" si="21"/>
        <v>0</v>
      </c>
      <c r="AM52">
        <f t="shared" ca="1" si="32"/>
        <v>0.53453596254714431</v>
      </c>
      <c r="AN52">
        <f t="shared" ca="1" si="33"/>
        <v>-1.5658906704629771</v>
      </c>
      <c r="AO52">
        <f t="shared" si="34"/>
        <v>0</v>
      </c>
      <c r="AP52">
        <v>1.1989777704002336</v>
      </c>
      <c r="AQ52">
        <v>0.87359921963070519</v>
      </c>
      <c r="AR52">
        <v>0.30447608878603205</v>
      </c>
      <c r="AS52">
        <v>-0.23213715394376777</v>
      </c>
      <c r="AT52">
        <v>-1.5658906704629771</v>
      </c>
      <c r="AU52">
        <v>5.2234554459573701E-2</v>
      </c>
      <c r="AV52">
        <v>-2.4871042114682496</v>
      </c>
      <c r="AW52">
        <v>-1.3096541806589812</v>
      </c>
      <c r="AX52">
        <v>-0.81599637269391678</v>
      </c>
      <c r="AY52">
        <v>-0.87438593254773878</v>
      </c>
      <c r="AZ52">
        <v>-0.21190771803958341</v>
      </c>
    </row>
    <row r="53" spans="1:52" x14ac:dyDescent="0.55000000000000004">
      <c r="B53" t="s">
        <v>94</v>
      </c>
      <c r="C53">
        <f t="shared" si="40"/>
        <v>1.6128154545388256</v>
      </c>
      <c r="D53">
        <f t="shared" ref="D53:I53" si="43">EXP(D47)</f>
        <v>1.410264536499086</v>
      </c>
      <c r="E53">
        <f t="shared" si="43"/>
        <v>1.257560315269511</v>
      </c>
      <c r="F53">
        <f t="shared" si="43"/>
        <v>1.2278788169406245</v>
      </c>
      <c r="G53">
        <f t="shared" si="43"/>
        <v>1.1682229718790547</v>
      </c>
      <c r="H53">
        <f t="shared" si="43"/>
        <v>1.1223852628753173</v>
      </c>
      <c r="I53">
        <f t="shared" si="43"/>
        <v>1.0512674842127661</v>
      </c>
      <c r="J53">
        <f t="shared" si="26"/>
        <v>0</v>
      </c>
      <c r="K53">
        <v>42</v>
      </c>
      <c r="L53">
        <f t="shared" ca="1" si="35"/>
        <v>0.29794147157784617</v>
      </c>
      <c r="M53">
        <f t="shared" ca="1" si="37"/>
        <v>4.3550873726015002E-2</v>
      </c>
      <c r="N53">
        <f t="shared" ca="1" si="37"/>
        <v>3.1246294864401999E-2</v>
      </c>
      <c r="O53">
        <f t="shared" ca="1" si="37"/>
        <v>1.9373489305627233E-2</v>
      </c>
      <c r="P53">
        <f t="shared" ca="1" si="37"/>
        <v>5.1629630137518933E-3</v>
      </c>
      <c r="Q53">
        <f t="shared" ca="1" si="37"/>
        <v>3.8819685738536985E-3</v>
      </c>
      <c r="R53">
        <f t="shared" ca="1" si="37"/>
        <v>1.4958591039209517E-3</v>
      </c>
      <c r="S53">
        <f t="shared" ca="1" si="37"/>
        <v>1.2277558602317232E-3</v>
      </c>
      <c r="T53">
        <f t="shared" ca="1" si="37"/>
        <v>7.8867146219858768E-4</v>
      </c>
      <c r="U53">
        <f t="shared" ca="1" si="37"/>
        <v>1.5439251135342295E-4</v>
      </c>
      <c r="V53">
        <f t="shared" ca="1" si="37"/>
        <v>1.6709897084544827E-4</v>
      </c>
      <c r="W53">
        <f t="shared" ca="1" si="37"/>
        <v>1.2697147475404454E-4</v>
      </c>
      <c r="X53">
        <f t="shared" ca="1" si="37"/>
        <v>7.1331940521347556E-5</v>
      </c>
      <c r="Y53">
        <f t="shared" ca="1" si="37"/>
        <v>1.7060390947336044E-5</v>
      </c>
      <c r="Z53">
        <f t="shared" ca="1" si="37"/>
        <v>1.625306714605663E-5</v>
      </c>
      <c r="AA53">
        <f t="shared" ca="1" si="37"/>
        <v>6.7111943975153883E-6</v>
      </c>
      <c r="AB53">
        <f t="shared" ca="1" si="36"/>
        <v>1.7984032107697255E-6</v>
      </c>
      <c r="AC53">
        <f t="shared" ca="1" si="27"/>
        <v>1.4751216490071129E-6</v>
      </c>
      <c r="AD53">
        <f t="shared" ca="1" si="27"/>
        <v>1.1327158732394362E-6</v>
      </c>
      <c r="AE53">
        <f t="shared" ca="1" si="23"/>
        <v>1.0820047339319809E-6</v>
      </c>
      <c r="AF53">
        <f t="shared" ca="1" si="28"/>
        <v>113.59714122834036</v>
      </c>
      <c r="AG53">
        <f t="shared" ca="1" si="29"/>
        <v>0</v>
      </c>
      <c r="AH53">
        <f t="shared" ca="1" si="30"/>
        <v>7.7467334691803627E-2</v>
      </c>
      <c r="AI53">
        <f t="shared" ca="1" si="31"/>
        <v>1.1359714122834036E-2</v>
      </c>
      <c r="AJ53">
        <f t="shared" ca="1" si="20"/>
        <v>-4.4776820312492642</v>
      </c>
      <c r="AK53">
        <f t="shared" si="21"/>
        <v>0</v>
      </c>
      <c r="AM53">
        <f t="shared" ca="1" si="32"/>
        <v>0.94260962026724482</v>
      </c>
      <c r="AN53">
        <f t="shared" ca="1" si="33"/>
        <v>-0.14775764611840714</v>
      </c>
      <c r="AO53">
        <f t="shared" si="34"/>
        <v>0</v>
      </c>
      <c r="AP53">
        <v>0.96208168542943895</v>
      </c>
      <c r="AQ53">
        <v>-0.51495362640707754</v>
      </c>
      <c r="AR53">
        <v>-0.91537231128313579</v>
      </c>
      <c r="AS53">
        <v>0.69545421865768731</v>
      </c>
      <c r="AT53">
        <v>-0.14775764611840714</v>
      </c>
      <c r="AU53">
        <v>0.10034227670985274</v>
      </c>
      <c r="AV53">
        <v>-1.2930604498251341</v>
      </c>
      <c r="AW53">
        <v>-0.18818241187545937</v>
      </c>
      <c r="AX53">
        <v>-0.68477675085887313</v>
      </c>
      <c r="AY53">
        <v>-0.13068643056612927</v>
      </c>
      <c r="AZ53">
        <v>-1.1702763913490344</v>
      </c>
    </row>
    <row r="54" spans="1:52" x14ac:dyDescent="0.55000000000000004">
      <c r="J54">
        <f t="shared" si="26"/>
        <v>0</v>
      </c>
      <c r="K54">
        <v>43</v>
      </c>
      <c r="L54">
        <f t="shared" ca="1" si="35"/>
        <v>0.53602270588991807</v>
      </c>
      <c r="M54">
        <f t="shared" ca="1" si="37"/>
        <v>9.2529980654562041E-2</v>
      </c>
      <c r="N54">
        <f t="shared" ca="1" si="37"/>
        <v>2.144370249968288E-2</v>
      </c>
      <c r="O54">
        <f t="shared" ca="1" si="37"/>
        <v>1.804763092097536E-2</v>
      </c>
      <c r="P54">
        <f t="shared" ca="1" si="37"/>
        <v>1.2120029037475223E-2</v>
      </c>
      <c r="Q54">
        <f t="shared" ca="1" si="37"/>
        <v>3.3850407100089394E-3</v>
      </c>
      <c r="R54">
        <f t="shared" ca="1" si="37"/>
        <v>2.6230088245450512E-3</v>
      </c>
      <c r="S54">
        <f t="shared" ca="1" si="37"/>
        <v>1.0316248252824299E-3</v>
      </c>
      <c r="T54">
        <f t="shared" ca="1" si="37"/>
        <v>8.5901853111880011E-4</v>
      </c>
      <c r="U54">
        <f t="shared" ca="1" si="37"/>
        <v>5.5758652433555024E-4</v>
      </c>
      <c r="V54">
        <f t="shared" ca="1" si="37"/>
        <v>1.0999562378899263E-4</v>
      </c>
      <c r="W54">
        <f t="shared" ca="1" si="37"/>
        <v>1.1973222187982754E-4</v>
      </c>
      <c r="X54">
        <f t="shared" ca="1" si="37"/>
        <v>9.1373341989803698E-5</v>
      </c>
      <c r="Y54">
        <f t="shared" ca="1" si="37"/>
        <v>5.1501834366962864E-5</v>
      </c>
      <c r="Z54">
        <f t="shared" ca="1" si="37"/>
        <v>1.2348570770330087E-5</v>
      </c>
      <c r="AA54">
        <f t="shared" ca="1" si="37"/>
        <v>1.1786878526021337E-5</v>
      </c>
      <c r="AB54">
        <f t="shared" ca="1" si="36"/>
        <v>4.8742390034373629E-6</v>
      </c>
      <c r="AC54">
        <f t="shared" ca="1" si="27"/>
        <v>1.3076479802914545E-6</v>
      </c>
      <c r="AD54">
        <f t="shared" ca="1" si="27"/>
        <v>1.0735341590138686E-6</v>
      </c>
      <c r="AE54">
        <f t="shared" ca="1" si="23"/>
        <v>1.6128896308148136E-6</v>
      </c>
      <c r="AF54">
        <f t="shared" ca="1" si="28"/>
        <v>140.51891438896703</v>
      </c>
      <c r="AG54">
        <f t="shared" ca="1" si="29"/>
        <v>0</v>
      </c>
      <c r="AH54">
        <f t="shared" ca="1" si="30"/>
        <v>6.0076153793879719E-2</v>
      </c>
      <c r="AI54">
        <f t="shared" ca="1" si="31"/>
        <v>1.4051891438896702E-2</v>
      </c>
      <c r="AJ54">
        <f t="shared" ca="1" si="20"/>
        <v>-4.2649982702775784</v>
      </c>
      <c r="AK54">
        <f t="shared" si="21"/>
        <v>0</v>
      </c>
      <c r="AM54">
        <f t="shared" ca="1" si="32"/>
        <v>1.4364377258815073</v>
      </c>
      <c r="AN54">
        <f t="shared" ca="1" si="33"/>
        <v>0.90541561803547665</v>
      </c>
      <c r="AO54">
        <f t="shared" si="34"/>
        <v>0</v>
      </c>
      <c r="AP54">
        <v>0.27067017072113231</v>
      </c>
      <c r="AQ54">
        <v>1.6753028830862604</v>
      </c>
      <c r="AR54">
        <v>-0.35724497138289735</v>
      </c>
      <c r="AS54">
        <v>0.14474153431365266</v>
      </c>
      <c r="AT54">
        <v>0.90541561803547665</v>
      </c>
      <c r="AU54">
        <v>0.4071193870913703</v>
      </c>
      <c r="AV54">
        <v>-0.65708832153177354</v>
      </c>
      <c r="AW54">
        <v>0.42421788748470135</v>
      </c>
      <c r="AX54">
        <v>0.39609176383237354</v>
      </c>
      <c r="AY54">
        <v>-1.4186161934048869</v>
      </c>
      <c r="AZ54">
        <v>-2.5754707166925073</v>
      </c>
    </row>
    <row r="55" spans="1:52" x14ac:dyDescent="0.55000000000000004">
      <c r="A55" t="s">
        <v>96</v>
      </c>
      <c r="B55" t="s">
        <v>95</v>
      </c>
      <c r="J55">
        <f t="shared" si="26"/>
        <v>0</v>
      </c>
      <c r="K55">
        <v>44</v>
      </c>
      <c r="L55">
        <f t="shared" ca="1" si="35"/>
        <v>0.59372749719481344</v>
      </c>
      <c r="M55">
        <f t="shared" ca="1" si="37"/>
        <v>0.16646950940980737</v>
      </c>
      <c r="N55">
        <f t="shared" ca="1" si="37"/>
        <v>4.5560173831198994E-2</v>
      </c>
      <c r="O55">
        <f t="shared" ca="1" si="37"/>
        <v>1.2385725410739193E-2</v>
      </c>
      <c r="P55">
        <f t="shared" ca="1" si="37"/>
        <v>1.1290573802640827E-2</v>
      </c>
      <c r="Q55">
        <f t="shared" ca="1" si="37"/>
        <v>7.9463656022842923E-3</v>
      </c>
      <c r="R55">
        <f t="shared" ca="1" si="37"/>
        <v>2.2872394469137507E-3</v>
      </c>
      <c r="S55">
        <f t="shared" ca="1" si="37"/>
        <v>1.8089678454626405E-3</v>
      </c>
      <c r="T55">
        <f t="shared" ca="1" si="37"/>
        <v>7.2179239438738719E-4</v>
      </c>
      <c r="U55">
        <f t="shared" ca="1" si="37"/>
        <v>6.0732152748511003E-4</v>
      </c>
      <c r="V55">
        <f t="shared" ca="1" si="37"/>
        <v>3.9724774876048681E-4</v>
      </c>
      <c r="W55">
        <f t="shared" ca="1" si="37"/>
        <v>7.8815688490953089E-5</v>
      </c>
      <c r="X55">
        <f t="shared" ca="1" si="37"/>
        <v>8.6163709433295741E-5</v>
      </c>
      <c r="Y55">
        <f t="shared" ca="1" si="37"/>
        <v>6.5971774920470399E-5</v>
      </c>
      <c r="Z55">
        <f t="shared" ca="1" si="37"/>
        <v>3.7277812005918053E-5</v>
      </c>
      <c r="AA55">
        <f t="shared" ca="1" si="37"/>
        <v>8.9553007030536097E-6</v>
      </c>
      <c r="AB55">
        <f t="shared" ca="1" si="36"/>
        <v>8.5606316308735345E-6</v>
      </c>
      <c r="AC55">
        <f t="shared" ca="1" si="27"/>
        <v>3.5441377940905065E-6</v>
      </c>
      <c r="AD55">
        <f t="shared" ca="1" si="27"/>
        <v>9.5165356413368005E-7</v>
      </c>
      <c r="AE55">
        <f t="shared" ca="1" si="23"/>
        <v>1.9564115945635183E-6</v>
      </c>
      <c r="AF55">
        <f t="shared" ca="1" si="28"/>
        <v>175.87411882445736</v>
      </c>
      <c r="AG55">
        <f t="shared" ca="1" si="29"/>
        <v>0</v>
      </c>
      <c r="AH55">
        <f t="shared" ca="1" si="30"/>
        <v>6.3074614587713615E-2</v>
      </c>
      <c r="AI55">
        <f t="shared" ca="1" si="31"/>
        <v>1.7587411882445735E-2</v>
      </c>
      <c r="AJ55">
        <f t="shared" ca="1" si="20"/>
        <v>-4.040571866791808</v>
      </c>
      <c r="AK55">
        <f t="shared" si="21"/>
        <v>0</v>
      </c>
      <c r="AM55">
        <f t="shared" ca="1" si="32"/>
        <v>1.3793882072602548</v>
      </c>
      <c r="AN55">
        <f t="shared" ca="1" si="33"/>
        <v>0.80410018199472688</v>
      </c>
      <c r="AO55">
        <f t="shared" si="34"/>
        <v>0</v>
      </c>
      <c r="AP55">
        <v>2.3036773200146854</v>
      </c>
      <c r="AQ55">
        <v>2.3847678676247597</v>
      </c>
      <c r="AR55">
        <v>-1.1004726729879621</v>
      </c>
      <c r="AS55">
        <v>0.45582169150293339</v>
      </c>
      <c r="AT55">
        <v>0.80410018199472688</v>
      </c>
      <c r="AU55">
        <v>0.80918425737763755</v>
      </c>
      <c r="AV55">
        <v>0.32215211831498891</v>
      </c>
      <c r="AW55">
        <v>-4.9794834922067821E-4</v>
      </c>
      <c r="AX55">
        <v>9.888253771350719E-2</v>
      </c>
      <c r="AY55">
        <v>9.9728367786156014E-2</v>
      </c>
      <c r="AZ55">
        <v>-0.29463535611284897</v>
      </c>
    </row>
    <row r="56" spans="1:52" x14ac:dyDescent="0.55000000000000004">
      <c r="B56">
        <f>B44/(4+B44)</f>
        <v>0.55555555555555558</v>
      </c>
      <c r="J56">
        <f t="shared" si="26"/>
        <v>0</v>
      </c>
      <c r="K56">
        <v>45</v>
      </c>
      <c r="L56">
        <f t="shared" ca="1" si="35"/>
        <v>0.7354326642609943</v>
      </c>
      <c r="M56">
        <f t="shared" ca="1" si="37"/>
        <v>0.18439055677136079</v>
      </c>
      <c r="N56">
        <f t="shared" ca="1" si="37"/>
        <v>8.1966728325813226E-2</v>
      </c>
      <c r="O56">
        <f t="shared" ca="1" si="37"/>
        <v>2.6315222510996935E-2</v>
      </c>
      <c r="P56">
        <f t="shared" ca="1" si="37"/>
        <v>7.7484932765700173E-3</v>
      </c>
      <c r="Q56">
        <f t="shared" ca="1" si="37"/>
        <v>7.4025422726253631E-3</v>
      </c>
      <c r="R56">
        <f t="shared" ca="1" si="37"/>
        <v>5.3692828010612551E-3</v>
      </c>
      <c r="S56">
        <f t="shared" ca="1" si="37"/>
        <v>1.5774032384577917E-3</v>
      </c>
      <c r="T56">
        <f t="shared" ca="1" si="37"/>
        <v>1.2656725590030355E-3</v>
      </c>
      <c r="U56">
        <f t="shared" ca="1" si="37"/>
        <v>5.1030337950399684E-4</v>
      </c>
      <c r="V56">
        <f t="shared" ca="1" si="37"/>
        <v>4.3268102624025013E-4</v>
      </c>
      <c r="W56">
        <f t="shared" ca="1" si="37"/>
        <v>2.8464182247923286E-4</v>
      </c>
      <c r="X56">
        <f t="shared" ca="1" si="37"/>
        <v>5.6718667500680436E-5</v>
      </c>
      <c r="Y56">
        <f t="shared" ca="1" si="37"/>
        <v>6.2210407557168206E-5</v>
      </c>
      <c r="Z56">
        <f t="shared" ca="1" si="37"/>
        <v>4.775137533275132E-5</v>
      </c>
      <c r="AA56">
        <f t="shared" ca="1" si="37"/>
        <v>2.7034223010407107E-5</v>
      </c>
      <c r="AB56">
        <f t="shared" ca="1" si="36"/>
        <v>6.5040994775079231E-6</v>
      </c>
      <c r="AC56">
        <f t="shared" ca="1" si="27"/>
        <v>6.2245733298817365E-6</v>
      </c>
      <c r="AD56">
        <f t="shared" ca="1" si="27"/>
        <v>2.5792808266146415E-6</v>
      </c>
      <c r="AE56">
        <f t="shared" ca="1" si="23"/>
        <v>2.1178238577853782E-6</v>
      </c>
      <c r="AF56">
        <f t="shared" ca="1" si="28"/>
        <v>228.81901190598711</v>
      </c>
      <c r="AG56">
        <f t="shared" ca="1" si="29"/>
        <v>0</v>
      </c>
      <c r="AH56">
        <f t="shared" ca="1" si="30"/>
        <v>6.6422017245413731E-2</v>
      </c>
      <c r="AI56">
        <f t="shared" ca="1" si="31"/>
        <v>2.288190119059871E-2</v>
      </c>
      <c r="AJ56">
        <f t="shared" ca="1" si="20"/>
        <v>-3.7774090219279559</v>
      </c>
      <c r="AK56">
        <f t="shared" si="21"/>
        <v>0</v>
      </c>
      <c r="AM56">
        <f t="shared" ca="1" si="32"/>
        <v>1.4861915177051048</v>
      </c>
      <c r="AN56">
        <f t="shared" ca="1" si="33"/>
        <v>0.99054204838466831</v>
      </c>
      <c r="AO56">
        <f t="shared" si="34"/>
        <v>0</v>
      </c>
      <c r="AP56">
        <v>0.13184376257413533</v>
      </c>
      <c r="AQ56">
        <v>-0.81781081462395377</v>
      </c>
      <c r="AR56">
        <v>-1.2125838111387566E-2</v>
      </c>
      <c r="AS56">
        <v>-0.27940927793679293</v>
      </c>
      <c r="AT56">
        <v>0.99054204838466831</v>
      </c>
      <c r="AU56">
        <v>-0.38362827581295278</v>
      </c>
      <c r="AV56">
        <v>1.770022208802402</v>
      </c>
      <c r="AW56">
        <v>-1.9653089111670852</v>
      </c>
      <c r="AX56">
        <v>0.37737777347501833</v>
      </c>
      <c r="AY56">
        <v>-0.39427163756045047</v>
      </c>
      <c r="AZ56">
        <v>-1.7138791008619592</v>
      </c>
    </row>
    <row r="57" spans="1:52" x14ac:dyDescent="0.55000000000000004">
      <c r="B57">
        <f t="shared" ref="B57:B59" si="44">B45/(4+B45)</f>
        <v>0.66666666666666663</v>
      </c>
      <c r="J57">
        <f t="shared" si="26"/>
        <v>0</v>
      </c>
      <c r="K57">
        <v>46</v>
      </c>
      <c r="L57">
        <f t="shared" ca="1" si="35"/>
        <v>0.66122855138268233</v>
      </c>
      <c r="M57">
        <f t="shared" ca="1" si="37"/>
        <v>0.22839912092943671</v>
      </c>
      <c r="N57">
        <f t="shared" ca="1" si="37"/>
        <v>9.0790744360979975E-2</v>
      </c>
      <c r="O57">
        <f t="shared" ca="1" si="37"/>
        <v>4.734338157672139E-2</v>
      </c>
      <c r="P57">
        <f t="shared" ca="1" si="37"/>
        <v>1.6462768060488964E-2</v>
      </c>
      <c r="Q57">
        <f t="shared" ca="1" si="37"/>
        <v>5.080215587940003E-3</v>
      </c>
      <c r="R57">
        <f t="shared" ca="1" si="37"/>
        <v>5.0018266082686429E-3</v>
      </c>
      <c r="S57">
        <f t="shared" ca="1" si="37"/>
        <v>3.7029459639732784E-3</v>
      </c>
      <c r="T57">
        <f t="shared" ca="1" si="37"/>
        <v>1.103654771092934E-3</v>
      </c>
      <c r="U57">
        <f t="shared" ca="1" si="37"/>
        <v>8.9482375988860527E-4</v>
      </c>
      <c r="V57">
        <f t="shared" ca="1" si="37"/>
        <v>3.6356127676220168E-4</v>
      </c>
      <c r="W57">
        <f t="shared" ca="1" si="37"/>
        <v>3.1003099764692708E-4</v>
      </c>
      <c r="X57">
        <f t="shared" ca="1" si="37"/>
        <v>2.0483872177098943E-4</v>
      </c>
      <c r="Y57">
        <f t="shared" ca="1" si="37"/>
        <v>4.0951015741127628E-5</v>
      </c>
      <c r="Z57">
        <f t="shared" ca="1" si="37"/>
        <v>4.5028840355544385E-5</v>
      </c>
      <c r="AA57">
        <f t="shared" ca="1" si="37"/>
        <v>3.4629750522758989E-5</v>
      </c>
      <c r="AB57">
        <f t="shared" ca="1" si="36"/>
        <v>1.9634547357730299E-5</v>
      </c>
      <c r="AC57">
        <f t="shared" ca="1" si="27"/>
        <v>4.729235632168231E-6</v>
      </c>
      <c r="AD57">
        <f t="shared" ca="1" si="27"/>
        <v>4.5299939156967277E-6</v>
      </c>
      <c r="AE57">
        <f t="shared" ca="1" si="23"/>
        <v>3.4207075221087295E-6</v>
      </c>
      <c r="AF57">
        <f t="shared" ca="1" si="28"/>
        <v>301.22462988788732</v>
      </c>
      <c r="AG57">
        <f t="shared" ca="1" si="29"/>
        <v>0</v>
      </c>
      <c r="AH57">
        <f t="shared" ca="1" si="30"/>
        <v>8.0389622796323973E-2</v>
      </c>
      <c r="AI57">
        <f t="shared" ca="1" si="31"/>
        <v>3.0122462988788734E-2</v>
      </c>
      <c r="AJ57">
        <f t="shared" ca="1" si="20"/>
        <v>-3.5024841068574895</v>
      </c>
      <c r="AK57">
        <f t="shared" si="21"/>
        <v>0</v>
      </c>
      <c r="AM57">
        <f t="shared" ca="1" si="32"/>
        <v>1.1523343669625896</v>
      </c>
      <c r="AN57">
        <f t="shared" ca="1" si="33"/>
        <v>0.35447442314762156</v>
      </c>
      <c r="AO57">
        <f t="shared" si="34"/>
        <v>0</v>
      </c>
      <c r="AP57">
        <v>0.62802882894175127</v>
      </c>
      <c r="AQ57">
        <v>0.20198285710648634</v>
      </c>
      <c r="AR57">
        <v>0.12736904864141252</v>
      </c>
      <c r="AS57">
        <v>-2.1769938030047342</v>
      </c>
      <c r="AT57">
        <v>0.35447442314762156</v>
      </c>
      <c r="AU57">
        <v>0.79693336374475621</v>
      </c>
      <c r="AV57">
        <v>0.19496042114042211</v>
      </c>
      <c r="AW57">
        <v>-1.2306554708629847</v>
      </c>
      <c r="AX57">
        <v>-6.3498646341031417E-2</v>
      </c>
      <c r="AY57">
        <v>2.4091059458442032</v>
      </c>
      <c r="AZ57">
        <v>0.27019382287107874</v>
      </c>
    </row>
    <row r="58" spans="1:52" x14ac:dyDescent="0.55000000000000004">
      <c r="B58">
        <f t="shared" si="44"/>
        <v>0.73333333333333328</v>
      </c>
      <c r="J58">
        <f t="shared" si="26"/>
        <v>0</v>
      </c>
      <c r="K58">
        <v>47</v>
      </c>
      <c r="L58">
        <f t="shared" ca="1" si="35"/>
        <v>0.9760766331563886</v>
      </c>
      <c r="M58">
        <f t="shared" ca="1" si="37"/>
        <v>0.20535397352932003</v>
      </c>
      <c r="N58">
        <f t="shared" ca="1" si="37"/>
        <v>0.11245980577134305</v>
      </c>
      <c r="O58">
        <f t="shared" ca="1" si="37"/>
        <v>5.2440068570637259E-2</v>
      </c>
      <c r="P58">
        <f t="shared" ca="1" si="37"/>
        <v>2.9617956290169455E-2</v>
      </c>
      <c r="Q58">
        <f t="shared" ca="1" si="37"/>
        <v>1.0793635347717411E-2</v>
      </c>
      <c r="R58">
        <f t="shared" ca="1" si="37"/>
        <v>3.4326528059781653E-3</v>
      </c>
      <c r="S58">
        <f t="shared" ca="1" si="37"/>
        <v>3.4495284263890316E-3</v>
      </c>
      <c r="T58">
        <f t="shared" ca="1" si="37"/>
        <v>2.5908238810477039E-3</v>
      </c>
      <c r="U58">
        <f t="shared" ca="1" si="37"/>
        <v>7.8027804653226169E-4</v>
      </c>
      <c r="V58">
        <f t="shared" ca="1" si="37"/>
        <v>6.3750953195423064E-4</v>
      </c>
      <c r="W58">
        <f t="shared" ca="1" si="37"/>
        <v>2.60504294167477E-4</v>
      </c>
      <c r="X58">
        <f t="shared" ca="1" si="37"/>
        <v>2.2310970578476579E-4</v>
      </c>
      <c r="Y58">
        <f t="shared" ca="1" si="37"/>
        <v>1.4789405480189778E-4</v>
      </c>
      <c r="Z58">
        <f t="shared" ca="1" si="37"/>
        <v>2.9640968812334174E-5</v>
      </c>
      <c r="AA58">
        <f t="shared" ca="1" si="37"/>
        <v>3.2655342322090953E-5</v>
      </c>
      <c r="AB58">
        <f t="shared" ca="1" si="36"/>
        <v>2.5151064129483106E-5</v>
      </c>
      <c r="AC58">
        <f t="shared" ca="1" si="27"/>
        <v>1.4276596061727381E-5</v>
      </c>
      <c r="AD58">
        <f t="shared" ca="1" si="27"/>
        <v>3.4417473301780975E-6</v>
      </c>
      <c r="AE58">
        <f t="shared" ca="1" si="23"/>
        <v>5.7901677824359165E-6</v>
      </c>
      <c r="AF58">
        <f t="shared" ca="1" si="28"/>
        <v>387.56336280387808</v>
      </c>
      <c r="AG58">
        <f t="shared" ca="1" si="29"/>
        <v>0</v>
      </c>
      <c r="AH58">
        <f t="shared" ca="1" si="30"/>
        <v>7.749551721601336E-2</v>
      </c>
      <c r="AI58">
        <f t="shared" ca="1" si="31"/>
        <v>3.8756336280387806E-2</v>
      </c>
      <c r="AJ58">
        <f t="shared" ca="1" si="20"/>
        <v>-3.2504610196369805</v>
      </c>
      <c r="AK58">
        <f t="shared" si="21"/>
        <v>0</v>
      </c>
      <c r="AM58">
        <f t="shared" ca="1" si="32"/>
        <v>1.4842652666888387</v>
      </c>
      <c r="AN58">
        <f t="shared" ca="1" si="33"/>
        <v>0.98729969977284782</v>
      </c>
      <c r="AO58">
        <f t="shared" si="34"/>
        <v>0</v>
      </c>
      <c r="AP58">
        <v>-1.5903378880466335</v>
      </c>
      <c r="AQ58">
        <v>0.64856749304453842</v>
      </c>
      <c r="AR58">
        <v>-8.5744886746397242E-2</v>
      </c>
      <c r="AS58">
        <v>-0.81855887401616201</v>
      </c>
      <c r="AT58">
        <v>0.98729969977284782</v>
      </c>
      <c r="AU58">
        <v>-1.2704504115390591</v>
      </c>
      <c r="AV58">
        <v>-0.93971948444959708</v>
      </c>
      <c r="AW58">
        <v>1.0439293873787392</v>
      </c>
      <c r="AX58">
        <v>-0.8701317710801959</v>
      </c>
      <c r="AY58">
        <v>-0.29311649996088818</v>
      </c>
      <c r="AZ58">
        <v>0.39468545764975715</v>
      </c>
    </row>
    <row r="59" spans="1:52" x14ac:dyDescent="0.55000000000000004">
      <c r="B59">
        <f t="shared" si="44"/>
        <v>0.77777777777777779</v>
      </c>
      <c r="J59">
        <f t="shared" si="26"/>
        <v>0</v>
      </c>
      <c r="K59">
        <v>48</v>
      </c>
      <c r="L59">
        <f t="shared" ca="1" si="35"/>
        <v>0.70815379680105806</v>
      </c>
      <c r="M59">
        <f t="shared" ca="1" si="37"/>
        <v>0.30313454352303154</v>
      </c>
      <c r="N59">
        <f t="shared" ca="1" si="37"/>
        <v>0.10111277085263258</v>
      </c>
      <c r="O59">
        <f t="shared" ca="1" si="37"/>
        <v>6.4955959636612035E-2</v>
      </c>
      <c r="P59">
        <f t="shared" ca="1" si="37"/>
        <v>3.2806436867245485E-2</v>
      </c>
      <c r="Q59">
        <f t="shared" ca="1" si="37"/>
        <v>1.941869184854611E-2</v>
      </c>
      <c r="R59">
        <f t="shared" ca="1" si="37"/>
        <v>7.2931555800511139E-3</v>
      </c>
      <c r="S59">
        <f t="shared" ca="1" si="37"/>
        <v>2.3673418451913247E-3</v>
      </c>
      <c r="T59">
        <f t="shared" ca="1" si="37"/>
        <v>2.4135163495208113E-3</v>
      </c>
      <c r="U59">
        <f t="shared" ca="1" si="37"/>
        <v>1.8316986885410817E-3</v>
      </c>
      <c r="V59">
        <f t="shared" ca="1" si="37"/>
        <v>5.559024184839125E-4</v>
      </c>
      <c r="W59">
        <f t="shared" ca="1" si="37"/>
        <v>4.5679774294389781E-4</v>
      </c>
      <c r="X59">
        <f t="shared" ca="1" si="37"/>
        <v>1.8746846885795565E-4</v>
      </c>
      <c r="Y59">
        <f t="shared" ca="1" si="37"/>
        <v>1.6108574965165902E-4</v>
      </c>
      <c r="Z59">
        <f t="shared" ca="1" si="37"/>
        <v>1.070479690570914E-4</v>
      </c>
      <c r="AA59">
        <f t="shared" ca="1" si="37"/>
        <v>2.1495911857432779E-5</v>
      </c>
      <c r="AB59">
        <f t="shared" ca="1" si="36"/>
        <v>2.3717081310573014E-5</v>
      </c>
      <c r="AC59">
        <f t="shared" ca="1" si="27"/>
        <v>1.8287744380206532E-5</v>
      </c>
      <c r="AD59">
        <f t="shared" ca="1" si="27"/>
        <v>1.0389931946984333E-5</v>
      </c>
      <c r="AE59">
        <f t="shared" ca="1" si="23"/>
        <v>6.7232228342855889E-6</v>
      </c>
      <c r="AF59">
        <f t="shared" ca="1" si="28"/>
        <v>479.0626906345849</v>
      </c>
      <c r="AG59">
        <f t="shared" ca="1" si="29"/>
        <v>0</v>
      </c>
      <c r="AH59">
        <f t="shared" ca="1" si="30"/>
        <v>9.6908269905504871E-2</v>
      </c>
      <c r="AI59">
        <f t="shared" ca="1" si="31"/>
        <v>4.790626906345849E-2</v>
      </c>
      <c r="AJ59">
        <f t="shared" ca="1" si="20"/>
        <v>-3.0385089049775313</v>
      </c>
      <c r="AK59">
        <f t="shared" si="21"/>
        <v>0</v>
      </c>
      <c r="AM59">
        <f t="shared" ca="1" si="32"/>
        <v>0.96613504219884938</v>
      </c>
      <c r="AN59">
        <f t="shared" ca="1" si="33"/>
        <v>-8.6129148257896304E-2</v>
      </c>
      <c r="AO59">
        <f t="shared" si="34"/>
        <v>0</v>
      </c>
      <c r="AP59">
        <v>9.0199137048330158E-2</v>
      </c>
      <c r="AQ59">
        <v>-0.40039822124526836</v>
      </c>
      <c r="AR59">
        <v>-0.95409177447436377</v>
      </c>
      <c r="AS59">
        <v>-0.4480273219087394</v>
      </c>
      <c r="AT59">
        <v>-8.6129148257896304E-2</v>
      </c>
      <c r="AU59">
        <v>-0.88894012151286006</v>
      </c>
      <c r="AV59">
        <v>-0.79756546256248839</v>
      </c>
      <c r="AW59">
        <v>-0.63120069171418436</v>
      </c>
      <c r="AX59">
        <v>-1.1011729839083273</v>
      </c>
      <c r="AY59">
        <v>0.56837507145246491</v>
      </c>
      <c r="AZ59">
        <v>-1.3981980373500846</v>
      </c>
    </row>
    <row r="60" spans="1:52" x14ac:dyDescent="0.55000000000000004">
      <c r="J60">
        <f t="shared" si="26"/>
        <v>0</v>
      </c>
      <c r="K60">
        <v>49</v>
      </c>
      <c r="L60">
        <f t="shared" ca="1" si="35"/>
        <v>0.64049528999809202</v>
      </c>
      <c r="M60">
        <f t="shared" ca="1" si="37"/>
        <v>0.21992727890966352</v>
      </c>
      <c r="N60">
        <f t="shared" ca="1" si="37"/>
        <v>0.14925824472729479</v>
      </c>
      <c r="O60">
        <f t="shared" ca="1" si="37"/>
        <v>5.8401995425846863E-2</v>
      </c>
      <c r="P60">
        <f t="shared" ca="1" si="37"/>
        <v>4.0636361603902507E-2</v>
      </c>
      <c r="Q60">
        <f t="shared" ca="1" si="37"/>
        <v>2.1509184561301735E-2</v>
      </c>
      <c r="R60">
        <f t="shared" ca="1" si="37"/>
        <v>1.3121023292904465E-2</v>
      </c>
      <c r="S60">
        <f t="shared" ca="1" si="37"/>
        <v>5.0297520209666765E-3</v>
      </c>
      <c r="T60">
        <f t="shared" ca="1" si="37"/>
        <v>1.6563476342344704E-3</v>
      </c>
      <c r="U60">
        <f t="shared" ca="1" si="37"/>
        <v>1.706343207860963E-3</v>
      </c>
      <c r="V60">
        <f t="shared" ca="1" si="37"/>
        <v>1.3049780593201623E-3</v>
      </c>
      <c r="W60">
        <f t="shared" ca="1" si="37"/>
        <v>3.9832340903529637E-4</v>
      </c>
      <c r="X60">
        <f t="shared" ca="1" si="37"/>
        <v>3.2872845233179949E-4</v>
      </c>
      <c r="Y60">
        <f t="shared" ca="1" si="37"/>
        <v>1.3535268999532012E-4</v>
      </c>
      <c r="Z60">
        <f t="shared" ca="1" si="37"/>
        <v>1.1659631867790194E-4</v>
      </c>
      <c r="AA60">
        <f t="shared" ca="1" si="37"/>
        <v>7.7632202980183935E-5</v>
      </c>
      <c r="AB60">
        <f t="shared" ca="1" si="36"/>
        <v>1.5612155718323505E-5</v>
      </c>
      <c r="AC60">
        <f t="shared" ca="1" si="36"/>
        <v>1.7245072344429941E-5</v>
      </c>
      <c r="AD60">
        <f t="shared" ca="1" si="36"/>
        <v>1.3309084234971428E-5</v>
      </c>
      <c r="AE60">
        <f t="shared" ca="1" si="23"/>
        <v>1.246280447649389E-5</v>
      </c>
      <c r="AF60">
        <f t="shared" ca="1" si="28"/>
        <v>567.80476991728324</v>
      </c>
      <c r="AG60">
        <f t="shared" ca="1" si="29"/>
        <v>0</v>
      </c>
      <c r="AH60">
        <f t="shared" ca="1" si="30"/>
        <v>0.11461299270317343</v>
      </c>
      <c r="AI60">
        <f t="shared" ca="1" si="31"/>
        <v>5.6780476991728328E-2</v>
      </c>
      <c r="AJ60">
        <f t="shared" ca="1" si="20"/>
        <v>-2.8685627272729088</v>
      </c>
      <c r="AK60">
        <f t="shared" si="21"/>
        <v>0</v>
      </c>
      <c r="AM60">
        <f t="shared" ca="1" si="32"/>
        <v>0.80710096233520212</v>
      </c>
      <c r="AN60">
        <f t="shared" ca="1" si="33"/>
        <v>-0.53576627578877378</v>
      </c>
      <c r="AO60">
        <f t="shared" si="34"/>
        <v>0</v>
      </c>
      <c r="AP60">
        <v>-1.1625729712250177</v>
      </c>
      <c r="AQ60">
        <v>-1.241496647708118</v>
      </c>
      <c r="AR60">
        <v>0.99342059911577962</v>
      </c>
      <c r="AS60">
        <v>-0.99630597105715424</v>
      </c>
      <c r="AT60">
        <v>-0.53576627578877378</v>
      </c>
      <c r="AU60">
        <v>-1.0161033969779965</v>
      </c>
      <c r="AV60">
        <v>0.26694237931224052</v>
      </c>
      <c r="AW60">
        <v>-0.91746642283396795</v>
      </c>
      <c r="AX60">
        <v>-0.97762949735624716</v>
      </c>
      <c r="AY60">
        <v>-1.0971143638016656</v>
      </c>
      <c r="AZ60">
        <v>0.82854626271000598</v>
      </c>
    </row>
    <row r="61" spans="1:52" x14ac:dyDescent="0.55000000000000004">
      <c r="J61">
        <f t="shared" si="26"/>
        <v>0</v>
      </c>
      <c r="K61">
        <v>50</v>
      </c>
      <c r="L61">
        <f t="shared" ca="1" si="35"/>
        <v>0.57848105809517947</v>
      </c>
      <c r="M61">
        <f t="shared" ca="1" si="37"/>
        <v>0.19891496299257819</v>
      </c>
      <c r="N61">
        <f t="shared" ca="1" si="37"/>
        <v>0.10828841621348419</v>
      </c>
      <c r="O61">
        <f t="shared" ca="1" si="37"/>
        <v>8.6210468295226689E-2</v>
      </c>
      <c r="P61">
        <f t="shared" ca="1" si="37"/>
        <v>3.6536210346071289E-2</v>
      </c>
      <c r="Q61">
        <f t="shared" ca="1" si="37"/>
        <v>2.664278980296108E-2</v>
      </c>
      <c r="R61">
        <f t="shared" ca="1" si="37"/>
        <v>1.4533549110382085E-2</v>
      </c>
      <c r="S61">
        <f t="shared" ca="1" si="37"/>
        <v>9.0489627843883935E-3</v>
      </c>
      <c r="T61">
        <f t="shared" ca="1" si="37"/>
        <v>3.5191444267487705E-3</v>
      </c>
      <c r="U61">
        <f t="shared" ca="1" si="37"/>
        <v>1.171028957849698E-3</v>
      </c>
      <c r="V61">
        <f t="shared" ca="1" si="37"/>
        <v>1.2156696196043589E-3</v>
      </c>
      <c r="W61">
        <f t="shared" ca="1" si="37"/>
        <v>9.3506214763790436E-4</v>
      </c>
      <c r="X61">
        <f t="shared" ca="1" si="37"/>
        <v>2.8664817154269717E-4</v>
      </c>
      <c r="Y61">
        <f t="shared" ca="1" si="37"/>
        <v>2.3734274127357714E-4</v>
      </c>
      <c r="Z61">
        <f t="shared" ca="1" si="37"/>
        <v>9.7970338225030447E-5</v>
      </c>
      <c r="AA61">
        <f t="shared" ca="1" si="37"/>
        <v>8.4556756733213982E-5</v>
      </c>
      <c r="AB61">
        <f t="shared" ca="1" si="37"/>
        <v>5.6383095061121889E-5</v>
      </c>
      <c r="AC61">
        <f t="shared" ref="AC61:AD76" ca="1" si="45">AB60*AB$10*(1-AB$2*$J60)</f>
        <v>1.1351850225135888E-5</v>
      </c>
      <c r="AD61">
        <f t="shared" ca="1" si="45"/>
        <v>1.2550269497347505E-5</v>
      </c>
      <c r="AE61">
        <f t="shared" ca="1" si="23"/>
        <v>1.8768603107154137E-5</v>
      </c>
      <c r="AF61">
        <f t="shared" ca="1" si="28"/>
        <v>643.31600130295385</v>
      </c>
      <c r="AG61">
        <f t="shared" ca="1" si="29"/>
        <v>0</v>
      </c>
      <c r="AH61">
        <f t="shared" ca="1" si="30"/>
        <v>0.13060294560091201</v>
      </c>
      <c r="AI61">
        <f t="shared" ca="1" si="31"/>
        <v>6.4331600130295388E-2</v>
      </c>
      <c r="AJ61">
        <f t="shared" ca="1" si="20"/>
        <v>-2.7437043200881401</v>
      </c>
      <c r="AK61">
        <f t="shared" si="21"/>
        <v>0</v>
      </c>
      <c r="AM61">
        <f t="shared" ca="1" si="32"/>
        <v>0.68905920971552193</v>
      </c>
      <c r="AN61">
        <f t="shared" ca="1" si="33"/>
        <v>-0.93107018983573653</v>
      </c>
      <c r="AO61">
        <f t="shared" si="34"/>
        <v>0</v>
      </c>
      <c r="AP61">
        <v>0.57630359151517041</v>
      </c>
      <c r="AQ61">
        <v>5.4915290093049407E-2</v>
      </c>
      <c r="AR61">
        <v>-0.19394747141632251</v>
      </c>
      <c r="AS61">
        <v>-0.25064650799322408</v>
      </c>
      <c r="AT61">
        <v>-0.93107018983573653</v>
      </c>
      <c r="AU61">
        <v>1.8098762666340917</v>
      </c>
      <c r="AV61">
        <v>-1.7711226973915473</v>
      </c>
      <c r="AW61">
        <v>0.39923747863213066</v>
      </c>
      <c r="AX61">
        <v>-0.46824879973428324</v>
      </c>
      <c r="AY61">
        <v>-0.84286511992104352</v>
      </c>
      <c r="AZ61">
        <v>-0.91479023467400111</v>
      </c>
    </row>
    <row r="62" spans="1:52" x14ac:dyDescent="0.55000000000000004">
      <c r="J62">
        <f t="shared" si="26"/>
        <v>0</v>
      </c>
      <c r="K62">
        <v>51</v>
      </c>
      <c r="L62">
        <f t="shared" ca="1" si="35"/>
        <v>1.5082682205887659</v>
      </c>
      <c r="M62">
        <f t="shared" ref="M62:AB77" ca="1" si="46">L61*L$10*(1-L$2*$J61)</f>
        <v>0.17965555728482074</v>
      </c>
      <c r="N62">
        <f t="shared" ca="1" si="46"/>
        <v>9.7942312615425367E-2</v>
      </c>
      <c r="O62">
        <f t="shared" ca="1" si="46"/>
        <v>6.2546595598586011E-2</v>
      </c>
      <c r="P62">
        <f t="shared" ca="1" si="46"/>
        <v>5.3933153836618897E-2</v>
      </c>
      <c r="Q62">
        <f t="shared" ca="1" si="46"/>
        <v>2.3954570095017225E-2</v>
      </c>
      <c r="R62">
        <f t="shared" ca="1" si="46"/>
        <v>1.8002276791821238E-2</v>
      </c>
      <c r="S62">
        <f t="shared" ca="1" si="46"/>
        <v>1.0023116497022599E-2</v>
      </c>
      <c r="T62">
        <f t="shared" ca="1" si="46"/>
        <v>6.3312479060184728E-3</v>
      </c>
      <c r="U62">
        <f t="shared" ca="1" si="46"/>
        <v>2.4880163713234247E-3</v>
      </c>
      <c r="V62">
        <f t="shared" ca="1" si="46"/>
        <v>8.3428956213293535E-4</v>
      </c>
      <c r="W62">
        <f t="shared" ca="1" si="46"/>
        <v>8.7106954573442556E-4</v>
      </c>
      <c r="X62">
        <f t="shared" ca="1" si="46"/>
        <v>6.729051037907785E-4</v>
      </c>
      <c r="Y62">
        <f t="shared" ca="1" si="46"/>
        <v>2.0696067630413957E-4</v>
      </c>
      <c r="Z62">
        <f t="shared" ca="1" si="46"/>
        <v>1.7179229048667013E-4</v>
      </c>
      <c r="AA62">
        <f t="shared" ca="1" si="46"/>
        <v>7.1049018959589504E-5</v>
      </c>
      <c r="AB62">
        <f t="shared" ca="1" si="46"/>
        <v>6.1412293738024058E-5</v>
      </c>
      <c r="AC62">
        <f t="shared" ca="1" si="45"/>
        <v>4.0997057799791538E-5</v>
      </c>
      <c r="AD62">
        <f t="shared" ca="1" si="45"/>
        <v>8.2614196550469638E-6</v>
      </c>
      <c r="AE62">
        <f t="shared" ca="1" si="23"/>
        <v>2.2808242587820521E-5</v>
      </c>
      <c r="AF62">
        <f t="shared" ca="1" si="28"/>
        <v>701.69273233456272</v>
      </c>
      <c r="AG62">
        <f t="shared" ca="1" si="29"/>
        <v>0</v>
      </c>
      <c r="AH62">
        <f t="shared" ca="1" si="30"/>
        <v>8.7041583475226059E-2</v>
      </c>
      <c r="AI62">
        <f t="shared" ca="1" si="31"/>
        <v>7.0169273233456272E-2</v>
      </c>
      <c r="AJ62">
        <f t="shared" ca="1" si="20"/>
        <v>-2.656844766997509</v>
      </c>
      <c r="AK62">
        <f t="shared" si="21"/>
        <v>0</v>
      </c>
      <c r="AM62">
        <f t="shared" ca="1" si="32"/>
        <v>1.7306643302148572</v>
      </c>
      <c r="AN62">
        <f t="shared" ca="1" si="33"/>
        <v>1.3712633517570794</v>
      </c>
      <c r="AO62">
        <f t="shared" si="34"/>
        <v>0</v>
      </c>
      <c r="AP62">
        <v>-1.5403384168166667</v>
      </c>
      <c r="AQ62">
        <v>-1.0224061952612828</v>
      </c>
      <c r="AR62">
        <v>0.42689748624979984</v>
      </c>
      <c r="AS62">
        <v>0.87550688476767391</v>
      </c>
      <c r="AT62">
        <v>1.3712633517570794</v>
      </c>
      <c r="AU62">
        <v>0.68197550717741251</v>
      </c>
      <c r="AV62">
        <v>1.9835715647786856</v>
      </c>
      <c r="AW62">
        <v>2.9563670977950096</v>
      </c>
      <c r="AX62">
        <v>0.35520770325092599</v>
      </c>
      <c r="AY62">
        <v>0.61947957874508575</v>
      </c>
      <c r="AZ62">
        <v>1.472699295845814E-2</v>
      </c>
    </row>
    <row r="63" spans="1:52" x14ac:dyDescent="0.55000000000000004">
      <c r="J63">
        <f t="shared" si="26"/>
        <v>0</v>
      </c>
      <c r="K63">
        <v>52</v>
      </c>
      <c r="L63">
        <f t="shared" ca="1" si="35"/>
        <v>1.0264247288458124</v>
      </c>
      <c r="M63">
        <f t="shared" ca="1" si="46"/>
        <v>0.46841424436109413</v>
      </c>
      <c r="N63">
        <f t="shared" ca="1" si="46"/>
        <v>8.8459311908802477E-2</v>
      </c>
      <c r="O63">
        <f t="shared" ca="1" si="46"/>
        <v>5.6570761983168509E-2</v>
      </c>
      <c r="P63">
        <f t="shared" ca="1" si="46"/>
        <v>3.9129066679273621E-2</v>
      </c>
      <c r="Q63">
        <f t="shared" ca="1" si="46"/>
        <v>3.5360687432750025E-2</v>
      </c>
      <c r="R63">
        <f t="shared" ca="1" si="46"/>
        <v>1.6185872593254328E-2</v>
      </c>
      <c r="S63">
        <f t="shared" ca="1" si="46"/>
        <v>1.2415337514989607E-2</v>
      </c>
      <c r="T63">
        <f t="shared" ca="1" si="46"/>
        <v>7.0128297403361049E-3</v>
      </c>
      <c r="U63">
        <f t="shared" ca="1" si="46"/>
        <v>4.476158557560006E-3</v>
      </c>
      <c r="V63">
        <f t="shared" ca="1" si="46"/>
        <v>1.7725659772090921E-3</v>
      </c>
      <c r="W63">
        <f t="shared" ca="1" si="46"/>
        <v>5.9779747571105882E-4</v>
      </c>
      <c r="X63">
        <f t="shared" ca="1" si="46"/>
        <v>6.2685367444516738E-4</v>
      </c>
      <c r="Y63">
        <f t="shared" ca="1" si="46"/>
        <v>4.8583911985045677E-4</v>
      </c>
      <c r="Z63">
        <f t="shared" ca="1" si="46"/>
        <v>1.4980128919121335E-4</v>
      </c>
      <c r="AA63">
        <f t="shared" ca="1" si="46"/>
        <v>1.2458539926506353E-4</v>
      </c>
      <c r="AB63">
        <f t="shared" ca="1" si="46"/>
        <v>5.1601828058654112E-5</v>
      </c>
      <c r="AC63">
        <f t="shared" ca="1" si="45"/>
        <v>4.4653869271742167E-5</v>
      </c>
      <c r="AD63">
        <f t="shared" ca="1" si="45"/>
        <v>2.9836008438196241E-5</v>
      </c>
      <c r="AE63">
        <f t="shared" ca="1" si="23"/>
        <v>2.2626752964763866E-5</v>
      </c>
      <c r="AF63">
        <f t="shared" ca="1" si="28"/>
        <v>754.12815437927327</v>
      </c>
      <c r="AG63">
        <f t="shared" ca="1" si="29"/>
        <v>0</v>
      </c>
      <c r="AH63">
        <f t="shared" ca="1" si="30"/>
        <v>0.10033955070035284</v>
      </c>
      <c r="AI63">
        <f t="shared" ca="1" si="31"/>
        <v>7.5412815437927327E-2</v>
      </c>
      <c r="AJ63">
        <f t="shared" ca="1" si="20"/>
        <v>-2.5847780523905577</v>
      </c>
      <c r="AK63">
        <f t="shared" si="21"/>
        <v>0</v>
      </c>
      <c r="AM63">
        <f t="shared" ca="1" si="32"/>
        <v>1.1497114872920646</v>
      </c>
      <c r="AN63">
        <f t="shared" ca="1" si="33"/>
        <v>0.34877757570939139</v>
      </c>
      <c r="AO63">
        <f t="shared" si="34"/>
        <v>0</v>
      </c>
      <c r="AP63">
        <v>0.14118654689809773</v>
      </c>
      <c r="AQ63">
        <v>-0.7338712748605758</v>
      </c>
      <c r="AR63">
        <v>0.80262225310434587</v>
      </c>
      <c r="AS63">
        <v>0.80727659224066883</v>
      </c>
      <c r="AT63">
        <v>0.34877757570939139</v>
      </c>
      <c r="AU63">
        <v>-0.16153762771864422</v>
      </c>
      <c r="AV63">
        <v>1.0773601388791576</v>
      </c>
      <c r="AW63">
        <v>-1.19194282888202</v>
      </c>
      <c r="AX63">
        <v>-0.58173213801637758</v>
      </c>
      <c r="AY63">
        <v>1.4385659596882761</v>
      </c>
      <c r="AZ63">
        <v>-0.65604353949311189</v>
      </c>
    </row>
    <row r="64" spans="1:52" x14ac:dyDescent="0.55000000000000004">
      <c r="J64">
        <f t="shared" si="26"/>
        <v>0</v>
      </c>
      <c r="K64">
        <v>53</v>
      </c>
      <c r="L64">
        <f t="shared" ca="1" si="35"/>
        <v>0.40016323801386233</v>
      </c>
      <c r="M64">
        <f t="shared" ca="1" si="46"/>
        <v>0.31877086395692322</v>
      </c>
      <c r="N64">
        <f t="shared" ca="1" si="46"/>
        <v>0.23063913174015116</v>
      </c>
      <c r="O64">
        <f t="shared" ca="1" si="46"/>
        <v>5.1093450272477976E-2</v>
      </c>
      <c r="P64">
        <f t="shared" ca="1" si="46"/>
        <v>3.5390593149833401E-2</v>
      </c>
      <c r="Q64">
        <f t="shared" ca="1" si="46"/>
        <v>2.5654548231547832E-2</v>
      </c>
      <c r="R64">
        <f t="shared" ca="1" si="46"/>
        <v>2.3892876362470568E-2</v>
      </c>
      <c r="S64">
        <f t="shared" ca="1" si="46"/>
        <v>1.1162647566399446E-2</v>
      </c>
      <c r="T64">
        <f t="shared" ca="1" si="46"/>
        <v>8.6865844757259992E-3</v>
      </c>
      <c r="U64">
        <f t="shared" ca="1" si="46"/>
        <v>4.9580332852038507E-3</v>
      </c>
      <c r="V64">
        <f t="shared" ca="1" si="46"/>
        <v>3.1890008679901854E-3</v>
      </c>
      <c r="W64">
        <f t="shared" ca="1" si="46"/>
        <v>1.2701051467045197E-3</v>
      </c>
      <c r="X64">
        <f t="shared" ca="1" si="46"/>
        <v>4.3019704460861986E-4</v>
      </c>
      <c r="Y64">
        <f t="shared" ca="1" si="46"/>
        <v>4.5258987597478E-4</v>
      </c>
      <c r="Z64">
        <f t="shared" ca="1" si="46"/>
        <v>3.5165775350564564E-4</v>
      </c>
      <c r="AA64">
        <f t="shared" ca="1" si="46"/>
        <v>1.0863731644439935E-4</v>
      </c>
      <c r="AB64">
        <f t="shared" ca="1" si="46"/>
        <v>9.048449149102401E-5</v>
      </c>
      <c r="AC64">
        <f t="shared" ca="1" si="45"/>
        <v>3.7520521447114993E-5</v>
      </c>
      <c r="AD64">
        <f t="shared" ca="1" si="45"/>
        <v>3.2497288632175585E-5</v>
      </c>
      <c r="AE64">
        <f t="shared" ca="1" si="23"/>
        <v>3.8206464326358585E-5</v>
      </c>
      <c r="AF64">
        <f t="shared" ca="1" si="28"/>
        <v>816.8179555452308</v>
      </c>
      <c r="AG64">
        <f t="shared" ca="1" si="29"/>
        <v>0</v>
      </c>
      <c r="AH64">
        <f t="shared" ca="1" si="30"/>
        <v>0.1486521953941202</v>
      </c>
      <c r="AI64">
        <f t="shared" ca="1" si="31"/>
        <v>8.1681795554523082E-2</v>
      </c>
      <c r="AJ64">
        <f t="shared" ca="1" si="20"/>
        <v>-2.5049241225744572</v>
      </c>
      <c r="AK64">
        <f t="shared" si="21"/>
        <v>0</v>
      </c>
      <c r="AM64">
        <f t="shared" ca="1" si="32"/>
        <v>0.4398454237899152</v>
      </c>
      <c r="AN64">
        <f t="shared" ca="1" si="33"/>
        <v>-2.0533298084046692</v>
      </c>
      <c r="AO64">
        <f t="shared" si="34"/>
        <v>0</v>
      </c>
      <c r="AP64">
        <v>-0.68226427174522541</v>
      </c>
      <c r="AQ64">
        <v>1.6984677131404169</v>
      </c>
      <c r="AR64">
        <v>0.9240125109499786</v>
      </c>
      <c r="AS64">
        <v>0.52037648856639862</v>
      </c>
      <c r="AT64">
        <v>-2.0533298084046692</v>
      </c>
      <c r="AU64">
        <v>0.14420038496609777</v>
      </c>
      <c r="AV64">
        <v>1.1832707969006151</v>
      </c>
      <c r="AW64">
        <v>-0.59090780268888921</v>
      </c>
      <c r="AX64">
        <v>1.6725061868783087</v>
      </c>
      <c r="AY64">
        <v>1.5073601389303803</v>
      </c>
      <c r="AZ64">
        <v>0.47064077079994604</v>
      </c>
    </row>
    <row r="65" spans="10:52" x14ac:dyDescent="0.55000000000000004">
      <c r="J65">
        <f t="shared" si="26"/>
        <v>0</v>
      </c>
      <c r="K65">
        <v>54</v>
      </c>
      <c r="L65">
        <f t="shared" ca="1" si="35"/>
        <v>0.75042600039408625</v>
      </c>
      <c r="M65">
        <f t="shared" ca="1" si="46"/>
        <v>0.12427641065206708</v>
      </c>
      <c r="N65">
        <f t="shared" ca="1" si="46"/>
        <v>0.15695730044965553</v>
      </c>
      <c r="O65">
        <f t="shared" ca="1" si="46"/>
        <v>0.13321547222300159</v>
      </c>
      <c r="P65">
        <f t="shared" ca="1" si="46"/>
        <v>3.1963994258244463E-2</v>
      </c>
      <c r="Q65">
        <f t="shared" ca="1" si="46"/>
        <v>2.3203458603995045E-2</v>
      </c>
      <c r="R65">
        <f t="shared" ca="1" si="46"/>
        <v>1.7334531467951723E-2</v>
      </c>
      <c r="S65">
        <f t="shared" ca="1" si="46"/>
        <v>1.6477811538746997E-2</v>
      </c>
      <c r="T65">
        <f t="shared" ca="1" si="46"/>
        <v>7.8101204209080422E-3</v>
      </c>
      <c r="U65">
        <f t="shared" ca="1" si="46"/>
        <v>6.1413689708828441E-3</v>
      </c>
      <c r="V65">
        <f t="shared" ca="1" si="46"/>
        <v>3.532308394959566E-3</v>
      </c>
      <c r="W65">
        <f t="shared" ca="1" si="46"/>
        <v>2.2850299889298469E-3</v>
      </c>
      <c r="X65">
        <f t="shared" ca="1" si="46"/>
        <v>9.1401436549153037E-4</v>
      </c>
      <c r="Y65">
        <f t="shared" ca="1" si="46"/>
        <v>3.1060331142904283E-4</v>
      </c>
      <c r="Z65">
        <f t="shared" ca="1" si="46"/>
        <v>3.275914444552736E-4</v>
      </c>
      <c r="AA65">
        <f t="shared" ca="1" si="46"/>
        <v>2.5502553986004169E-4</v>
      </c>
      <c r="AB65">
        <f t="shared" ca="1" si="46"/>
        <v>7.8901640107176515E-5</v>
      </c>
      <c r="AC65">
        <f t="shared" ca="1" si="45"/>
        <v>6.5792733152035741E-5</v>
      </c>
      <c r="AD65">
        <f t="shared" ca="1" si="45"/>
        <v>2.7305925219524855E-5</v>
      </c>
      <c r="AE65">
        <f t="shared" ca="1" si="23"/>
        <v>5.1490625786950833E-5</v>
      </c>
      <c r="AF65">
        <f t="shared" ca="1" si="28"/>
        <v>882.42494467843676</v>
      </c>
      <c r="AG65">
        <f t="shared" ca="1" si="29"/>
        <v>0</v>
      </c>
      <c r="AH65">
        <f t="shared" ca="1" si="30"/>
        <v>0.14456973036501125</v>
      </c>
      <c r="AI65">
        <f t="shared" ca="1" si="31"/>
        <v>8.8242494467843671E-2</v>
      </c>
      <c r="AJ65">
        <f t="shared" ca="1" si="20"/>
        <v>-2.4276666353085794</v>
      </c>
      <c r="AK65">
        <f t="shared" si="21"/>
        <v>0</v>
      </c>
      <c r="AM65">
        <f t="shared" ca="1" si="32"/>
        <v>0.80869690353980639</v>
      </c>
      <c r="AN65">
        <f t="shared" ca="1" si="33"/>
        <v>-0.53082771955814678</v>
      </c>
      <c r="AO65">
        <f t="shared" si="34"/>
        <v>0</v>
      </c>
      <c r="AP65">
        <v>1.2233476809342392</v>
      </c>
      <c r="AQ65">
        <v>0.59619878811645322</v>
      </c>
      <c r="AR65">
        <v>-0.95120185505948029</v>
      </c>
      <c r="AS65">
        <v>-0.48289621190633625</v>
      </c>
      <c r="AT65">
        <v>-0.53082771955814678</v>
      </c>
      <c r="AU65">
        <v>-2.15153704630211</v>
      </c>
      <c r="AV65">
        <v>0.31764329833094962</v>
      </c>
      <c r="AW65">
        <v>0.56612861953908578</v>
      </c>
      <c r="AX65">
        <v>0.20721699911518954</v>
      </c>
      <c r="AY65">
        <v>-0.22907443053554744</v>
      </c>
      <c r="AZ65">
        <v>0.28466274670790881</v>
      </c>
    </row>
    <row r="66" spans="10:52" x14ac:dyDescent="0.55000000000000004">
      <c r="J66">
        <f t="shared" si="26"/>
        <v>0</v>
      </c>
      <c r="K66">
        <v>55</v>
      </c>
      <c r="L66">
        <f t="shared" ca="1" si="35"/>
        <v>1.3540510359582434</v>
      </c>
      <c r="M66">
        <f t="shared" ca="1" si="46"/>
        <v>0.23305551567366373</v>
      </c>
      <c r="N66">
        <f t="shared" ca="1" si="46"/>
        <v>6.1191570908931001E-2</v>
      </c>
      <c r="O66">
        <f t="shared" ca="1" si="46"/>
        <v>9.0657386456889796E-2</v>
      </c>
      <c r="P66">
        <f t="shared" ca="1" si="46"/>
        <v>8.3339421521490348E-2</v>
      </c>
      <c r="Q66">
        <f t="shared" ca="1" si="46"/>
        <v>2.0956846200612552E-2</v>
      </c>
      <c r="R66">
        <f t="shared" ca="1" si="46"/>
        <v>1.5678353783741519E-2</v>
      </c>
      <c r="S66">
        <f t="shared" ca="1" si="46"/>
        <v>1.1954824455126949E-2</v>
      </c>
      <c r="T66">
        <f t="shared" ca="1" si="46"/>
        <v>1.1528957769662231E-2</v>
      </c>
      <c r="U66">
        <f t="shared" ca="1" si="46"/>
        <v>5.5217135510346078E-3</v>
      </c>
      <c r="V66">
        <f t="shared" ca="1" si="46"/>
        <v>4.3753657800427084E-3</v>
      </c>
      <c r="W66">
        <f t="shared" ca="1" si="46"/>
        <v>2.5310217672402666E-3</v>
      </c>
      <c r="X66">
        <f t="shared" ca="1" si="46"/>
        <v>1.6443916008685522E-3</v>
      </c>
      <c r="Y66">
        <f t="shared" ca="1" si="46"/>
        <v>6.5992059260580138E-4</v>
      </c>
      <c r="Z66">
        <f t="shared" ca="1" si="46"/>
        <v>2.2481940680728192E-4</v>
      </c>
      <c r="AA66">
        <f t="shared" ca="1" si="46"/>
        <v>2.3757242416210729E-4</v>
      </c>
      <c r="AB66">
        <f t="shared" ca="1" si="46"/>
        <v>1.8522119307387187E-4</v>
      </c>
      <c r="AC66">
        <f t="shared" ca="1" si="45"/>
        <v>5.7370655095568322E-5</v>
      </c>
      <c r="AD66">
        <f t="shared" ca="1" si="45"/>
        <v>4.7881302875010538E-5</v>
      </c>
      <c r="AE66">
        <f t="shared" ca="1" si="23"/>
        <v>5.7384276667128401E-5</v>
      </c>
      <c r="AF66">
        <f t="shared" ca="1" si="28"/>
        <v>924.79305477793048</v>
      </c>
      <c r="AG66">
        <f t="shared" ca="1" si="29"/>
        <v>0</v>
      </c>
      <c r="AH66">
        <f t="shared" ca="1" si="30"/>
        <v>0.1088051646687518</v>
      </c>
      <c r="AI66">
        <f t="shared" ca="1" si="31"/>
        <v>9.2479305477793053E-2</v>
      </c>
      <c r="AJ66">
        <f t="shared" ca="1" si="20"/>
        <v>-2.3807703840582306</v>
      </c>
      <c r="AK66">
        <f t="shared" si="21"/>
        <v>0</v>
      </c>
      <c r="AM66">
        <f t="shared" ca="1" si="32"/>
        <v>1.4331388583543363</v>
      </c>
      <c r="AN66">
        <f t="shared" ca="1" si="33"/>
        <v>0.89966761152027175</v>
      </c>
      <c r="AO66">
        <f t="shared" si="34"/>
        <v>0</v>
      </c>
      <c r="AP66">
        <v>0.24394239517278038</v>
      </c>
      <c r="AQ66">
        <v>5.5528062148368917E-2</v>
      </c>
      <c r="AR66">
        <v>-2.0053721527801827</v>
      </c>
      <c r="AS66">
        <v>1.9700746634043753</v>
      </c>
      <c r="AT66">
        <v>0.89966761152027175</v>
      </c>
      <c r="AU66">
        <v>2.5668214220786467E-2</v>
      </c>
      <c r="AV66">
        <v>-0.4135279141337378</v>
      </c>
      <c r="AW66">
        <v>1.5501836969633587</v>
      </c>
      <c r="AX66">
        <v>1.2752661859849468</v>
      </c>
      <c r="AY66">
        <v>-0.934733179747127</v>
      </c>
      <c r="AZ66">
        <v>-1.3407611731963698</v>
      </c>
    </row>
    <row r="67" spans="10:52" x14ac:dyDescent="0.55000000000000004">
      <c r="J67">
        <f t="shared" si="26"/>
        <v>0</v>
      </c>
      <c r="K67">
        <v>56</v>
      </c>
      <c r="L67">
        <f t="shared" ca="1" si="35"/>
        <v>0.51354596794384122</v>
      </c>
      <c r="M67">
        <f t="shared" ca="1" si="46"/>
        <v>0.42051989439063397</v>
      </c>
      <c r="N67">
        <f t="shared" ca="1" si="46"/>
        <v>0.11475253459796693</v>
      </c>
      <c r="O67">
        <f t="shared" ca="1" si="46"/>
        <v>3.534380290628468E-2</v>
      </c>
      <c r="P67">
        <f t="shared" ca="1" si="46"/>
        <v>5.6715139899964642E-2</v>
      </c>
      <c r="Q67">
        <f t="shared" ca="1" si="46"/>
        <v>5.4640587942897986E-2</v>
      </c>
      <c r="R67">
        <f t="shared" ca="1" si="46"/>
        <v>1.4160339393028748E-2</v>
      </c>
      <c r="S67">
        <f t="shared" ca="1" si="46"/>
        <v>1.0812635321383308E-2</v>
      </c>
      <c r="T67">
        <f t="shared" ca="1" si="46"/>
        <v>8.3643793329465695E-3</v>
      </c>
      <c r="U67">
        <f t="shared" ca="1" si="46"/>
        <v>8.150911754910983E-3</v>
      </c>
      <c r="V67">
        <f t="shared" ca="1" si="46"/>
        <v>3.9338975777125328E-3</v>
      </c>
      <c r="W67">
        <f t="shared" ca="1" si="46"/>
        <v>3.135101692912362E-3</v>
      </c>
      <c r="X67">
        <f t="shared" ca="1" si="46"/>
        <v>1.8214163296887708E-3</v>
      </c>
      <c r="Y67">
        <f t="shared" ca="1" si="46"/>
        <v>1.1872547310978047E-3</v>
      </c>
      <c r="Z67">
        <f t="shared" ca="1" si="46"/>
        <v>4.7766057447021026E-4</v>
      </c>
      <c r="AA67">
        <f t="shared" ca="1" si="46"/>
        <v>1.6304116721578538E-4</v>
      </c>
      <c r="AB67">
        <f t="shared" ca="1" si="46"/>
        <v>1.7254525907054878E-4</v>
      </c>
      <c r="AC67">
        <f t="shared" ca="1" si="45"/>
        <v>1.3467731684406719E-4</v>
      </c>
      <c r="AD67">
        <f t="shared" ca="1" si="45"/>
        <v>4.1752053474064819E-5</v>
      </c>
      <c r="AE67">
        <f t="shared" ca="1" si="23"/>
        <v>7.6660577941733548E-5</v>
      </c>
      <c r="AF67">
        <f t="shared" ca="1" si="28"/>
        <v>940.823846745536</v>
      </c>
      <c r="AG67">
        <f t="shared" ca="1" si="29"/>
        <v>0</v>
      </c>
      <c r="AH67">
        <f t="shared" ca="1" si="30"/>
        <v>0.1478845460863869</v>
      </c>
      <c r="AI67">
        <f t="shared" ca="1" si="31"/>
        <v>9.4082384674553599E-2</v>
      </c>
      <c r="AJ67">
        <f t="shared" ca="1" si="20"/>
        <v>-2.3635844478470034</v>
      </c>
      <c r="AK67">
        <f t="shared" si="21"/>
        <v>0</v>
      </c>
      <c r="AM67">
        <f t="shared" ca="1" si="32"/>
        <v>0.53790491154299869</v>
      </c>
      <c r="AN67">
        <f t="shared" ca="1" si="33"/>
        <v>-1.5501836969633587</v>
      </c>
      <c r="AO67">
        <f t="shared" si="34"/>
        <v>0</v>
      </c>
      <c r="AP67">
        <v>0.6296136234595906</v>
      </c>
      <c r="AQ67">
        <v>2.6039197109639645</v>
      </c>
      <c r="AR67">
        <v>-0.88984961621463299</v>
      </c>
      <c r="AS67">
        <v>0.89075911091640592</v>
      </c>
      <c r="AT67">
        <v>-1.5501836969633587</v>
      </c>
      <c r="AU67">
        <v>-0.68110693973721936</v>
      </c>
      <c r="AV67">
        <v>-7.5845036917598918E-2</v>
      </c>
      <c r="AW67">
        <v>-0.6968184607103467</v>
      </c>
      <c r="AX67">
        <v>0.62970684666652232</v>
      </c>
      <c r="AY67">
        <v>1.5235218597808853</v>
      </c>
      <c r="AZ67">
        <v>-0.11303654900984839</v>
      </c>
    </row>
    <row r="68" spans="10:52" x14ac:dyDescent="0.55000000000000004">
      <c r="J68">
        <f t="shared" si="26"/>
        <v>0</v>
      </c>
      <c r="K68">
        <v>57</v>
      </c>
      <c r="L68">
        <f t="shared" ca="1" si="35"/>
        <v>1.6017529869754978</v>
      </c>
      <c r="M68">
        <f t="shared" ca="1" si="46"/>
        <v>0.1594890373180437</v>
      </c>
      <c r="N68">
        <f t="shared" ca="1" si="46"/>
        <v>0.20705677611065323</v>
      </c>
      <c r="O68">
        <f t="shared" ca="1" si="46"/>
        <v>6.6280223004296299E-2</v>
      </c>
      <c r="P68">
        <f t="shared" ca="1" si="46"/>
        <v>2.2111035898657014E-2</v>
      </c>
      <c r="Q68">
        <f t="shared" ca="1" si="46"/>
        <v>3.7184666425824291E-2</v>
      </c>
      <c r="R68">
        <f t="shared" ca="1" si="46"/>
        <v>3.6920119683058729E-2</v>
      </c>
      <c r="S68">
        <f t="shared" ca="1" si="46"/>
        <v>9.7657310197078271E-3</v>
      </c>
      <c r="T68">
        <f t="shared" ca="1" si="46"/>
        <v>7.5652288961951331E-3</v>
      </c>
      <c r="U68">
        <f t="shared" ca="1" si="46"/>
        <v>5.9135716505834771E-3</v>
      </c>
      <c r="V68">
        <f t="shared" ca="1" si="46"/>
        <v>5.8070473436248621E-3</v>
      </c>
      <c r="W68">
        <f t="shared" ca="1" si="46"/>
        <v>2.8187743781069698E-3</v>
      </c>
      <c r="X68">
        <f t="shared" ca="1" si="46"/>
        <v>2.2561344562958127E-3</v>
      </c>
      <c r="Y68">
        <f t="shared" ca="1" si="46"/>
        <v>1.3150670154114066E-3</v>
      </c>
      <c r="Z68">
        <f t="shared" ca="1" si="46"/>
        <v>8.5935305437181313E-4</v>
      </c>
      <c r="AA68">
        <f t="shared" ca="1" si="46"/>
        <v>3.4640398131351695E-4</v>
      </c>
      <c r="AB68">
        <f t="shared" ca="1" si="46"/>
        <v>1.1841433422094699E-4</v>
      </c>
      <c r="AC68">
        <f t="shared" ca="1" si="45"/>
        <v>1.2546044078507777E-4</v>
      </c>
      <c r="AD68">
        <f t="shared" ca="1" si="45"/>
        <v>9.8012730118736692E-5</v>
      </c>
      <c r="AE68">
        <f t="shared" ca="1" si="23"/>
        <v>8.6235033326375449E-5</v>
      </c>
      <c r="AF68">
        <f t="shared" ca="1" si="28"/>
        <v>960.11170401571019</v>
      </c>
      <c r="AG68">
        <f t="shared" ca="1" si="29"/>
        <v>0</v>
      </c>
      <c r="AH68">
        <f t="shared" ca="1" si="30"/>
        <v>0.10243402636845315</v>
      </c>
      <c r="AI68">
        <f t="shared" ca="1" si="31"/>
        <v>9.6011170401571019E-2</v>
      </c>
      <c r="AJ68">
        <f t="shared" ca="1" si="20"/>
        <v>-2.3432907359337105</v>
      </c>
      <c r="AK68">
        <f t="shared" si="21"/>
        <v>0</v>
      </c>
      <c r="AM68">
        <f t="shared" ca="1" si="32"/>
        <v>1.6714898414772459</v>
      </c>
      <c r="AN68">
        <f t="shared" ca="1" si="33"/>
        <v>1.2842883734265342</v>
      </c>
      <c r="AO68">
        <f t="shared" si="34"/>
        <v>0</v>
      </c>
      <c r="AP68">
        <v>0.16293370208586566</v>
      </c>
      <c r="AQ68">
        <v>0.17395109352946747</v>
      </c>
      <c r="AR68">
        <v>0.29767193154839333</v>
      </c>
      <c r="AS68">
        <v>0.24638666218379512</v>
      </c>
      <c r="AT68">
        <v>1.2842883734265342</v>
      </c>
      <c r="AU68">
        <v>1.3340240911929868</v>
      </c>
      <c r="AV68">
        <v>0.46799186748103239</v>
      </c>
      <c r="AW68">
        <v>0.93900553110870533</v>
      </c>
      <c r="AX68">
        <v>1.7714864952722564</v>
      </c>
      <c r="AY68">
        <v>-6.0355205278028734E-2</v>
      </c>
      <c r="AZ68">
        <v>0.65595031628618017</v>
      </c>
    </row>
    <row r="69" spans="10:52" x14ac:dyDescent="0.55000000000000004">
      <c r="J69">
        <f t="shared" si="26"/>
        <v>0</v>
      </c>
      <c r="K69">
        <v>58</v>
      </c>
      <c r="L69">
        <f t="shared" ca="1" si="35"/>
        <v>0.4797741369726769</v>
      </c>
      <c r="M69">
        <f t="shared" ca="1" si="46"/>
        <v>0.49744727416876372</v>
      </c>
      <c r="N69">
        <f t="shared" ca="1" si="46"/>
        <v>7.8529663715242545E-2</v>
      </c>
      <c r="O69">
        <f t="shared" ca="1" si="46"/>
        <v>0.1195944764378903</v>
      </c>
      <c r="P69">
        <f t="shared" ca="1" si="46"/>
        <v>4.1464818998252016E-2</v>
      </c>
      <c r="Q69">
        <f t="shared" ca="1" si="46"/>
        <v>1.4496860902947358E-2</v>
      </c>
      <c r="R69">
        <f t="shared" ca="1" si="46"/>
        <v>2.5125321423165412E-2</v>
      </c>
      <c r="S69">
        <f t="shared" ca="1" si="46"/>
        <v>2.5462098614506008E-2</v>
      </c>
      <c r="T69">
        <f t="shared" ca="1" si="46"/>
        <v>6.8327459779075417E-3</v>
      </c>
      <c r="U69">
        <f t="shared" ca="1" si="46"/>
        <v>5.3485765470364568E-3</v>
      </c>
      <c r="V69">
        <f t="shared" ca="1" si="46"/>
        <v>4.2130735281443506E-3</v>
      </c>
      <c r="W69">
        <f t="shared" ca="1" si="46"/>
        <v>4.1609513062569213E-3</v>
      </c>
      <c r="X69">
        <f t="shared" ca="1" si="46"/>
        <v>2.0284936891674567E-3</v>
      </c>
      <c r="Y69">
        <f t="shared" ca="1" si="46"/>
        <v>1.6289345590278874E-3</v>
      </c>
      <c r="Z69">
        <f t="shared" ca="1" si="46"/>
        <v>9.5186553213601774E-4</v>
      </c>
      <c r="AA69">
        <f t="shared" ca="1" si="46"/>
        <v>6.2321098976715432E-4</v>
      </c>
      <c r="AB69">
        <f t="shared" ca="1" si="46"/>
        <v>2.5158797326589588E-4</v>
      </c>
      <c r="AC69">
        <f t="shared" ca="1" si="45"/>
        <v>8.6100972270453444E-5</v>
      </c>
      <c r="AD69">
        <f t="shared" ca="1" si="45"/>
        <v>9.1305058724053947E-5</v>
      </c>
      <c r="AE69">
        <f t="shared" ca="1" si="23"/>
        <v>1.3418004338749593E-4</v>
      </c>
      <c r="AF69">
        <f t="shared" ca="1" si="28"/>
        <v>990.42931828268388</v>
      </c>
      <c r="AG69">
        <f t="shared" ca="1" si="29"/>
        <v>0</v>
      </c>
      <c r="AH69">
        <f t="shared" ca="1" si="30"/>
        <v>0.14932006267724884</v>
      </c>
      <c r="AI69">
        <f t="shared" ca="1" si="31"/>
        <v>9.9042931828268385E-2</v>
      </c>
      <c r="AJ69">
        <f t="shared" ca="1" si="20"/>
        <v>-2.3122018680176346</v>
      </c>
      <c r="AK69">
        <f t="shared" si="21"/>
        <v>0</v>
      </c>
      <c r="AM69">
        <f t="shared" ca="1" si="32"/>
        <v>0.49849677073911669</v>
      </c>
      <c r="AN69">
        <f t="shared" ca="1" si="33"/>
        <v>-1.7403954188921489</v>
      </c>
      <c r="AO69">
        <f t="shared" si="34"/>
        <v>0</v>
      </c>
      <c r="AP69">
        <v>0.69564976001856849</v>
      </c>
      <c r="AQ69">
        <v>-0.56406406656606123</v>
      </c>
      <c r="AR69">
        <v>0.78230641520349309</v>
      </c>
      <c r="AS69">
        <v>1.4901934264344163</v>
      </c>
      <c r="AT69">
        <v>-1.7403954188921489</v>
      </c>
      <c r="AU69">
        <v>-1.1257725418545306</v>
      </c>
      <c r="AV69">
        <v>1.0951612239296082</v>
      </c>
      <c r="AW69">
        <v>-0.21997379917593207</v>
      </c>
      <c r="AX69">
        <v>0.71379190558218397</v>
      </c>
      <c r="AY69">
        <v>-4.4881289795739576E-2</v>
      </c>
      <c r="AZ69">
        <v>-0.7405969881801866</v>
      </c>
    </row>
    <row r="70" spans="10:52" x14ac:dyDescent="0.55000000000000004">
      <c r="J70">
        <f t="shared" si="26"/>
        <v>0</v>
      </c>
      <c r="K70">
        <v>59</v>
      </c>
      <c r="L70">
        <f t="shared" ca="1" si="35"/>
        <v>1.8515227456145595</v>
      </c>
      <c r="M70">
        <f t="shared" ca="1" si="46"/>
        <v>0.14900071271562426</v>
      </c>
      <c r="N70">
        <f t="shared" ca="1" si="46"/>
        <v>0.24493449715065493</v>
      </c>
      <c r="O70">
        <f t="shared" ca="1" si="46"/>
        <v>4.5358158246649204E-2</v>
      </c>
      <c r="P70">
        <f t="shared" ca="1" si="46"/>
        <v>7.4818144748342141E-2</v>
      </c>
      <c r="Q70">
        <f t="shared" ca="1" si="46"/>
        <v>2.7185958909327214E-2</v>
      </c>
      <c r="R70">
        <f t="shared" ca="1" si="46"/>
        <v>9.7953894662481996E-3</v>
      </c>
      <c r="S70">
        <f t="shared" ca="1" si="46"/>
        <v>1.7327771883993991E-2</v>
      </c>
      <c r="T70">
        <f t="shared" ca="1" si="46"/>
        <v>1.7814954307696685E-2</v>
      </c>
      <c r="U70">
        <f t="shared" ca="1" si="46"/>
        <v>4.8307150240588471E-3</v>
      </c>
      <c r="V70">
        <f t="shared" ca="1" si="46"/>
        <v>3.8105476005096928E-3</v>
      </c>
      <c r="W70">
        <f t="shared" ca="1" si="46"/>
        <v>3.0188136522658186E-3</v>
      </c>
      <c r="X70">
        <f t="shared" ca="1" si="46"/>
        <v>2.9943735586754161E-3</v>
      </c>
      <c r="Y70">
        <f t="shared" ca="1" si="46"/>
        <v>1.4645773720773328E-3</v>
      </c>
      <c r="Z70">
        <f t="shared" ca="1" si="46"/>
        <v>1.1790476399096371E-3</v>
      </c>
      <c r="AA70">
        <f t="shared" ca="1" si="46"/>
        <v>6.9030191652878368E-4</v>
      </c>
      <c r="AB70">
        <f t="shared" ca="1" si="46"/>
        <v>4.5262871759734353E-4</v>
      </c>
      <c r="AC70">
        <f t="shared" ca="1" si="45"/>
        <v>1.8293367312548361E-4</v>
      </c>
      <c r="AD70">
        <f t="shared" ca="1" si="45"/>
        <v>6.2660821850762466E-5</v>
      </c>
      <c r="AE70">
        <f t="shared" ca="1" si="23"/>
        <v>1.6421149553641625E-4</v>
      </c>
      <c r="AF70">
        <f t="shared" ca="1" si="28"/>
        <v>1030.5470372288914</v>
      </c>
      <c r="AG70">
        <f t="shared" ca="1" si="29"/>
        <v>0</v>
      </c>
      <c r="AH70">
        <f t="shared" ca="1" si="30"/>
        <v>9.8836459469671345E-2</v>
      </c>
      <c r="AI70">
        <f t="shared" ca="1" si="31"/>
        <v>0.10305470372288913</v>
      </c>
      <c r="AJ70">
        <f t="shared" ca="1" si="20"/>
        <v>-2.2724953276326505</v>
      </c>
      <c r="AK70">
        <f t="shared" si="21"/>
        <v>0</v>
      </c>
      <c r="AM70">
        <f t="shared" ca="1" si="32"/>
        <v>1.9112971436811457</v>
      </c>
      <c r="AN70">
        <f t="shared" ca="1" si="33"/>
        <v>1.6194553609238937</v>
      </c>
      <c r="AO70">
        <f t="shared" si="34"/>
        <v>0</v>
      </c>
      <c r="AP70">
        <v>-0.29519469535443932</v>
      </c>
      <c r="AQ70">
        <v>-1.1000520316883922</v>
      </c>
      <c r="AR70">
        <v>1.1096290108980611</v>
      </c>
      <c r="AS70">
        <v>-1.0619078238960356</v>
      </c>
      <c r="AT70">
        <v>1.6194553609238937</v>
      </c>
      <c r="AU70">
        <v>2.3080428945831954</v>
      </c>
      <c r="AV70">
        <v>1.4437546269618906</v>
      </c>
      <c r="AW70">
        <v>-0.92706613941118121</v>
      </c>
      <c r="AX70">
        <v>-3.0540104489773512</v>
      </c>
      <c r="AY70">
        <v>-2.0198604033794254</v>
      </c>
      <c r="AZ70">
        <v>-0.53453049986273982</v>
      </c>
    </row>
    <row r="71" spans="10:52" x14ac:dyDescent="0.55000000000000004">
      <c r="J71">
        <f t="shared" si="26"/>
        <v>0</v>
      </c>
      <c r="K71">
        <v>60</v>
      </c>
      <c r="L71">
        <f t="shared" ca="1" si="35"/>
        <v>0.87665422084380018</v>
      </c>
      <c r="M71">
        <f t="shared" ca="1" si="46"/>
        <v>0.57501684114637908</v>
      </c>
      <c r="N71">
        <f t="shared" ca="1" si="46"/>
        <v>7.3365392754588116E-2</v>
      </c>
      <c r="O71">
        <f t="shared" ca="1" si="46"/>
        <v>0.1414723705185873</v>
      </c>
      <c r="P71">
        <f t="shared" ca="1" si="46"/>
        <v>2.837600322602218E-2</v>
      </c>
      <c r="Q71">
        <f t="shared" ca="1" si="46"/>
        <v>4.9053705235907824E-2</v>
      </c>
      <c r="R71">
        <f t="shared" ca="1" si="46"/>
        <v>1.8369290932227906E-2</v>
      </c>
      <c r="S71">
        <f t="shared" ca="1" si="46"/>
        <v>6.7554269785195346E-3</v>
      </c>
      <c r="T71">
        <f t="shared" ca="1" si="46"/>
        <v>1.2123645778030196E-2</v>
      </c>
      <c r="U71">
        <f t="shared" ca="1" si="46"/>
        <v>1.2595077836256241E-2</v>
      </c>
      <c r="V71">
        <f t="shared" ca="1" si="46"/>
        <v>3.441601589094373E-3</v>
      </c>
      <c r="W71">
        <f t="shared" ca="1" si="46"/>
        <v>2.730389831125037E-3</v>
      </c>
      <c r="X71">
        <f t="shared" ca="1" si="46"/>
        <v>2.1724493063209572E-3</v>
      </c>
      <c r="Y71">
        <f t="shared" ca="1" si="46"/>
        <v>2.1619449845972183E-3</v>
      </c>
      <c r="Z71">
        <f t="shared" ca="1" si="46"/>
        <v>1.0600834050960024E-3</v>
      </c>
      <c r="AA71">
        <f t="shared" ca="1" si="46"/>
        <v>8.5505653690594915E-4</v>
      </c>
      <c r="AB71">
        <f t="shared" ca="1" si="46"/>
        <v>5.013558431473591E-4</v>
      </c>
      <c r="AC71">
        <f t="shared" ca="1" si="45"/>
        <v>3.2911364083627843E-4</v>
      </c>
      <c r="AD71">
        <f t="shared" ca="1" si="45"/>
        <v>1.331317637879349E-4</v>
      </c>
      <c r="AE71">
        <f t="shared" ca="1" si="23"/>
        <v>1.6522174718013361E-4</v>
      </c>
      <c r="AF71">
        <f t="shared" ca="1" si="28"/>
        <v>1078.0000956060005</v>
      </c>
      <c r="AG71">
        <f t="shared" ca="1" si="29"/>
        <v>0</v>
      </c>
      <c r="AH71">
        <f t="shared" ca="1" si="30"/>
        <v>0.1268078221446271</v>
      </c>
      <c r="AI71">
        <f t="shared" ca="1" si="31"/>
        <v>0.10780000956060005</v>
      </c>
      <c r="AJ71">
        <f t="shared" ca="1" si="20"/>
        <v>-2.2274775318189319</v>
      </c>
      <c r="AK71">
        <f t="shared" si="21"/>
        <v>0</v>
      </c>
      <c r="AM71">
        <f t="shared" ca="1" si="32"/>
        <v>0.89767189128240388</v>
      </c>
      <c r="AN71">
        <f t="shared" ca="1" si="33"/>
        <v>-0.26987663659383543</v>
      </c>
      <c r="AO71">
        <f t="shared" si="34"/>
        <v>0</v>
      </c>
      <c r="AP71">
        <v>0.43361069401726127</v>
      </c>
      <c r="AQ71">
        <v>3.7377958506112918E-2</v>
      </c>
      <c r="AR71">
        <v>-1.443104338250123</v>
      </c>
      <c r="AS71">
        <v>-0.76784544944530353</v>
      </c>
      <c r="AT71">
        <v>-0.26987663659383543</v>
      </c>
      <c r="AU71">
        <v>-0.61115997596061788</v>
      </c>
      <c r="AV71">
        <v>-0.63681227402412333</v>
      </c>
      <c r="AW71">
        <v>1.9393837646930479E-2</v>
      </c>
      <c r="AX71">
        <v>-0.39162728171504568</v>
      </c>
      <c r="AY71">
        <v>1.1972520042036194</v>
      </c>
      <c r="AZ71">
        <v>-0.69088287091290113</v>
      </c>
    </row>
    <row r="72" spans="10:52" x14ac:dyDescent="0.55000000000000004">
      <c r="J72">
        <f t="shared" si="26"/>
        <v>0</v>
      </c>
      <c r="K72">
        <v>61</v>
      </c>
      <c r="L72">
        <f t="shared" ca="1" si="35"/>
        <v>1.9713041901294364</v>
      </c>
      <c r="M72">
        <f t="shared" ca="1" si="46"/>
        <v>0.27225749294261231</v>
      </c>
      <c r="N72">
        <f t="shared" ca="1" si="46"/>
        <v>0.28312842014199996</v>
      </c>
      <c r="O72">
        <f t="shared" ca="1" si="46"/>
        <v>4.2375313186834275E-2</v>
      </c>
      <c r="P72">
        <f t="shared" ca="1" si="46"/>
        <v>8.8504926068619649E-2</v>
      </c>
      <c r="Q72">
        <f t="shared" ca="1" si="46"/>
        <v>1.8604418790447285E-2</v>
      </c>
      <c r="R72">
        <f t="shared" ca="1" si="46"/>
        <v>3.3145116778389251E-2</v>
      </c>
      <c r="S72">
        <f t="shared" ca="1" si="46"/>
        <v>1.2668450189492685E-2</v>
      </c>
      <c r="T72">
        <f t="shared" ca="1" si="46"/>
        <v>4.7265398180000671E-3</v>
      </c>
      <c r="U72">
        <f t="shared" ca="1" si="46"/>
        <v>8.5713530102919586E-3</v>
      </c>
      <c r="V72">
        <f t="shared" ca="1" si="46"/>
        <v>8.9732554456515463E-3</v>
      </c>
      <c r="W72">
        <f t="shared" ca="1" si="46"/>
        <v>2.4660271873759372E-3</v>
      </c>
      <c r="X72">
        <f t="shared" ca="1" si="46"/>
        <v>1.9648889192485598E-3</v>
      </c>
      <c r="Y72">
        <f t="shared" ca="1" si="46"/>
        <v>1.5685136774217067E-3</v>
      </c>
      <c r="Z72">
        <f t="shared" ca="1" si="46"/>
        <v>1.5648487028386434E-3</v>
      </c>
      <c r="AA72">
        <f t="shared" ca="1" si="46"/>
        <v>7.6878254492102082E-4</v>
      </c>
      <c r="AB72">
        <f t="shared" ca="1" si="46"/>
        <v>6.2101463248837442E-4</v>
      </c>
      <c r="AC72">
        <f t="shared" ca="1" si="45"/>
        <v>3.6454391972441186E-4</v>
      </c>
      <c r="AD72">
        <f t="shared" ca="1" si="45"/>
        <v>2.3951566019858673E-4</v>
      </c>
      <c r="AE72">
        <f t="shared" ca="1" si="23"/>
        <v>2.1727855089233213E-4</v>
      </c>
      <c r="AF72">
        <f t="shared" ca="1" si="28"/>
        <v>1138.1212487850923</v>
      </c>
      <c r="AG72">
        <f t="shared" ca="1" si="29"/>
        <v>0</v>
      </c>
      <c r="AH72">
        <f t="shared" ca="1" si="30"/>
        <v>9.8289534456194136E-2</v>
      </c>
      <c r="AI72">
        <f t="shared" ca="1" si="31"/>
        <v>0.11381212487850922</v>
      </c>
      <c r="AJ72">
        <f t="shared" ca="1" si="20"/>
        <v>-2.1732062174601223</v>
      </c>
      <c r="AK72">
        <f t="shared" si="21"/>
        <v>0</v>
      </c>
      <c r="AM72">
        <f t="shared" ca="1" si="32"/>
        <v>2.0007652409786871</v>
      </c>
      <c r="AN72">
        <f t="shared" ca="1" si="33"/>
        <v>1.7338243196718395</v>
      </c>
      <c r="AO72">
        <f t="shared" si="34"/>
        <v>0</v>
      </c>
      <c r="AP72">
        <v>-1.3043290891801007E-2</v>
      </c>
      <c r="AQ72">
        <v>-0.43630166146613192</v>
      </c>
      <c r="AR72">
        <v>0.95324821813846938</v>
      </c>
      <c r="AS72">
        <v>0.76220658229431137</v>
      </c>
      <c r="AT72">
        <v>1.7338243196718395</v>
      </c>
      <c r="AU72">
        <v>0.80939798863255419</v>
      </c>
      <c r="AV72">
        <v>-0.45896399569755886</v>
      </c>
      <c r="AW72">
        <v>0.41052999222301878</v>
      </c>
      <c r="AX72">
        <v>-0.55690406952635385</v>
      </c>
      <c r="AY72">
        <v>0.45488832256523892</v>
      </c>
      <c r="AZ72">
        <v>0.31434638003702275</v>
      </c>
    </row>
    <row r="73" spans="10:52" x14ac:dyDescent="0.55000000000000004">
      <c r="J73">
        <f t="shared" si="26"/>
        <v>0</v>
      </c>
      <c r="K73">
        <v>62</v>
      </c>
      <c r="L73">
        <f t="shared" ca="1" si="35"/>
        <v>1.5018002831578712</v>
      </c>
      <c r="M73">
        <f t="shared" ca="1" si="46"/>
        <v>0.61221668004440633</v>
      </c>
      <c r="N73">
        <f t="shared" ca="1" si="46"/>
        <v>0.13405491514819945</v>
      </c>
      <c r="O73">
        <f t="shared" ca="1" si="46"/>
        <v>0.16353290052905139</v>
      </c>
      <c r="P73">
        <f t="shared" ca="1" si="46"/>
        <v>2.6509939340011432E-2</v>
      </c>
      <c r="Q73">
        <f t="shared" ca="1" si="46"/>
        <v>5.8027294981704065E-2</v>
      </c>
      <c r="R73">
        <f t="shared" ca="1" si="46"/>
        <v>1.2570826820071556E-2</v>
      </c>
      <c r="S73">
        <f t="shared" ca="1" si="46"/>
        <v>2.2858653743419999E-2</v>
      </c>
      <c r="T73">
        <f t="shared" ca="1" si="46"/>
        <v>8.8636787050446423E-3</v>
      </c>
      <c r="U73">
        <f t="shared" ca="1" si="46"/>
        <v>3.3416384839199792E-3</v>
      </c>
      <c r="V73">
        <f t="shared" ca="1" si="46"/>
        <v>6.1065871188824422E-3</v>
      </c>
      <c r="W73">
        <f t="shared" ca="1" si="46"/>
        <v>6.4296494859734064E-3</v>
      </c>
      <c r="X73">
        <f t="shared" ca="1" si="46"/>
        <v>1.7746438401596784E-3</v>
      </c>
      <c r="Y73">
        <f t="shared" ca="1" si="46"/>
        <v>1.4186545736595403E-3</v>
      </c>
      <c r="Z73">
        <f t="shared" ca="1" si="46"/>
        <v>1.1353140856890545E-3</v>
      </c>
      <c r="AA73">
        <f t="shared" ca="1" si="46"/>
        <v>1.1348431287590082E-3</v>
      </c>
      <c r="AB73">
        <f t="shared" ca="1" si="46"/>
        <v>5.5835513675526549E-4</v>
      </c>
      <c r="AC73">
        <f t="shared" ca="1" si="45"/>
        <v>4.5154975538399606E-4</v>
      </c>
      <c r="AD73">
        <f t="shared" ca="1" si="45"/>
        <v>2.6530039102088906E-4</v>
      </c>
      <c r="AE73">
        <f t="shared" ca="1" si="23"/>
        <v>3.3266437495506259E-4</v>
      </c>
      <c r="AF73">
        <f t="shared" ca="1" si="28"/>
        <v>1216.7267070268861</v>
      </c>
      <c r="AG73">
        <f t="shared" ca="1" si="29"/>
        <v>0</v>
      </c>
      <c r="AH73">
        <f t="shared" ca="1" si="30"/>
        <v>0.10868070520796125</v>
      </c>
      <c r="AI73">
        <f t="shared" ca="1" si="31"/>
        <v>0.1216726707026886</v>
      </c>
      <c r="AJ73">
        <f t="shared" ca="1" si="20"/>
        <v>-2.1064208670440636</v>
      </c>
      <c r="AK73">
        <f t="shared" si="21"/>
        <v>0</v>
      </c>
      <c r="AM73">
        <f t="shared" ca="1" si="32"/>
        <v>1.5086871760650657</v>
      </c>
      <c r="AN73">
        <f t="shared" ca="1" si="33"/>
        <v>1.0280996320943814</v>
      </c>
      <c r="AO73">
        <f t="shared" si="34"/>
        <v>0</v>
      </c>
      <c r="AP73">
        <v>1.6678768588462844</v>
      </c>
      <c r="AQ73">
        <v>-1.0074245437863283</v>
      </c>
      <c r="AR73">
        <v>0.92307573140715249</v>
      </c>
      <c r="AS73">
        <v>-0.4237995199218858</v>
      </c>
      <c r="AT73">
        <v>1.0280996320943814</v>
      </c>
      <c r="AU73">
        <v>1.3145381672075018</v>
      </c>
      <c r="AV73">
        <v>-0.89966761152027175</v>
      </c>
      <c r="AW73">
        <v>0.81716962085920386</v>
      </c>
      <c r="AX73">
        <v>0.6367190508171916</v>
      </c>
      <c r="AY73">
        <v>0.7521202860516496</v>
      </c>
      <c r="AZ73">
        <v>3.1263334676623344</v>
      </c>
    </row>
    <row r="74" spans="10:52" x14ac:dyDescent="0.55000000000000004">
      <c r="J74">
        <f t="shared" si="26"/>
        <v>0</v>
      </c>
      <c r="K74">
        <v>63</v>
      </c>
      <c r="L74">
        <f t="shared" ca="1" si="35"/>
        <v>3.0374850861376839</v>
      </c>
      <c r="M74">
        <f t="shared" ca="1" si="46"/>
        <v>0.46640553398524021</v>
      </c>
      <c r="N74">
        <f t="shared" ca="1" si="46"/>
        <v>0.30144498213301513</v>
      </c>
      <c r="O74">
        <f t="shared" ca="1" si="46"/>
        <v>7.7429136550000846E-2</v>
      </c>
      <c r="P74">
        <f t="shared" ca="1" si="46"/>
        <v>0.10230596418266021</v>
      </c>
      <c r="Q74">
        <f t="shared" ca="1" si="46"/>
        <v>1.7380954240188276E-2</v>
      </c>
      <c r="R74">
        <f t="shared" ca="1" si="46"/>
        <v>3.9208485052312225E-2</v>
      </c>
      <c r="S74">
        <f t="shared" ca="1" si="46"/>
        <v>8.6695177292562126E-3</v>
      </c>
      <c r="T74">
        <f t="shared" ca="1" si="46"/>
        <v>1.5993413510011562E-2</v>
      </c>
      <c r="U74">
        <f t="shared" ca="1" si="46"/>
        <v>6.2665736480375005E-3</v>
      </c>
      <c r="V74">
        <f t="shared" ca="1" si="46"/>
        <v>2.3807217480560313E-3</v>
      </c>
      <c r="W74">
        <f t="shared" ca="1" si="46"/>
        <v>4.3755819688607372E-3</v>
      </c>
      <c r="X74">
        <f t="shared" ca="1" si="46"/>
        <v>4.627012189111393E-3</v>
      </c>
      <c r="Y74">
        <f t="shared" ca="1" si="46"/>
        <v>1.2812971643313435E-3</v>
      </c>
      <c r="Z74">
        <f t="shared" ca="1" si="46"/>
        <v>1.0268437842699471E-3</v>
      </c>
      <c r="AA74">
        <f t="shared" ca="1" si="46"/>
        <v>8.2334054838040834E-4</v>
      </c>
      <c r="AB74">
        <f t="shared" ca="1" si="46"/>
        <v>8.2421940318520826E-4</v>
      </c>
      <c r="AC74">
        <f t="shared" ca="1" si="45"/>
        <v>4.0598902542599534E-4</v>
      </c>
      <c r="AD74">
        <f t="shared" ca="1" si="45"/>
        <v>3.2861973602337039E-4</v>
      </c>
      <c r="AE74">
        <f t="shared" ca="1" si="23"/>
        <v>4.354730648697899E-4</v>
      </c>
      <c r="AF74">
        <f t="shared" ca="1" si="28"/>
        <v>1323.7888961647002</v>
      </c>
      <c r="AG74">
        <f t="shared" ca="1" si="29"/>
        <v>0</v>
      </c>
      <c r="AH74">
        <f t="shared" ca="1" si="30"/>
        <v>8.2399293458447098E-2</v>
      </c>
      <c r="AI74">
        <f t="shared" ca="1" si="31"/>
        <v>0.13237888961647001</v>
      </c>
      <c r="AJ74">
        <f t="shared" ca="1" si="20"/>
        <v>-2.0220870921761382</v>
      </c>
      <c r="AK74">
        <f t="shared" si="21"/>
        <v>0</v>
      </c>
      <c r="AM74">
        <f t="shared" ca="1" si="32"/>
        <v>3.0149647756886204</v>
      </c>
      <c r="AN74">
        <f t="shared" ca="1" si="33"/>
        <v>2.7589703677222133</v>
      </c>
      <c r="AO74">
        <f t="shared" si="34"/>
        <v>0</v>
      </c>
      <c r="AP74">
        <v>-0.40936583900474943</v>
      </c>
      <c r="AQ74">
        <v>2.2742642613593489</v>
      </c>
      <c r="AR74">
        <v>7.4232957558706403E-2</v>
      </c>
      <c r="AS74">
        <v>-0.33636638363532256</v>
      </c>
      <c r="AT74">
        <v>2.7589703677222133</v>
      </c>
      <c r="AU74">
        <v>0.21081291379232425</v>
      </c>
      <c r="AV74">
        <v>-0.90414687292650342</v>
      </c>
      <c r="AW74">
        <v>-5.5528062148368917E-2</v>
      </c>
      <c r="AX74">
        <v>-0.51050392357865348</v>
      </c>
      <c r="AY74">
        <v>-0.79305209510494024</v>
      </c>
      <c r="AZ74">
        <v>-0.69955262915755156</v>
      </c>
    </row>
    <row r="75" spans="10:52" x14ac:dyDescent="0.55000000000000004">
      <c r="J75">
        <f t="shared" si="26"/>
        <v>0</v>
      </c>
      <c r="K75">
        <v>64</v>
      </c>
      <c r="L75">
        <f t="shared" ca="1" si="35"/>
        <v>0.6293421876841252</v>
      </c>
      <c r="M75">
        <f t="shared" ca="1" si="46"/>
        <v>0.94333438970548156</v>
      </c>
      <c r="N75">
        <f t="shared" ca="1" si="46"/>
        <v>0.22965007723853947</v>
      </c>
      <c r="O75">
        <f t="shared" ca="1" si="46"/>
        <v>0.17411241249965681</v>
      </c>
      <c r="P75">
        <f t="shared" ca="1" si="46"/>
        <v>4.8439564423743926E-2</v>
      </c>
      <c r="Q75">
        <f t="shared" ca="1" si="46"/>
        <v>6.7075795955268719E-2</v>
      </c>
      <c r="R75">
        <f t="shared" ca="1" si="46"/>
        <v>1.1744143592015014E-2</v>
      </c>
      <c r="S75">
        <f t="shared" ca="1" si="46"/>
        <v>2.7040278349516167E-2</v>
      </c>
      <c r="T75">
        <f t="shared" ca="1" si="46"/>
        <v>6.065763256783388E-3</v>
      </c>
      <c r="U75">
        <f t="shared" ca="1" si="46"/>
        <v>1.1307258191450953E-2</v>
      </c>
      <c r="V75">
        <f t="shared" ca="1" si="46"/>
        <v>4.4645667810770152E-3</v>
      </c>
      <c r="W75">
        <f t="shared" ca="1" si="46"/>
        <v>1.7058698993186545E-3</v>
      </c>
      <c r="X75">
        <f t="shared" ca="1" si="46"/>
        <v>3.1488296754810683E-3</v>
      </c>
      <c r="Y75">
        <f t="shared" ca="1" si="46"/>
        <v>3.3407140424872805E-3</v>
      </c>
      <c r="Z75">
        <f t="shared" ca="1" si="46"/>
        <v>9.2742239966309029E-4</v>
      </c>
      <c r="AA75">
        <f t="shared" ca="1" si="46"/>
        <v>7.4467685647422325E-4</v>
      </c>
      <c r="AB75">
        <f t="shared" ca="1" si="46"/>
        <v>5.9797978963521616E-4</v>
      </c>
      <c r="AC75">
        <f t="shared" ca="1" si="45"/>
        <v>5.9930322156779659E-4</v>
      </c>
      <c r="AD75">
        <f t="shared" ca="1" si="45"/>
        <v>2.9546247068702226E-4</v>
      </c>
      <c r="AE75">
        <f t="shared" ca="1" si="23"/>
        <v>5.5645725765599463E-4</v>
      </c>
      <c r="AF75">
        <f t="shared" ca="1" si="28"/>
        <v>1458.5330270024031</v>
      </c>
      <c r="AG75">
        <f t="shared" ca="1" si="29"/>
        <v>0</v>
      </c>
      <c r="AH75">
        <f t="shared" ca="1" si="30"/>
        <v>0.13932073626702846</v>
      </c>
      <c r="AI75">
        <f t="shared" ca="1" si="31"/>
        <v>0.1458533027002403</v>
      </c>
      <c r="AJ75">
        <f t="shared" ca="1" si="20"/>
        <v>-1.9251539384253702</v>
      </c>
      <c r="AK75">
        <f t="shared" si="21"/>
        <v>0</v>
      </c>
      <c r="AM75">
        <f t="shared" ca="1" si="32"/>
        <v>0.61583280334381174</v>
      </c>
      <c r="AN75">
        <f t="shared" ca="1" si="33"/>
        <v>-1.21194943858427</v>
      </c>
      <c r="AO75">
        <f t="shared" si="34"/>
        <v>0</v>
      </c>
      <c r="AP75">
        <v>0.40645545595907606</v>
      </c>
      <c r="AQ75">
        <v>0.29375541998888366</v>
      </c>
      <c r="AR75">
        <v>-0.12898908607894555</v>
      </c>
      <c r="AS75">
        <v>0.26868633540289011</v>
      </c>
      <c r="AT75">
        <v>-1.21194943858427</v>
      </c>
      <c r="AU75">
        <v>-0.49479240260552615</v>
      </c>
      <c r="AV75">
        <v>-1.2718237485387363</v>
      </c>
      <c r="AW75">
        <v>-0.10149619811272714</v>
      </c>
      <c r="AX75">
        <v>-1.7818729247665033</v>
      </c>
      <c r="AY75">
        <v>-0.50033349907607771</v>
      </c>
      <c r="AZ75">
        <v>-1.2459713616408408</v>
      </c>
    </row>
    <row r="76" spans="10:52" x14ac:dyDescent="0.55000000000000004">
      <c r="J76">
        <f t="shared" ref="J76:J107" si="47">Cullrate</f>
        <v>0</v>
      </c>
      <c r="K76">
        <v>65</v>
      </c>
      <c r="L76">
        <f t="shared" ca="1" si="35"/>
        <v>1.4606227891153107</v>
      </c>
      <c r="M76">
        <f t="shared" ca="1" si="46"/>
        <v>0.19545120772586613</v>
      </c>
      <c r="N76">
        <f t="shared" ca="1" si="46"/>
        <v>0.4644816574249524</v>
      </c>
      <c r="O76">
        <f t="shared" ca="1" si="46"/>
        <v>0.13264420159129053</v>
      </c>
      <c r="P76">
        <f t="shared" ca="1" si="46"/>
        <v>0.10892449274317152</v>
      </c>
      <c r="Q76">
        <f t="shared" ca="1" si="46"/>
        <v>3.1758875109647158E-2</v>
      </c>
      <c r="R76">
        <f t="shared" ca="1" si="46"/>
        <v>4.5322470122264279E-2</v>
      </c>
      <c r="S76">
        <f t="shared" ca="1" si="46"/>
        <v>8.0993925493697428E-3</v>
      </c>
      <c r="T76">
        <f t="shared" ca="1" si="46"/>
        <v>1.8919152366709831E-2</v>
      </c>
      <c r="U76">
        <f t="shared" ca="1" si="46"/>
        <v>4.2884623241768848E-3</v>
      </c>
      <c r="V76">
        <f t="shared" ca="1" si="46"/>
        <v>8.0557593578146677E-3</v>
      </c>
      <c r="W76">
        <f t="shared" ca="1" si="46"/>
        <v>3.1990173112653956E-3</v>
      </c>
      <c r="X76">
        <f t="shared" ca="1" si="46"/>
        <v>1.2276067045963828E-3</v>
      </c>
      <c r="Y76">
        <f t="shared" ca="1" si="46"/>
        <v>2.2734626762028233E-3</v>
      </c>
      <c r="Z76">
        <f t="shared" ca="1" si="46"/>
        <v>2.4180596977193716E-3</v>
      </c>
      <c r="AA76">
        <f t="shared" ca="1" si="46"/>
        <v>6.725755249089875E-4</v>
      </c>
      <c r="AB76">
        <f t="shared" ca="1" si="46"/>
        <v>5.4084753976543754E-4</v>
      </c>
      <c r="AC76">
        <f t="shared" ca="1" si="45"/>
        <v>4.3480074962550918E-4</v>
      </c>
      <c r="AD76">
        <f t="shared" ca="1" si="45"/>
        <v>4.3614876128564257E-4</v>
      </c>
      <c r="AE76">
        <f t="shared" ca="1" si="23"/>
        <v>6.204179848608211E-4</v>
      </c>
      <c r="AF76">
        <f t="shared" ref="AF76:AF107" ca="1" si="48">SUMPRODUCT(L76:AE76,mwt)*fec</f>
        <v>1602.5672535869076</v>
      </c>
      <c r="AG76">
        <f t="shared" ref="AG76:AG107" ca="1" si="49">J76*SUMPRODUCT(L76:AE76,wt,vul)</f>
        <v>0</v>
      </c>
      <c r="AH76">
        <f t="shared" ref="AH76:AH107" ca="1" si="50">SUMPRODUCT(L76:AE76,vul,wt)/SUMPRODUCT(L76:AE76,vul)</f>
        <v>0.13825125174636274</v>
      </c>
      <c r="AI76">
        <f t="shared" ref="AI76:AI107" ca="1" si="51">SUMPRODUCT(L76:AE76,mwt)</f>
        <v>0.16025672535869076</v>
      </c>
      <c r="AJ76">
        <f t="shared" ca="1" si="20"/>
        <v>-1.830978216145039</v>
      </c>
      <c r="AK76">
        <f t="shared" si="21"/>
        <v>0</v>
      </c>
      <c r="AM76">
        <f t="shared" ref="AM76:AM107" ca="1" si="52">EXP(AN76*sdr)*IF(AO76=0,1,0)</f>
        <v>1.4077206370392406</v>
      </c>
      <c r="AN76">
        <f t="shared" ref="AN76:AN107" ca="1" si="53">OFFSET(AO76,0,normseq)</f>
        <v>0.85492956714006141</v>
      </c>
      <c r="AO76">
        <f t="shared" ref="AO76:AO107" si="54">MOD(K76,yrbetween)</f>
        <v>0</v>
      </c>
      <c r="AP76">
        <v>-0.1077262368198717</v>
      </c>
      <c r="AQ76">
        <v>1.4573515727533959E-2</v>
      </c>
      <c r="AR76">
        <v>0.12081727618351579</v>
      </c>
      <c r="AS76">
        <v>-0.41803104977589101</v>
      </c>
      <c r="AT76">
        <v>0.85492956714006141</v>
      </c>
      <c r="AU76">
        <v>0.36909341361024417</v>
      </c>
      <c r="AV76">
        <v>0.46696868594153784</v>
      </c>
      <c r="AW76">
        <v>0.24173687052098103</v>
      </c>
      <c r="AX76">
        <v>-0.84046632764511742</v>
      </c>
      <c r="AY76">
        <v>0.1646390046516899</v>
      </c>
      <c r="AZ76">
        <v>0.59519379647099413</v>
      </c>
    </row>
    <row r="77" spans="10:52" x14ac:dyDescent="0.55000000000000004">
      <c r="J77">
        <f t="shared" si="47"/>
        <v>0</v>
      </c>
      <c r="K77">
        <v>66</v>
      </c>
      <c r="L77">
        <f t="shared" ref="L77:L108" ca="1" si="55">reca*AF76/(1+recb*AF76)*Rmult+glenadd</f>
        <v>1.4858225014844606</v>
      </c>
      <c r="M77">
        <f t="shared" ca="1" si="46"/>
        <v>0.45361727491212911</v>
      </c>
      <c r="N77">
        <f t="shared" ca="1" si="46"/>
        <v>9.6236818991155909E-2</v>
      </c>
      <c r="O77">
        <f t="shared" ca="1" si="46"/>
        <v>0.26828120131192673</v>
      </c>
      <c r="P77">
        <f t="shared" ca="1" si="46"/>
        <v>8.2982035377189345E-2</v>
      </c>
      <c r="Q77">
        <f t="shared" ca="1" si="46"/>
        <v>7.1415162431072085E-2</v>
      </c>
      <c r="R77">
        <f t="shared" ca="1" si="46"/>
        <v>2.1459166421723894E-2</v>
      </c>
      <c r="S77">
        <f t="shared" ca="1" si="46"/>
        <v>3.1256811018292155E-2</v>
      </c>
      <c r="T77">
        <f t="shared" ca="1" si="46"/>
        <v>5.6668662851269199E-3</v>
      </c>
      <c r="U77">
        <f t="shared" ca="1" si="46"/>
        <v>1.3375739984455248E-2</v>
      </c>
      <c r="V77">
        <f t="shared" ca="1" si="46"/>
        <v>3.0552782923753607E-3</v>
      </c>
      <c r="W77">
        <f t="shared" ca="1" si="46"/>
        <v>5.7722316418840859E-3</v>
      </c>
      <c r="X77">
        <f t="shared" ca="1" si="46"/>
        <v>2.302130485447829E-3</v>
      </c>
      <c r="Y77">
        <f t="shared" ca="1" si="46"/>
        <v>8.8633502335429845E-4</v>
      </c>
      <c r="Z77">
        <f t="shared" ca="1" si="46"/>
        <v>1.6455669062600421E-3</v>
      </c>
      <c r="AA77">
        <f t="shared" ca="1" si="46"/>
        <v>1.7535998386988268E-3</v>
      </c>
      <c r="AB77">
        <f t="shared" ref="AB77:AD92" ca="1" si="56">AA76*AA$10*(1-AA$2*$J76)</f>
        <v>4.8848143297449873E-4</v>
      </c>
      <c r="AC77">
        <f t="shared" ca="1" si="56"/>
        <v>3.9325896928151893E-4</v>
      </c>
      <c r="AD77">
        <f t="shared" ca="1" si="56"/>
        <v>3.1643048381941951E-4</v>
      </c>
      <c r="AE77">
        <f t="shared" ca="1" si="23"/>
        <v>7.6945396345042504E-4</v>
      </c>
      <c r="AF77">
        <f t="shared" ca="1" si="48"/>
        <v>1708.7706165224834</v>
      </c>
      <c r="AG77">
        <f t="shared" ca="1" si="49"/>
        <v>0</v>
      </c>
      <c r="AH77">
        <f t="shared" ca="1" si="50"/>
        <v>0.13896569584996962</v>
      </c>
      <c r="AI77">
        <f t="shared" ca="1" si="51"/>
        <v>0.17087706165224834</v>
      </c>
      <c r="AJ77">
        <f t="shared" ref="AJ77:AJ140" ca="1" si="57">LN(AI77)</f>
        <v>-1.766810918745273</v>
      </c>
      <c r="AK77">
        <f t="shared" ref="AK77:AK140" si="58">J77</f>
        <v>0</v>
      </c>
      <c r="AM77">
        <f t="shared" ca="1" si="52"/>
        <v>1.4126520637332385</v>
      </c>
      <c r="AN77">
        <f t="shared" ca="1" si="53"/>
        <v>0.86367208496085368</v>
      </c>
      <c r="AO77">
        <f t="shared" si="54"/>
        <v>0</v>
      </c>
      <c r="AP77">
        <v>0.56846374718588777</v>
      </c>
      <c r="AQ77">
        <v>0.27591113394009881</v>
      </c>
      <c r="AR77">
        <v>-2.5818735593929887</v>
      </c>
      <c r="AS77">
        <v>0.73758201324380934</v>
      </c>
      <c r="AT77">
        <v>0.86367208496085368</v>
      </c>
      <c r="AU77">
        <v>0.33798642107285559</v>
      </c>
      <c r="AV77">
        <v>-1.5159957911237143</v>
      </c>
      <c r="AW77">
        <v>-0.30679984774906188</v>
      </c>
      <c r="AX77">
        <v>-1.5267050912370905</v>
      </c>
      <c r="AY77">
        <v>-0.72538568929303437</v>
      </c>
      <c r="AZ77">
        <v>-0.7261826340254629</v>
      </c>
    </row>
    <row r="78" spans="10:52" x14ac:dyDescent="0.55000000000000004">
      <c r="J78">
        <f t="shared" si="47"/>
        <v>0</v>
      </c>
      <c r="K78">
        <v>67</v>
      </c>
      <c r="L78">
        <f t="shared" ca="1" si="55"/>
        <v>0.76251121867863203</v>
      </c>
      <c r="M78">
        <f t="shared" ref="M78:AB93" ca="1" si="59">L77*L$10*(1-L$2*$J77)</f>
        <v>0.46144340561380531</v>
      </c>
      <c r="N78">
        <f t="shared" ca="1" si="59"/>
        <v>0.22335335803198872</v>
      </c>
      <c r="O78">
        <f t="shared" ca="1" si="59"/>
        <v>5.5585681364731451E-2</v>
      </c>
      <c r="P78">
        <f t="shared" ca="1" si="59"/>
        <v>0.16783636126739615</v>
      </c>
      <c r="Q78">
        <f t="shared" ca="1" si="59"/>
        <v>5.4406271593075275E-2</v>
      </c>
      <c r="R78">
        <f t="shared" ca="1" si="59"/>
        <v>4.8254538309428371E-2</v>
      </c>
      <c r="S78">
        <f t="shared" ca="1" si="59"/>
        <v>1.4799394376442131E-2</v>
      </c>
      <c r="T78">
        <f t="shared" ca="1" si="59"/>
        <v>2.186931519375817E-2</v>
      </c>
      <c r="U78">
        <f t="shared" ca="1" si="59"/>
        <v>4.0064442892224243E-3</v>
      </c>
      <c r="V78">
        <f t="shared" ca="1" si="59"/>
        <v>9.5294315140817005E-3</v>
      </c>
      <c r="W78">
        <f t="shared" ca="1" si="59"/>
        <v>2.189213114577791E-3</v>
      </c>
      <c r="X78">
        <f t="shared" ca="1" si="59"/>
        <v>4.1539101351694748E-3</v>
      </c>
      <c r="Y78">
        <f t="shared" ca="1" si="59"/>
        <v>1.6621438038291864E-3</v>
      </c>
      <c r="Z78">
        <f t="shared" ca="1" si="59"/>
        <v>6.4154278737802123E-4</v>
      </c>
      <c r="AA78">
        <f t="shared" ca="1" si="59"/>
        <v>1.1933807358467598E-3</v>
      </c>
      <c r="AB78">
        <f t="shared" ca="1" si="56"/>
        <v>1.273613044702106E-3</v>
      </c>
      <c r="AC78">
        <f t="shared" ca="1" si="56"/>
        <v>3.5518272844140751E-4</v>
      </c>
      <c r="AD78">
        <f t="shared" ca="1" si="56"/>
        <v>2.8619804823992555E-4</v>
      </c>
      <c r="AE78">
        <f t="shared" ref="AE78:AE141" ca="1" si="60">(AD77+AE77)*AD$10*(1-AD$2*$J77)</f>
        <v>7.9080483542412353E-4</v>
      </c>
      <c r="AF78">
        <f t="shared" ca="1" si="48"/>
        <v>1741.0159632799496</v>
      </c>
      <c r="AG78">
        <f t="shared" ca="1" si="49"/>
        <v>0</v>
      </c>
      <c r="AH78">
        <f t="shared" ca="1" si="50"/>
        <v>0.17477100167647441</v>
      </c>
      <c r="AI78">
        <f t="shared" ca="1" si="51"/>
        <v>0.17410159632799496</v>
      </c>
      <c r="AJ78">
        <f t="shared" ca="1" si="57"/>
        <v>-1.7481162632207645</v>
      </c>
      <c r="AK78">
        <f t="shared" si="58"/>
        <v>0</v>
      </c>
      <c r="AM78">
        <f t="shared" ca="1" si="52"/>
        <v>0.71870919377626952</v>
      </c>
      <c r="AN78">
        <f t="shared" ca="1" si="53"/>
        <v>-0.82574615589692257</v>
      </c>
      <c r="AO78">
        <f t="shared" si="54"/>
        <v>0</v>
      </c>
      <c r="AP78">
        <v>0.71250838118430693</v>
      </c>
      <c r="AQ78">
        <v>0.4162791356066009</v>
      </c>
      <c r="AR78">
        <v>0.55726104619679973</v>
      </c>
      <c r="AS78">
        <v>-0.75262732934788801</v>
      </c>
      <c r="AT78">
        <v>-0.82574615589692257</v>
      </c>
      <c r="AU78">
        <v>0.40288568925461732</v>
      </c>
      <c r="AV78">
        <v>0.74917807069141418</v>
      </c>
      <c r="AW78">
        <v>0.24449377633573022</v>
      </c>
      <c r="AX78">
        <v>-0.43428372009657323</v>
      </c>
      <c r="AY78">
        <v>0.95385075837839395</v>
      </c>
      <c r="AZ78">
        <v>0.70033365773269907</v>
      </c>
    </row>
    <row r="79" spans="10:52" x14ac:dyDescent="0.55000000000000004">
      <c r="J79">
        <f t="shared" si="47"/>
        <v>0</v>
      </c>
      <c r="K79">
        <v>68</v>
      </c>
      <c r="L79">
        <f t="shared" ca="1" si="55"/>
        <v>0.58564500548206733</v>
      </c>
      <c r="M79">
        <f t="shared" ca="1" si="59"/>
        <v>0.23680875287207437</v>
      </c>
      <c r="N79">
        <f t="shared" ca="1" si="59"/>
        <v>0.22720681042300542</v>
      </c>
      <c r="O79">
        <f t="shared" ca="1" si="59"/>
        <v>0.12900726272394622</v>
      </c>
      <c r="P79">
        <f t="shared" ca="1" si="59"/>
        <v>3.4774328030454861E-2</v>
      </c>
      <c r="Q79">
        <f t="shared" ca="1" si="59"/>
        <v>0.11004009015688161</v>
      </c>
      <c r="R79">
        <f t="shared" ca="1" si="59"/>
        <v>3.6761794379381679E-2</v>
      </c>
      <c r="S79">
        <f t="shared" ca="1" si="59"/>
        <v>3.3278922809015447E-2</v>
      </c>
      <c r="T79">
        <f t="shared" ca="1" si="59"/>
        <v>1.0354627031712757E-2</v>
      </c>
      <c r="U79">
        <f t="shared" ca="1" si="59"/>
        <v>1.5461489394446731E-2</v>
      </c>
      <c r="V79">
        <f t="shared" ca="1" si="59"/>
        <v>2.8543569562131969E-3</v>
      </c>
      <c r="W79">
        <f t="shared" ca="1" si="59"/>
        <v>6.8281689747087459E-3</v>
      </c>
      <c r="X79">
        <f t="shared" ca="1" si="59"/>
        <v>1.5754382548865205E-3</v>
      </c>
      <c r="Y79">
        <f t="shared" ca="1" si="59"/>
        <v>2.9991332100761012E-3</v>
      </c>
      <c r="Z79">
        <f t="shared" ca="1" si="59"/>
        <v>1.2030849970208523E-3</v>
      </c>
      <c r="AA79">
        <f t="shared" ca="1" si="59"/>
        <v>4.6525291725657672E-4</v>
      </c>
      <c r="AB79">
        <f t="shared" ca="1" si="56"/>
        <v>8.6673438200040155E-4</v>
      </c>
      <c r="AC79">
        <f t="shared" ca="1" si="56"/>
        <v>9.2606458640870826E-4</v>
      </c>
      <c r="AD79">
        <f t="shared" ca="1" si="56"/>
        <v>2.5848769281519715E-4</v>
      </c>
      <c r="AE79">
        <f t="shared" ca="1" si="60"/>
        <v>7.8433675913548273E-4</v>
      </c>
      <c r="AF79">
        <f t="shared" ca="1" si="48"/>
        <v>1713.670846988409</v>
      </c>
      <c r="AG79">
        <f t="shared" ca="1" si="49"/>
        <v>0</v>
      </c>
      <c r="AH79">
        <f t="shared" ca="1" si="50"/>
        <v>0.20631208824210526</v>
      </c>
      <c r="AI79">
        <f t="shared" ca="1" si="51"/>
        <v>0.1713670846988409</v>
      </c>
      <c r="AJ79">
        <f t="shared" ca="1" si="57"/>
        <v>-1.7639473291898515</v>
      </c>
      <c r="AK79">
        <f t="shared" si="58"/>
        <v>0</v>
      </c>
      <c r="AM79">
        <f t="shared" ca="1" si="52"/>
        <v>0.55066105719083791</v>
      </c>
      <c r="AN79">
        <f t="shared" ca="1" si="53"/>
        <v>-1.4915895008016378</v>
      </c>
      <c r="AO79">
        <f t="shared" si="54"/>
        <v>0</v>
      </c>
      <c r="AP79">
        <v>-0.54408474170486443</v>
      </c>
      <c r="AQ79">
        <v>0.26401039576740004</v>
      </c>
      <c r="AR79">
        <v>2.2039512259652838</v>
      </c>
      <c r="AS79">
        <v>-1.0637904779287055</v>
      </c>
      <c r="AT79">
        <v>-1.4915895008016378</v>
      </c>
      <c r="AU79">
        <v>0.47029743655002676</v>
      </c>
      <c r="AV79">
        <v>-0.10549570106377359</v>
      </c>
      <c r="AW79">
        <v>-0.10126541383215226</v>
      </c>
      <c r="AX79">
        <v>-0.22107087715994567</v>
      </c>
      <c r="AY79">
        <v>-0.49392838263884187</v>
      </c>
      <c r="AZ79">
        <v>1.6962076188065112</v>
      </c>
    </row>
    <row r="80" spans="10:52" x14ac:dyDescent="0.55000000000000004">
      <c r="J80">
        <f t="shared" si="47"/>
        <v>0</v>
      </c>
      <c r="K80">
        <v>69</v>
      </c>
      <c r="L80">
        <f t="shared" ca="1" si="55"/>
        <v>1.3339034269643975</v>
      </c>
      <c r="M80">
        <f t="shared" ca="1" si="59"/>
        <v>0.18188042349632375</v>
      </c>
      <c r="N80">
        <f t="shared" ca="1" si="59"/>
        <v>0.11660056415530241</v>
      </c>
      <c r="O80">
        <f t="shared" ca="1" si="59"/>
        <v>0.13123298858444979</v>
      </c>
      <c r="P80">
        <f t="shared" ca="1" si="59"/>
        <v>8.0706771278690997E-2</v>
      </c>
      <c r="Q80">
        <f t="shared" ca="1" si="59"/>
        <v>2.2799411061586072E-2</v>
      </c>
      <c r="R80">
        <f t="shared" ca="1" si="59"/>
        <v>7.4353030439063897E-2</v>
      </c>
      <c r="S80">
        <f t="shared" ca="1" si="59"/>
        <v>2.5352908976714925E-2</v>
      </c>
      <c r="T80">
        <f t="shared" ca="1" si="59"/>
        <v>2.3284117237461946E-2</v>
      </c>
      <c r="U80">
        <f t="shared" ca="1" si="59"/>
        <v>7.3206661761394606E-3</v>
      </c>
      <c r="V80">
        <f t="shared" ca="1" si="59"/>
        <v>1.1015405836335966E-2</v>
      </c>
      <c r="W80">
        <f t="shared" ca="1" si="59"/>
        <v>2.0452459920991613E-3</v>
      </c>
      <c r="X80">
        <f t="shared" ca="1" si="59"/>
        <v>4.9138014668161168E-3</v>
      </c>
      <c r="Y80">
        <f t="shared" ca="1" si="59"/>
        <v>1.1374702477673433E-3</v>
      </c>
      <c r="Z80">
        <f t="shared" ca="1" si="59"/>
        <v>2.1708182894867928E-3</v>
      </c>
      <c r="AA80">
        <f t="shared" ca="1" si="59"/>
        <v>8.7248865638287073E-4</v>
      </c>
      <c r="AB80">
        <f t="shared" ca="1" si="56"/>
        <v>3.3790615819362764E-4</v>
      </c>
      <c r="AC80">
        <f t="shared" ca="1" si="56"/>
        <v>6.3021654837175996E-4</v>
      </c>
      <c r="AD80">
        <f t="shared" ca="1" si="56"/>
        <v>6.7395252969947082E-4</v>
      </c>
      <c r="AE80">
        <f t="shared" ca="1" si="60"/>
        <v>7.5944601764443257E-4</v>
      </c>
      <c r="AF80">
        <f t="shared" ca="1" si="48"/>
        <v>1646.0027639060793</v>
      </c>
      <c r="AG80">
        <f t="shared" ca="1" si="49"/>
        <v>0</v>
      </c>
      <c r="AH80">
        <f t="shared" ca="1" si="50"/>
        <v>0.15830316025376187</v>
      </c>
      <c r="AI80">
        <f t="shared" ca="1" si="51"/>
        <v>0.16460027639060792</v>
      </c>
      <c r="AJ80">
        <f t="shared" ca="1" si="57"/>
        <v>-1.8042353115752803</v>
      </c>
      <c r="AK80">
        <f t="shared" si="58"/>
        <v>0</v>
      </c>
      <c r="AM80">
        <f t="shared" ca="1" si="52"/>
        <v>1.2568062158251068</v>
      </c>
      <c r="AN80">
        <f t="shared" ca="1" si="53"/>
        <v>0.5714343842555536</v>
      </c>
      <c r="AO80">
        <f t="shared" si="54"/>
        <v>0</v>
      </c>
      <c r="AP80">
        <v>0.77753611549269408</v>
      </c>
      <c r="AQ80">
        <v>0.46398440645134542</v>
      </c>
      <c r="AR80">
        <v>-2.1072446543257684</v>
      </c>
      <c r="AS80">
        <v>7.9758137871976942E-2</v>
      </c>
      <c r="AT80">
        <v>0.5714343842555536</v>
      </c>
      <c r="AU80">
        <v>5.6294311434612609E-2</v>
      </c>
      <c r="AV80">
        <v>1.3031876733293757</v>
      </c>
      <c r="AW80">
        <v>-0.75822299550054595</v>
      </c>
      <c r="AX80">
        <v>0.75822299550054595</v>
      </c>
      <c r="AY80">
        <v>-0.34650270208658185</v>
      </c>
      <c r="AZ80">
        <v>-2.0628704078262672</v>
      </c>
    </row>
    <row r="81" spans="10:52" x14ac:dyDescent="0.55000000000000004">
      <c r="J81">
        <f t="shared" si="47"/>
        <v>0</v>
      </c>
      <c r="K81">
        <v>70</v>
      </c>
      <c r="L81">
        <f t="shared" ca="1" si="55"/>
        <v>1.0657077791550407</v>
      </c>
      <c r="M81">
        <f t="shared" ca="1" si="59"/>
        <v>0.41426276657098721</v>
      </c>
      <c r="N81">
        <f t="shared" ca="1" si="59"/>
        <v>8.9554797832717886E-2</v>
      </c>
      <c r="O81">
        <f t="shared" ca="1" si="59"/>
        <v>6.7347631333078417E-2</v>
      </c>
      <c r="P81">
        <f t="shared" ca="1" si="59"/>
        <v>8.2099182404699531E-2</v>
      </c>
      <c r="Q81">
        <f t="shared" ca="1" si="59"/>
        <v>5.291451936108673E-2</v>
      </c>
      <c r="R81">
        <f t="shared" ca="1" si="59"/>
        <v>1.5405342745884926E-2</v>
      </c>
      <c r="S81">
        <f t="shared" ca="1" si="59"/>
        <v>5.127784551022254E-2</v>
      </c>
      <c r="T81">
        <f t="shared" ca="1" si="59"/>
        <v>1.7738558075101236E-2</v>
      </c>
      <c r="U81">
        <f t="shared" ca="1" si="59"/>
        <v>1.646174690594901E-2</v>
      </c>
      <c r="V81">
        <f t="shared" ca="1" si="59"/>
        <v>5.2155459843006612E-3</v>
      </c>
      <c r="W81">
        <f t="shared" ca="1" si="59"/>
        <v>7.892921237153459E-3</v>
      </c>
      <c r="X81">
        <f t="shared" ca="1" si="59"/>
        <v>1.4718342198620413E-3</v>
      </c>
      <c r="Y81">
        <f t="shared" ca="1" si="59"/>
        <v>3.5477765977832395E-3</v>
      </c>
      <c r="Z81">
        <f t="shared" ca="1" si="59"/>
        <v>8.2331828719864255E-4</v>
      </c>
      <c r="AA81">
        <f t="shared" ca="1" si="59"/>
        <v>1.5742980232782886E-3</v>
      </c>
      <c r="AB81">
        <f t="shared" ca="1" si="56"/>
        <v>6.3367531725388321E-4</v>
      </c>
      <c r="AC81">
        <f t="shared" ca="1" si="56"/>
        <v>2.4569701757862336E-4</v>
      </c>
      <c r="AD81">
        <f t="shared" ca="1" si="56"/>
        <v>4.5864623619908525E-4</v>
      </c>
      <c r="AE81">
        <f t="shared" ca="1" si="60"/>
        <v>1.0438850148185119E-3</v>
      </c>
      <c r="AF81">
        <f t="shared" ca="1" si="48"/>
        <v>1550.8062440489273</v>
      </c>
      <c r="AG81">
        <f t="shared" ca="1" si="49"/>
        <v>0</v>
      </c>
      <c r="AH81">
        <f t="shared" ca="1" si="50"/>
        <v>0.15644706089441629</v>
      </c>
      <c r="AI81">
        <f t="shared" ca="1" si="51"/>
        <v>0.15508062440489273</v>
      </c>
      <c r="AJ81">
        <f t="shared" ca="1" si="57"/>
        <v>-1.8638101398469629</v>
      </c>
      <c r="AK81">
        <f t="shared" si="58"/>
        <v>0</v>
      </c>
      <c r="AM81">
        <f t="shared" ca="1" si="52"/>
        <v>1.009516474218938</v>
      </c>
      <c r="AN81">
        <f t="shared" ca="1" si="53"/>
        <v>2.3678694560658187E-2</v>
      </c>
      <c r="AO81">
        <f t="shared" si="54"/>
        <v>0</v>
      </c>
      <c r="AP81">
        <v>-0.58817704484681599</v>
      </c>
      <c r="AQ81">
        <v>0.97615156846586615</v>
      </c>
      <c r="AR81">
        <v>-0.22538415578310378</v>
      </c>
      <c r="AS81">
        <v>-2.1569849195657298</v>
      </c>
      <c r="AT81">
        <v>2.3678694560658187E-2</v>
      </c>
      <c r="AU81">
        <v>0.53276608014130034</v>
      </c>
      <c r="AV81">
        <v>0.83992176769243088</v>
      </c>
      <c r="AW81">
        <v>1.1305428415653296</v>
      </c>
      <c r="AX81">
        <v>1.2644704838749021</v>
      </c>
      <c r="AY81">
        <v>0.32424850360257551</v>
      </c>
      <c r="AZ81">
        <v>1.4402939996216446</v>
      </c>
    </row>
    <row r="82" spans="10:52" x14ac:dyDescent="0.55000000000000004">
      <c r="J82">
        <f t="shared" si="47"/>
        <v>0</v>
      </c>
      <c r="K82">
        <v>71</v>
      </c>
      <c r="L82">
        <f t="shared" ca="1" si="55"/>
        <v>0.80407900638778118</v>
      </c>
      <c r="M82">
        <f t="shared" ca="1" si="59"/>
        <v>0.33097077646294493</v>
      </c>
      <c r="N82">
        <f t="shared" ca="1" si="59"/>
        <v>0.20397587380060739</v>
      </c>
      <c r="O82">
        <f t="shared" ca="1" si="59"/>
        <v>5.1726194913714572E-2</v>
      </c>
      <c r="P82">
        <f t="shared" ca="1" si="59"/>
        <v>4.2132588223278741E-2</v>
      </c>
      <c r="Q82">
        <f t="shared" ca="1" si="59"/>
        <v>5.3827438615796461E-2</v>
      </c>
      <c r="R82">
        <f t="shared" ca="1" si="59"/>
        <v>3.5753831745450215E-2</v>
      </c>
      <c r="S82">
        <f t="shared" ca="1" si="59"/>
        <v>1.0624352238109801E-2</v>
      </c>
      <c r="T82">
        <f t="shared" ca="1" si="59"/>
        <v>3.587734414952376E-2</v>
      </c>
      <c r="U82">
        <f t="shared" ca="1" si="59"/>
        <v>1.254106610659827E-2</v>
      </c>
      <c r="V82">
        <f t="shared" ca="1" si="59"/>
        <v>1.1728030742575496E-2</v>
      </c>
      <c r="W82">
        <f t="shared" ca="1" si="59"/>
        <v>3.7371200184967545E-3</v>
      </c>
      <c r="X82">
        <f t="shared" ca="1" si="59"/>
        <v>5.6800363459433975E-3</v>
      </c>
      <c r="Y82">
        <f t="shared" ca="1" si="59"/>
        <v>1.0626678827597225E-3</v>
      </c>
      <c r="Z82">
        <f t="shared" ca="1" si="59"/>
        <v>2.5679347284763192E-3</v>
      </c>
      <c r="AA82">
        <f t="shared" ca="1" si="59"/>
        <v>5.9707823466519355E-4</v>
      </c>
      <c r="AB82">
        <f t="shared" ca="1" si="56"/>
        <v>1.1433888475854987E-3</v>
      </c>
      <c r="AC82">
        <f t="shared" ca="1" si="56"/>
        <v>4.6075554347622174E-4</v>
      </c>
      <c r="AD82">
        <f t="shared" ca="1" si="56"/>
        <v>1.7880839950794544E-4</v>
      </c>
      <c r="AE82">
        <f t="shared" ca="1" si="60"/>
        <v>1.0942315102384931E-3</v>
      </c>
      <c r="AF82">
        <f t="shared" ca="1" si="48"/>
        <v>1458.2836396265809</v>
      </c>
      <c r="AG82">
        <f t="shared" ca="1" si="49"/>
        <v>0</v>
      </c>
      <c r="AH82">
        <f t="shared" ca="1" si="50"/>
        <v>0.16957787210387454</v>
      </c>
      <c r="AI82">
        <f t="shared" ca="1" si="51"/>
        <v>0.14582836396265808</v>
      </c>
      <c r="AJ82">
        <f t="shared" ca="1" si="57"/>
        <v>-1.9253249381177973</v>
      </c>
      <c r="AK82">
        <f t="shared" si="58"/>
        <v>0</v>
      </c>
      <c r="AM82">
        <f t="shared" ca="1" si="52"/>
        <v>0.76802178416089395</v>
      </c>
      <c r="AN82">
        <f t="shared" ca="1" si="53"/>
        <v>-0.6598429536097683</v>
      </c>
      <c r="AO82">
        <f t="shared" si="54"/>
        <v>0</v>
      </c>
      <c r="AP82">
        <v>0.76384367275750265</v>
      </c>
      <c r="AQ82">
        <v>-0.45386968849925324</v>
      </c>
      <c r="AR82">
        <v>-8.5207148003973998E-2</v>
      </c>
      <c r="AS82">
        <v>1.0549410944804549</v>
      </c>
      <c r="AT82">
        <v>-0.6598429536097683</v>
      </c>
      <c r="AU82">
        <v>1.0796861715789419</v>
      </c>
      <c r="AV82">
        <v>0.30712158149981406</v>
      </c>
      <c r="AW82">
        <v>-1.1625729712250177</v>
      </c>
      <c r="AX82">
        <v>-0.75689968070946634</v>
      </c>
      <c r="AY82">
        <v>0.56478256738046184</v>
      </c>
      <c r="AZ82">
        <v>9.0653884399216622E-3</v>
      </c>
    </row>
    <row r="83" spans="10:52" x14ac:dyDescent="0.55000000000000004">
      <c r="J83">
        <f t="shared" si="47"/>
        <v>0</v>
      </c>
      <c r="K83">
        <v>72</v>
      </c>
      <c r="L83">
        <f t="shared" ca="1" si="55"/>
        <v>1.2202009278369215</v>
      </c>
      <c r="M83">
        <f t="shared" ca="1" si="59"/>
        <v>0.24971822321942599</v>
      </c>
      <c r="N83">
        <f t="shared" ca="1" si="59"/>
        <v>0.16296432790786741</v>
      </c>
      <c r="O83">
        <f t="shared" ca="1" si="59"/>
        <v>0.11781496984241761</v>
      </c>
      <c r="P83">
        <f t="shared" ca="1" si="59"/>
        <v>3.2359838460809816E-2</v>
      </c>
      <c r="Q83">
        <f t="shared" ca="1" si="59"/>
        <v>2.7623774560066098E-2</v>
      </c>
      <c r="R83">
        <f t="shared" ca="1" si="59"/>
        <v>3.6370682504451482E-2</v>
      </c>
      <c r="S83">
        <f t="shared" ca="1" si="59"/>
        <v>2.4657763776612097E-2</v>
      </c>
      <c r="T83">
        <f t="shared" ca="1" si="59"/>
        <v>7.4334937012211092E-3</v>
      </c>
      <c r="U83">
        <f t="shared" ca="1" si="59"/>
        <v>2.5365091277622705E-2</v>
      </c>
      <c r="V83">
        <f t="shared" ca="1" si="59"/>
        <v>8.9347752509609437E-3</v>
      </c>
      <c r="W83">
        <f t="shared" ca="1" si="59"/>
        <v>8.4035417571917299E-3</v>
      </c>
      <c r="X83">
        <f t="shared" ca="1" si="59"/>
        <v>2.6893689796744541E-3</v>
      </c>
      <c r="Y83">
        <f t="shared" ca="1" si="59"/>
        <v>4.1010000421839009E-3</v>
      </c>
      <c r="Z83">
        <f t="shared" ca="1" si="59"/>
        <v>7.6917519628495496E-4</v>
      </c>
      <c r="AA83">
        <f t="shared" ca="1" si="59"/>
        <v>1.8622906332264591E-3</v>
      </c>
      <c r="AB83">
        <f t="shared" ca="1" si="56"/>
        <v>4.336488927494131E-4</v>
      </c>
      <c r="AC83">
        <f t="shared" ca="1" si="56"/>
        <v>8.3137647235016852E-4</v>
      </c>
      <c r="AD83">
        <f t="shared" ca="1" si="56"/>
        <v>3.3531933804215942E-4</v>
      </c>
      <c r="AE83">
        <f t="shared" ca="1" si="60"/>
        <v>9.2710243603406168E-4</v>
      </c>
      <c r="AF83">
        <f t="shared" ca="1" si="48"/>
        <v>1390.7661060026358</v>
      </c>
      <c r="AG83">
        <f t="shared" ca="1" si="49"/>
        <v>0</v>
      </c>
      <c r="AH83">
        <f t="shared" ca="1" si="50"/>
        <v>0.14503554011071165</v>
      </c>
      <c r="AI83">
        <f t="shared" ca="1" si="51"/>
        <v>0.13907661060026358</v>
      </c>
      <c r="AJ83">
        <f t="shared" ca="1" si="57"/>
        <v>-1.9727303422842162</v>
      </c>
      <c r="AK83">
        <f t="shared" si="58"/>
        <v>0</v>
      </c>
      <c r="AM83">
        <f t="shared" ca="1" si="52"/>
        <v>1.176036836335359</v>
      </c>
      <c r="AN83">
        <f t="shared" ca="1" si="53"/>
        <v>0.40537543100072071</v>
      </c>
      <c r="AO83">
        <f t="shared" si="54"/>
        <v>0</v>
      </c>
      <c r="AP83">
        <v>-0.88372871687170118</v>
      </c>
      <c r="AQ83">
        <v>1.4707393347634934</v>
      </c>
      <c r="AR83">
        <v>-1.523767423350364</v>
      </c>
      <c r="AS83">
        <v>9.1581568995025009E-2</v>
      </c>
      <c r="AT83">
        <v>0.40537543100072071</v>
      </c>
      <c r="AU83">
        <v>0.45497245082515292</v>
      </c>
      <c r="AV83">
        <v>2.2118365450296551</v>
      </c>
      <c r="AW83">
        <v>1.5203568182187155</v>
      </c>
      <c r="AX83">
        <v>-2.5008193915709853</v>
      </c>
      <c r="AY83">
        <v>1.0043800102721434</v>
      </c>
      <c r="AZ83">
        <v>-0.56855469665606506</v>
      </c>
    </row>
    <row r="84" spans="10:52" x14ac:dyDescent="0.55000000000000004">
      <c r="J84">
        <f t="shared" si="47"/>
        <v>0</v>
      </c>
      <c r="K84">
        <v>73</v>
      </c>
      <c r="L84">
        <f t="shared" ca="1" si="55"/>
        <v>0.88629624657507189</v>
      </c>
      <c r="M84">
        <f t="shared" ca="1" si="59"/>
        <v>0.37895083101222155</v>
      </c>
      <c r="N84">
        <f t="shared" ca="1" si="59"/>
        <v>0.12295696571221824</v>
      </c>
      <c r="O84">
        <f t="shared" ca="1" si="59"/>
        <v>9.4127001493438792E-2</v>
      </c>
      <c r="P84">
        <f t="shared" ca="1" si="59"/>
        <v>7.3704887798638041E-2</v>
      </c>
      <c r="Q84">
        <f t="shared" ca="1" si="59"/>
        <v>2.1216377159276347E-2</v>
      </c>
      <c r="R84">
        <f t="shared" ca="1" si="59"/>
        <v>1.8665118756066263E-2</v>
      </c>
      <c r="S84">
        <f t="shared" ca="1" si="59"/>
        <v>2.5083177209476188E-2</v>
      </c>
      <c r="T84">
        <f t="shared" ca="1" si="59"/>
        <v>1.7252188896953787E-2</v>
      </c>
      <c r="U84">
        <f t="shared" ca="1" si="59"/>
        <v>5.255440465640201E-3</v>
      </c>
      <c r="V84">
        <f t="shared" ca="1" si="59"/>
        <v>1.8071142266480069E-2</v>
      </c>
      <c r="W84">
        <f t="shared" ca="1" si="59"/>
        <v>6.4020770886967322E-3</v>
      </c>
      <c r="X84">
        <f t="shared" ca="1" si="59"/>
        <v>6.0474976477424627E-3</v>
      </c>
      <c r="Y84">
        <f t="shared" ca="1" si="59"/>
        <v>1.9417309375088492E-3</v>
      </c>
      <c r="Z84">
        <f t="shared" ca="1" si="59"/>
        <v>2.9683662822476043E-3</v>
      </c>
      <c r="AA84">
        <f t="shared" ca="1" si="59"/>
        <v>5.5781315134965437E-4</v>
      </c>
      <c r="AB84">
        <f t="shared" ca="1" si="56"/>
        <v>1.3525535251324326E-3</v>
      </c>
      <c r="AC84">
        <f t="shared" ca="1" si="56"/>
        <v>3.1531310407118939E-4</v>
      </c>
      <c r="AD84">
        <f t="shared" ca="1" si="56"/>
        <v>6.0504233170809586E-4</v>
      </c>
      <c r="AE84">
        <f t="shared" ca="1" si="60"/>
        <v>9.1936968596815095E-4</v>
      </c>
      <c r="AF84">
        <f t="shared" ca="1" si="48"/>
        <v>1340.826380996928</v>
      </c>
      <c r="AG84">
        <f t="shared" ca="1" si="49"/>
        <v>0</v>
      </c>
      <c r="AH84">
        <f t="shared" ca="1" si="50"/>
        <v>0.15519865428176396</v>
      </c>
      <c r="AI84">
        <f t="shared" ca="1" si="51"/>
        <v>0.13408263809969281</v>
      </c>
      <c r="AJ84">
        <f t="shared" ca="1" si="57"/>
        <v>-2.0092989668773908</v>
      </c>
      <c r="AK84">
        <f t="shared" si="58"/>
        <v>0</v>
      </c>
      <c r="AM84">
        <f t="shared" ca="1" si="52"/>
        <v>0.86045496593220339</v>
      </c>
      <c r="AN84">
        <f t="shared" ca="1" si="53"/>
        <v>-0.37573499866994098</v>
      </c>
      <c r="AO84">
        <f t="shared" si="54"/>
        <v>0</v>
      </c>
      <c r="AP84">
        <v>-1.2828922990593128</v>
      </c>
      <c r="AQ84">
        <v>-0.45437900553224608</v>
      </c>
      <c r="AR84">
        <v>1.5750811144243926</v>
      </c>
      <c r="AS84">
        <v>1.0773601388791576</v>
      </c>
      <c r="AT84">
        <v>-0.37573499866994098</v>
      </c>
      <c r="AU84">
        <v>1.9242543203290552</v>
      </c>
      <c r="AV84">
        <v>0.83070517575833946</v>
      </c>
      <c r="AW84">
        <v>0.89829200078384019</v>
      </c>
      <c r="AX84">
        <v>-0.92530399342649616</v>
      </c>
      <c r="AY84">
        <v>0.43537625060707796</v>
      </c>
      <c r="AZ84">
        <v>-5.8516889112070203E-2</v>
      </c>
    </row>
    <row r="85" spans="10:52" x14ac:dyDescent="0.55000000000000004">
      <c r="J85">
        <f t="shared" si="47"/>
        <v>0</v>
      </c>
      <c r="K85">
        <v>74</v>
      </c>
      <c r="L85">
        <f t="shared" ca="1" si="55"/>
        <v>1.074831355342047</v>
      </c>
      <c r="M85">
        <f t="shared" ca="1" si="59"/>
        <v>0.27525196178798839</v>
      </c>
      <c r="N85">
        <f t="shared" ca="1" si="59"/>
        <v>0.18658888300051646</v>
      </c>
      <c r="O85">
        <f t="shared" ca="1" si="59"/>
        <v>7.101904228860341E-2</v>
      </c>
      <c r="P85">
        <f t="shared" ca="1" si="59"/>
        <v>5.8885726433368313E-2</v>
      </c>
      <c r="Q85">
        <f t="shared" ca="1" si="59"/>
        <v>4.832381038959354E-2</v>
      </c>
      <c r="R85">
        <f t="shared" ca="1" si="59"/>
        <v>1.433570196535941E-2</v>
      </c>
      <c r="S85">
        <f t="shared" ca="1" si="59"/>
        <v>1.2872468954549486E-2</v>
      </c>
      <c r="T85">
        <f t="shared" ca="1" si="59"/>
        <v>1.7549836038420617E-2</v>
      </c>
      <c r="U85">
        <f t="shared" ca="1" si="59"/>
        <v>1.2197205687417936E-2</v>
      </c>
      <c r="V85">
        <f t="shared" ca="1" si="59"/>
        <v>3.744193596156512E-3</v>
      </c>
      <c r="W85">
        <f t="shared" ca="1" si="59"/>
        <v>1.2948601685125578E-2</v>
      </c>
      <c r="X85">
        <f t="shared" ca="1" si="59"/>
        <v>4.6071700781906491E-3</v>
      </c>
      <c r="Y85">
        <f t="shared" ca="1" si="59"/>
        <v>4.3663079948795145E-3</v>
      </c>
      <c r="Z85">
        <f t="shared" ca="1" si="59"/>
        <v>1.4054544220460249E-3</v>
      </c>
      <c r="AA85">
        <f t="shared" ca="1" si="59"/>
        <v>2.1526873958727798E-3</v>
      </c>
      <c r="AB85">
        <f t="shared" ca="1" si="56"/>
        <v>4.0513125650858632E-4</v>
      </c>
      <c r="AC85">
        <f t="shared" ca="1" si="56"/>
        <v>9.8346348292967928E-4</v>
      </c>
      <c r="AD85">
        <f t="shared" ca="1" si="56"/>
        <v>2.294721850451837E-4</v>
      </c>
      <c r="AE85">
        <f t="shared" ca="1" si="60"/>
        <v>1.1101663697163609E-3</v>
      </c>
      <c r="AF85">
        <f t="shared" ca="1" si="48"/>
        <v>1301.3775144509282</v>
      </c>
      <c r="AG85">
        <f t="shared" ca="1" si="49"/>
        <v>0</v>
      </c>
      <c r="AH85">
        <f t="shared" ca="1" si="50"/>
        <v>0.14539795812598505</v>
      </c>
      <c r="AI85">
        <f t="shared" ca="1" si="51"/>
        <v>0.13013775144509282</v>
      </c>
      <c r="AJ85">
        <f t="shared" ca="1" si="57"/>
        <v>-2.0391617630337304</v>
      </c>
      <c r="AK85">
        <f t="shared" si="58"/>
        <v>0</v>
      </c>
      <c r="AM85">
        <f t="shared" ca="1" si="52"/>
        <v>1.0495781288290045</v>
      </c>
      <c r="AN85">
        <f t="shared" ca="1" si="53"/>
        <v>0.12097075341443997</v>
      </c>
      <c r="AO85">
        <f t="shared" si="54"/>
        <v>0</v>
      </c>
      <c r="AP85">
        <v>0.92213895186432637</v>
      </c>
      <c r="AQ85">
        <v>0.452853328170022</v>
      </c>
      <c r="AR85">
        <v>-0.48805986807565205</v>
      </c>
      <c r="AS85">
        <v>1.2763007362082135</v>
      </c>
      <c r="AT85">
        <v>0.12097075341443997</v>
      </c>
      <c r="AU85">
        <v>-1.0453823051648214</v>
      </c>
      <c r="AV85">
        <v>1.2504733604146168</v>
      </c>
      <c r="AW85">
        <v>1.7085858416976407</v>
      </c>
      <c r="AX85">
        <v>0.12621285350178368</v>
      </c>
      <c r="AY85">
        <v>1.1789688869612291</v>
      </c>
      <c r="AZ85">
        <v>0.52274231165938545</v>
      </c>
    </row>
    <row r="86" spans="10:52" x14ac:dyDescent="0.55000000000000004">
      <c r="J86">
        <f t="shared" si="47"/>
        <v>0</v>
      </c>
      <c r="K86">
        <v>75</v>
      </c>
      <c r="L86">
        <f t="shared" ca="1" si="55"/>
        <v>1.4235688225471497</v>
      </c>
      <c r="M86">
        <f t="shared" ca="1" si="59"/>
        <v>0.33380423339531945</v>
      </c>
      <c r="N86">
        <f t="shared" ca="1" si="59"/>
        <v>0.13552934019576068</v>
      </c>
      <c r="O86">
        <f t="shared" ca="1" si="59"/>
        <v>0.10777237137920169</v>
      </c>
      <c r="P86">
        <f t="shared" ca="1" si="59"/>
        <v>4.4429418014107526E-2</v>
      </c>
      <c r="Q86">
        <f t="shared" ca="1" si="59"/>
        <v>3.8607787947438528E-2</v>
      </c>
      <c r="R86">
        <f t="shared" ca="1" si="59"/>
        <v>3.265193385162183E-2</v>
      </c>
      <c r="S86">
        <f t="shared" ca="1" si="59"/>
        <v>9.8866704735424155E-3</v>
      </c>
      <c r="T86">
        <f t="shared" ca="1" si="59"/>
        <v>9.006423615133435E-3</v>
      </c>
      <c r="U86">
        <f t="shared" ca="1" si="59"/>
        <v>1.2407640631553281E-2</v>
      </c>
      <c r="V86">
        <f t="shared" ca="1" si="59"/>
        <v>8.6897948372574342E-3</v>
      </c>
      <c r="W86">
        <f t="shared" ca="1" si="59"/>
        <v>2.6828448801798979E-3</v>
      </c>
      <c r="X86">
        <f t="shared" ca="1" si="59"/>
        <v>9.3182898942980093E-3</v>
      </c>
      <c r="Y86">
        <f t="shared" ca="1" si="59"/>
        <v>3.3263879901934243E-3</v>
      </c>
      <c r="Z86">
        <f t="shared" ca="1" si="59"/>
        <v>3.1604002186272828E-3</v>
      </c>
      <c r="AA86">
        <f t="shared" ca="1" si="59"/>
        <v>1.0192488837736265E-3</v>
      </c>
      <c r="AB86">
        <f t="shared" ca="1" si="56"/>
        <v>1.5634643024281508E-3</v>
      </c>
      <c r="AC86">
        <f t="shared" ca="1" si="56"/>
        <v>2.945774708107023E-4</v>
      </c>
      <c r="AD86">
        <f t="shared" ca="1" si="56"/>
        <v>7.1572513614615962E-4</v>
      </c>
      <c r="AE86">
        <f t="shared" ca="1" si="60"/>
        <v>9.7560348109742537E-4</v>
      </c>
      <c r="AF86">
        <f t="shared" ca="1" si="48"/>
        <v>1275.3889408603691</v>
      </c>
      <c r="AG86">
        <f t="shared" ca="1" si="49"/>
        <v>0</v>
      </c>
      <c r="AH86">
        <f t="shared" ca="1" si="50"/>
        <v>0.1244923865959323</v>
      </c>
      <c r="AI86">
        <f t="shared" ca="1" si="51"/>
        <v>0.12753889408603691</v>
      </c>
      <c r="AJ86">
        <f t="shared" ca="1" si="57"/>
        <v>-2.0593339092472607</v>
      </c>
      <c r="AK86">
        <f t="shared" si="58"/>
        <v>0</v>
      </c>
      <c r="AM86">
        <f t="shared" ca="1" si="52"/>
        <v>1.3969256584233947</v>
      </c>
      <c r="AN86">
        <f t="shared" ca="1" si="53"/>
        <v>0.83568465925054625</v>
      </c>
      <c r="AO86">
        <f t="shared" si="54"/>
        <v>0</v>
      </c>
      <c r="AP86">
        <v>-1.1588235793169588</v>
      </c>
      <c r="AQ86">
        <v>1.1204542715859134</v>
      </c>
      <c r="AR86">
        <v>0.90253706730436534</v>
      </c>
      <c r="AS86">
        <v>-1.2220561984577216</v>
      </c>
      <c r="AT86">
        <v>0.83568465925054625</v>
      </c>
      <c r="AU86">
        <v>0.18576884031062946</v>
      </c>
      <c r="AV86">
        <v>0.22546259970113169</v>
      </c>
      <c r="AW86">
        <v>-0.11835140867333394</v>
      </c>
      <c r="AX86">
        <v>0.93853032012702897</v>
      </c>
      <c r="AY86">
        <v>-0.74029571806022432</v>
      </c>
      <c r="AZ86">
        <v>0.53506028052652255</v>
      </c>
    </row>
    <row r="87" spans="10:52" x14ac:dyDescent="0.55000000000000004">
      <c r="J87">
        <f t="shared" si="47"/>
        <v>0</v>
      </c>
      <c r="K87">
        <v>76</v>
      </c>
      <c r="L87">
        <f t="shared" ca="1" si="55"/>
        <v>1.1583911587821656</v>
      </c>
      <c r="M87">
        <f t="shared" ca="1" si="59"/>
        <v>0.44210963620856275</v>
      </c>
      <c r="N87">
        <f t="shared" ca="1" si="59"/>
        <v>0.16435947345387303</v>
      </c>
      <c r="O87">
        <f t="shared" ca="1" si="59"/>
        <v>7.8280753651948587E-2</v>
      </c>
      <c r="P87">
        <f t="shared" ca="1" si="59"/>
        <v>6.7422251611334014E-2</v>
      </c>
      <c r="Q87">
        <f t="shared" ca="1" si="59"/>
        <v>2.9129666104361088E-2</v>
      </c>
      <c r="R87">
        <f t="shared" ca="1" si="59"/>
        <v>2.6086910946258444E-2</v>
      </c>
      <c r="S87">
        <f t="shared" ca="1" si="59"/>
        <v>2.2518528293553025E-2</v>
      </c>
      <c r="T87">
        <f t="shared" ca="1" si="59"/>
        <v>6.9173631525041995E-3</v>
      </c>
      <c r="U87">
        <f t="shared" ca="1" si="59"/>
        <v>6.3674935393964694E-3</v>
      </c>
      <c r="V87">
        <f t="shared" ca="1" si="59"/>
        <v>8.8397174128037499E-3</v>
      </c>
      <c r="W87">
        <f t="shared" ca="1" si="59"/>
        <v>6.226540105426559E-3</v>
      </c>
      <c r="X87">
        <f t="shared" ca="1" si="59"/>
        <v>1.9306738243147251E-3</v>
      </c>
      <c r="Y87">
        <f t="shared" ca="1" si="59"/>
        <v>6.7278279437225927E-3</v>
      </c>
      <c r="Z87">
        <f t="shared" ca="1" si="59"/>
        <v>2.4076902829060637E-3</v>
      </c>
      <c r="AA87">
        <f t="shared" ca="1" si="59"/>
        <v>2.2919522288203354E-3</v>
      </c>
      <c r="AB87">
        <f t="shared" ca="1" si="56"/>
        <v>7.4026505108221521E-4</v>
      </c>
      <c r="AC87">
        <f t="shared" ca="1" si="56"/>
        <v>1.1368201107986899E-3</v>
      </c>
      <c r="AD87">
        <f t="shared" ca="1" si="56"/>
        <v>2.1438162581645823E-4</v>
      </c>
      <c r="AE87">
        <f t="shared" ca="1" si="60"/>
        <v>1.2317248415982234E-3</v>
      </c>
      <c r="AF87">
        <f t="shared" ca="1" si="48"/>
        <v>1265.3211648010292</v>
      </c>
      <c r="AG87">
        <f t="shared" ca="1" si="49"/>
        <v>0</v>
      </c>
      <c r="AH87">
        <f t="shared" ca="1" si="50"/>
        <v>0.13037375961636954</v>
      </c>
      <c r="AI87">
        <f t="shared" ca="1" si="51"/>
        <v>0.12653211648010293</v>
      </c>
      <c r="AJ87">
        <f t="shared" ca="1" si="57"/>
        <v>-2.0672591178197552</v>
      </c>
      <c r="AK87">
        <f t="shared" si="58"/>
        <v>0</v>
      </c>
      <c r="AM87">
        <f t="shared" ca="1" si="52"/>
        <v>1.1405453981309663</v>
      </c>
      <c r="AN87">
        <f t="shared" ca="1" si="53"/>
        <v>0.32876641853363253</v>
      </c>
      <c r="AO87">
        <f t="shared" si="54"/>
        <v>0</v>
      </c>
      <c r="AP87">
        <v>0.87786474978202023</v>
      </c>
      <c r="AQ87">
        <v>1.8340097085456364</v>
      </c>
      <c r="AR87">
        <v>-0.246701574724284</v>
      </c>
      <c r="AS87">
        <v>-1.4184070096234791</v>
      </c>
      <c r="AT87">
        <v>0.32876641853363253</v>
      </c>
      <c r="AU87">
        <v>-0.977013314695796</v>
      </c>
      <c r="AV87">
        <v>0.63129391492111608</v>
      </c>
      <c r="AW87">
        <v>0.70984924604999833</v>
      </c>
      <c r="AX87">
        <v>-1.0787289284053259</v>
      </c>
      <c r="AY87">
        <v>-1.2073383004462812</v>
      </c>
      <c r="AZ87">
        <v>1.5385876395157538</v>
      </c>
    </row>
    <row r="88" spans="10:52" x14ac:dyDescent="0.55000000000000004">
      <c r="J88">
        <f t="shared" si="47"/>
        <v>0</v>
      </c>
      <c r="K88">
        <v>77</v>
      </c>
      <c r="L88">
        <f t="shared" ca="1" si="55"/>
        <v>0.58301914688177792</v>
      </c>
      <c r="M88">
        <f t="shared" ca="1" si="59"/>
        <v>0.35975492416309673</v>
      </c>
      <c r="N88">
        <f t="shared" ca="1" si="59"/>
        <v>0.21768719430848785</v>
      </c>
      <c r="O88">
        <f t="shared" ca="1" si="59"/>
        <v>9.493282733629857E-2</v>
      </c>
      <c r="P88">
        <f t="shared" ca="1" si="59"/>
        <v>4.8972334945439219E-2</v>
      </c>
      <c r="Q88">
        <f t="shared" ca="1" si="59"/>
        <v>4.4204668105685352E-2</v>
      </c>
      <c r="R88">
        <f t="shared" ca="1" si="59"/>
        <v>1.968263518731659E-2</v>
      </c>
      <c r="S88">
        <f t="shared" ca="1" si="59"/>
        <v>1.79909356947794E-2</v>
      </c>
      <c r="T88">
        <f t="shared" ca="1" si="59"/>
        <v>1.5755439435682399E-2</v>
      </c>
      <c r="U88">
        <f t="shared" ca="1" si="59"/>
        <v>4.8905389159376242E-3</v>
      </c>
      <c r="V88">
        <f t="shared" ca="1" si="59"/>
        <v>4.5364662942427554E-3</v>
      </c>
      <c r="W88">
        <f t="shared" ca="1" si="59"/>
        <v>6.3339648429296368E-3</v>
      </c>
      <c r="X88">
        <f t="shared" ca="1" si="59"/>
        <v>4.4808472105128984E-3</v>
      </c>
      <c r="Y88">
        <f t="shared" ca="1" si="59"/>
        <v>1.3939511919871335E-3</v>
      </c>
      <c r="Z88">
        <f t="shared" ca="1" si="59"/>
        <v>4.8697043197966968E-3</v>
      </c>
      <c r="AA88">
        <f t="shared" ca="1" si="59"/>
        <v>1.7460798406767895E-3</v>
      </c>
      <c r="AB88">
        <f t="shared" ca="1" si="56"/>
        <v>1.6646102446186307E-3</v>
      </c>
      <c r="AC88">
        <f t="shared" ca="1" si="56"/>
        <v>5.3825865808685791E-4</v>
      </c>
      <c r="AD88">
        <f t="shared" ca="1" si="56"/>
        <v>8.2733191694242417E-4</v>
      </c>
      <c r="AE88">
        <f t="shared" ca="1" si="60"/>
        <v>1.053139668631283E-3</v>
      </c>
      <c r="AF88">
        <f t="shared" ca="1" si="48"/>
        <v>1270.02211227053</v>
      </c>
      <c r="AG88">
        <f t="shared" ca="1" si="49"/>
        <v>0</v>
      </c>
      <c r="AH88">
        <f t="shared" ca="1" si="50"/>
        <v>0.16811758824709147</v>
      </c>
      <c r="AI88">
        <f t="shared" ca="1" si="51"/>
        <v>0.12700221122705299</v>
      </c>
      <c r="AJ88">
        <f t="shared" ca="1" si="57"/>
        <v>-2.0635507814384817</v>
      </c>
      <c r="AK88">
        <f t="shared" si="58"/>
        <v>0</v>
      </c>
      <c r="AM88">
        <f t="shared" ca="1" si="52"/>
        <v>0.57480627826720687</v>
      </c>
      <c r="AN88">
        <f t="shared" ca="1" si="53"/>
        <v>-1.3843055057805032</v>
      </c>
      <c r="AO88">
        <f t="shared" si="54"/>
        <v>0</v>
      </c>
      <c r="AP88">
        <v>-1.2125838111387566E-2</v>
      </c>
      <c r="AQ88">
        <v>-1.7212187231052667E-3</v>
      </c>
      <c r="AR88">
        <v>-0.2249919361929642</v>
      </c>
      <c r="AS88">
        <v>-0.54399606597144157</v>
      </c>
      <c r="AT88">
        <v>-1.3843055057805032</v>
      </c>
      <c r="AU88">
        <v>-1.7766524251783267</v>
      </c>
      <c r="AV88">
        <v>0.83308350440347567</v>
      </c>
      <c r="AW88">
        <v>-0.3704042228491744</v>
      </c>
      <c r="AX88">
        <v>0.11149722922709771</v>
      </c>
      <c r="AY88">
        <v>0.72598368205945008</v>
      </c>
      <c r="AZ88">
        <v>-1.2431496543285903</v>
      </c>
    </row>
    <row r="89" spans="10:52" x14ac:dyDescent="0.55000000000000004">
      <c r="J89">
        <f t="shared" si="47"/>
        <v>0</v>
      </c>
      <c r="K89">
        <v>78</v>
      </c>
      <c r="L89">
        <f t="shared" ca="1" si="55"/>
        <v>1.1483619222124608</v>
      </c>
      <c r="M89">
        <f t="shared" ca="1" si="59"/>
        <v>0.18106492559265944</v>
      </c>
      <c r="N89">
        <f t="shared" ca="1" si="59"/>
        <v>0.17713714804167521</v>
      </c>
      <c r="O89">
        <f t="shared" ca="1" si="59"/>
        <v>0.12573452808250027</v>
      </c>
      <c r="P89">
        <f t="shared" ca="1" si="59"/>
        <v>5.9389850004529635E-2</v>
      </c>
      <c r="Q89">
        <f t="shared" ca="1" si="59"/>
        <v>3.2108180324545592E-2</v>
      </c>
      <c r="R89">
        <f t="shared" ca="1" si="59"/>
        <v>2.9868669032576175E-2</v>
      </c>
      <c r="S89">
        <f t="shared" ca="1" si="59"/>
        <v>1.3574202966702873E-2</v>
      </c>
      <c r="T89">
        <f t="shared" ca="1" si="59"/>
        <v>1.2587638678479077E-2</v>
      </c>
      <c r="U89">
        <f t="shared" ca="1" si="59"/>
        <v>1.1139011788040762E-2</v>
      </c>
      <c r="V89">
        <f t="shared" ca="1" si="59"/>
        <v>3.4842226090324971E-3</v>
      </c>
      <c r="W89">
        <f t="shared" ca="1" si="59"/>
        <v>3.2505358120667816E-3</v>
      </c>
      <c r="X89">
        <f t="shared" ca="1" si="59"/>
        <v>4.558154001640966E-3</v>
      </c>
      <c r="Y89">
        <f t="shared" ca="1" si="59"/>
        <v>3.2351825728116797E-3</v>
      </c>
      <c r="Z89">
        <f t="shared" ca="1" si="59"/>
        <v>1.0089631004222054E-3</v>
      </c>
      <c r="AA89">
        <f t="shared" ca="1" si="59"/>
        <v>3.5315557832425039E-3</v>
      </c>
      <c r="AB89">
        <f t="shared" ca="1" si="56"/>
        <v>1.2681513838570027E-3</v>
      </c>
      <c r="AC89">
        <f t="shared" ca="1" si="56"/>
        <v>1.2103649567086613E-3</v>
      </c>
      <c r="AD89">
        <f t="shared" ca="1" si="56"/>
        <v>3.9172298517220272E-4</v>
      </c>
      <c r="AE89">
        <f t="shared" ca="1" si="60"/>
        <v>1.3694698607096009E-3</v>
      </c>
      <c r="AF89">
        <f t="shared" ca="1" si="48"/>
        <v>1277.3702915797307</v>
      </c>
      <c r="AG89">
        <f t="shared" ca="1" si="49"/>
        <v>0</v>
      </c>
      <c r="AH89">
        <f t="shared" ca="1" si="50"/>
        <v>0.1443021777595499</v>
      </c>
      <c r="AI89">
        <f t="shared" ca="1" si="51"/>
        <v>0.12773702915797308</v>
      </c>
      <c r="AJ89">
        <f t="shared" ca="1" si="57"/>
        <v>-2.0577815880631438</v>
      </c>
      <c r="AK89">
        <f t="shared" si="58"/>
        <v>0</v>
      </c>
      <c r="AM89">
        <f t="shared" ca="1" si="52"/>
        <v>1.1314750250553363</v>
      </c>
      <c r="AN89">
        <f t="shared" ca="1" si="53"/>
        <v>0.30880528356647119</v>
      </c>
      <c r="AO89">
        <f t="shared" si="54"/>
        <v>0</v>
      </c>
      <c r="AP89">
        <v>-1.051612343871966</v>
      </c>
      <c r="AQ89">
        <v>-0.11319116310914978</v>
      </c>
      <c r="AR89">
        <v>0.34430968298693188</v>
      </c>
      <c r="AS89">
        <v>1.3895100892113987</v>
      </c>
      <c r="AT89">
        <v>0.30880528356647119</v>
      </c>
      <c r="AU89">
        <v>-0.53603116612066515</v>
      </c>
      <c r="AV89">
        <v>-1.3623093764181249</v>
      </c>
      <c r="AW89">
        <v>-0.65471681409690063</v>
      </c>
      <c r="AX89">
        <v>0.42555711843306199</v>
      </c>
      <c r="AY89">
        <v>0.14798956726735923</v>
      </c>
      <c r="AZ89">
        <v>-0.25104100132011808</v>
      </c>
    </row>
    <row r="90" spans="10:52" x14ac:dyDescent="0.55000000000000004">
      <c r="J90">
        <f t="shared" si="47"/>
        <v>0</v>
      </c>
      <c r="K90">
        <v>79</v>
      </c>
      <c r="L90">
        <f t="shared" ca="1" si="55"/>
        <v>1.119721394078131</v>
      </c>
      <c r="M90">
        <f t="shared" ca="1" si="59"/>
        <v>0.35664020145980785</v>
      </c>
      <c r="N90">
        <f t="shared" ca="1" si="59"/>
        <v>8.9153260666200676E-2</v>
      </c>
      <c r="O90">
        <f t="shared" ca="1" si="59"/>
        <v>0.10231311853529457</v>
      </c>
      <c r="P90">
        <f t="shared" ca="1" si="59"/>
        <v>7.8659352857541914E-2</v>
      </c>
      <c r="Q90">
        <f t="shared" ca="1" si="59"/>
        <v>3.8938311099882356E-2</v>
      </c>
      <c r="R90">
        <f t="shared" ca="1" si="59"/>
        <v>2.1695188595450211E-2</v>
      </c>
      <c r="S90">
        <f t="shared" ca="1" si="59"/>
        <v>2.0599039302152376E-2</v>
      </c>
      <c r="T90">
        <f t="shared" ca="1" si="59"/>
        <v>9.4974027583666285E-3</v>
      </c>
      <c r="U90">
        <f t="shared" ca="1" si="59"/>
        <v>8.8993935202863698E-3</v>
      </c>
      <c r="V90">
        <f t="shared" ca="1" si="59"/>
        <v>7.935893647158564E-3</v>
      </c>
      <c r="W90">
        <f t="shared" ca="1" si="59"/>
        <v>2.4965666299000683E-3</v>
      </c>
      <c r="X90">
        <f t="shared" ca="1" si="59"/>
        <v>2.3392050929661374E-3</v>
      </c>
      <c r="Y90">
        <f t="shared" ca="1" si="59"/>
        <v>3.2909982638333981E-3</v>
      </c>
      <c r="Z90">
        <f t="shared" ca="1" si="59"/>
        <v>2.3416744128915592E-3</v>
      </c>
      <c r="AA90">
        <f t="shared" ca="1" si="59"/>
        <v>7.3170961487104935E-4</v>
      </c>
      <c r="AB90">
        <f t="shared" ca="1" si="56"/>
        <v>2.5649155607634041E-3</v>
      </c>
      <c r="AC90">
        <f t="shared" ca="1" si="56"/>
        <v>9.2209332471924576E-4</v>
      </c>
      <c r="AD90">
        <f t="shared" ca="1" si="56"/>
        <v>8.8085489544179605E-4</v>
      </c>
      <c r="AE90">
        <f t="shared" ca="1" si="60"/>
        <v>1.2826040764645004E-3</v>
      </c>
      <c r="AF90">
        <f t="shared" ca="1" si="48"/>
        <v>1268.9786809136567</v>
      </c>
      <c r="AG90">
        <f t="shared" ca="1" si="49"/>
        <v>0</v>
      </c>
      <c r="AH90">
        <f t="shared" ca="1" si="50"/>
        <v>0.13819319844580424</v>
      </c>
      <c r="AI90">
        <f t="shared" ca="1" si="51"/>
        <v>0.12689786809136566</v>
      </c>
      <c r="AJ90">
        <f t="shared" ca="1" si="57"/>
        <v>-2.0643727043133513</v>
      </c>
      <c r="AK90">
        <f t="shared" si="58"/>
        <v>0</v>
      </c>
      <c r="AM90">
        <f t="shared" ca="1" si="52"/>
        <v>1.1021834817336165</v>
      </c>
      <c r="AN90">
        <f t="shared" ca="1" si="53"/>
        <v>0.2432329893053975</v>
      </c>
      <c r="AO90">
        <f t="shared" si="54"/>
        <v>0</v>
      </c>
      <c r="AP90">
        <v>0.65291715145576745</v>
      </c>
      <c r="AQ90">
        <v>-1.0152075446967501</v>
      </c>
      <c r="AR90">
        <v>2.432025212328881</v>
      </c>
      <c r="AS90">
        <v>1.071366568794474</v>
      </c>
      <c r="AT90">
        <v>0.2432329893053975</v>
      </c>
      <c r="AU90">
        <v>-6.7407199821900576E-2</v>
      </c>
      <c r="AV90">
        <v>0.78033508543740027</v>
      </c>
      <c r="AW90">
        <v>1.2282134775887243</v>
      </c>
      <c r="AX90">
        <v>-0.28267209017940331</v>
      </c>
      <c r="AY90">
        <v>-1.0833923624886665</v>
      </c>
      <c r="AZ90">
        <v>3.1866420613368973E-2</v>
      </c>
    </row>
    <row r="91" spans="10:52" x14ac:dyDescent="0.55000000000000004">
      <c r="J91">
        <f t="shared" si="47"/>
        <v>0</v>
      </c>
      <c r="K91">
        <v>80</v>
      </c>
      <c r="L91">
        <f t="shared" ca="1" si="55"/>
        <v>1.0197177072967543</v>
      </c>
      <c r="M91">
        <f t="shared" ca="1" si="59"/>
        <v>0.34774547626370989</v>
      </c>
      <c r="N91">
        <f t="shared" ca="1" si="59"/>
        <v>0.17560351205911082</v>
      </c>
      <c r="O91">
        <f t="shared" ca="1" si="59"/>
        <v>5.1494269989053737E-2</v>
      </c>
      <c r="P91">
        <f t="shared" ca="1" si="59"/>
        <v>6.4006950322688258E-2</v>
      </c>
      <c r="Q91">
        <f t="shared" ca="1" si="59"/>
        <v>5.1572151676570727E-2</v>
      </c>
      <c r="R91">
        <f t="shared" ca="1" si="59"/>
        <v>2.6310242261049579E-2</v>
      </c>
      <c r="S91">
        <f t="shared" ca="1" si="59"/>
        <v>1.4962167951236015E-2</v>
      </c>
      <c r="T91">
        <f t="shared" ca="1" si="59"/>
        <v>1.4412439033647676E-2</v>
      </c>
      <c r="U91">
        <f t="shared" ca="1" si="59"/>
        <v>6.7146131793457452E-3</v>
      </c>
      <c r="V91">
        <f t="shared" ca="1" si="59"/>
        <v>6.3402967736356838E-3</v>
      </c>
      <c r="W91">
        <f t="shared" ca="1" si="59"/>
        <v>5.6863436930149457E-3</v>
      </c>
      <c r="X91">
        <f t="shared" ca="1" si="59"/>
        <v>1.7966211459391128E-3</v>
      </c>
      <c r="Y91">
        <f t="shared" ca="1" si="59"/>
        <v>1.6889117605351539E-3</v>
      </c>
      <c r="Z91">
        <f t="shared" ca="1" si="59"/>
        <v>2.3820746600373721E-3</v>
      </c>
      <c r="AA91">
        <f t="shared" ca="1" si="59"/>
        <v>1.6982045052919006E-3</v>
      </c>
      <c r="AB91">
        <f t="shared" ca="1" si="56"/>
        <v>5.3142962828121865E-4</v>
      </c>
      <c r="AC91">
        <f t="shared" ca="1" si="56"/>
        <v>1.8649914727492381E-3</v>
      </c>
      <c r="AD91">
        <f t="shared" ca="1" si="56"/>
        <v>6.7106240529455101E-4</v>
      </c>
      <c r="AE91">
        <f t="shared" ca="1" si="60"/>
        <v>1.5755578970918316E-3</v>
      </c>
      <c r="AF91">
        <f t="shared" ca="1" si="48"/>
        <v>1248.6835824647465</v>
      </c>
      <c r="AG91">
        <f t="shared" ca="1" si="49"/>
        <v>0</v>
      </c>
      <c r="AH91">
        <f t="shared" ca="1" si="50"/>
        <v>0.14077507310915388</v>
      </c>
      <c r="AI91">
        <f t="shared" ca="1" si="51"/>
        <v>0.12486835824647464</v>
      </c>
      <c r="AJ91">
        <f t="shared" ca="1" si="57"/>
        <v>-2.080495230643328</v>
      </c>
      <c r="AK91">
        <f t="shared" si="58"/>
        <v>0</v>
      </c>
      <c r="AM91">
        <f t="shared" ca="1" si="52"/>
        <v>1.0048621171615946</v>
      </c>
      <c r="AN91">
        <f t="shared" ca="1" si="53"/>
        <v>1.2125838111387566E-2</v>
      </c>
      <c r="AO91">
        <f t="shared" si="54"/>
        <v>0</v>
      </c>
      <c r="AP91">
        <v>0.79735400504432619</v>
      </c>
      <c r="AQ91">
        <v>1.4662418834632263</v>
      </c>
      <c r="AR91">
        <v>-0.41936800698749721</v>
      </c>
      <c r="AS91">
        <v>1.0171311259909999</v>
      </c>
      <c r="AT91">
        <v>1.2125838111387566E-2</v>
      </c>
      <c r="AU91">
        <v>-0.47346247811219655</v>
      </c>
      <c r="AV91">
        <v>2.0686820789705962</v>
      </c>
      <c r="AW91">
        <v>0.70013811637181789</v>
      </c>
      <c r="AX91">
        <v>-0.21762275537184905</v>
      </c>
      <c r="AY91">
        <v>-1.1327210813760757</v>
      </c>
      <c r="AZ91">
        <v>-5.7411853049416095E-4</v>
      </c>
    </row>
    <row r="92" spans="10:52" x14ac:dyDescent="0.55000000000000004">
      <c r="J92">
        <f t="shared" si="47"/>
        <v>0</v>
      </c>
      <c r="K92">
        <v>81</v>
      </c>
      <c r="L92">
        <f t="shared" ca="1" si="55"/>
        <v>1.8777584783507755</v>
      </c>
      <c r="M92">
        <f t="shared" ca="1" si="59"/>
        <v>0.31668790259240592</v>
      </c>
      <c r="N92">
        <f t="shared" ca="1" si="59"/>
        <v>0.17122390208569202</v>
      </c>
      <c r="O92">
        <f t="shared" ca="1" si="59"/>
        <v>0.10142730163122435</v>
      </c>
      <c r="P92">
        <f t="shared" ca="1" si="59"/>
        <v>3.2214746537663728E-2</v>
      </c>
      <c r="Q92">
        <f t="shared" ca="1" si="59"/>
        <v>4.196546285315525E-2</v>
      </c>
      <c r="R92">
        <f t="shared" ca="1" si="59"/>
        <v>3.4846806813310136E-2</v>
      </c>
      <c r="S92">
        <f t="shared" ca="1" si="59"/>
        <v>1.8144956971246941E-2</v>
      </c>
      <c r="T92">
        <f t="shared" ca="1" si="59"/>
        <v>1.0468514101327729E-2</v>
      </c>
      <c r="U92">
        <f t="shared" ca="1" si="59"/>
        <v>1.0189517654876312E-2</v>
      </c>
      <c r="V92">
        <f t="shared" ca="1" si="59"/>
        <v>4.7837687118984203E-3</v>
      </c>
      <c r="W92">
        <f t="shared" ca="1" si="59"/>
        <v>4.5430430615101608E-3</v>
      </c>
      <c r="X92">
        <f t="shared" ca="1" si="59"/>
        <v>4.092102009052764E-3</v>
      </c>
      <c r="Y92">
        <f t="shared" ca="1" si="59"/>
        <v>1.2971648325009173E-3</v>
      </c>
      <c r="Z92">
        <f t="shared" ca="1" si="59"/>
        <v>1.2224600517180828E-3</v>
      </c>
      <c r="AA92">
        <f t="shared" ca="1" si="59"/>
        <v>1.7275031478957658E-3</v>
      </c>
      <c r="AB92">
        <f t="shared" ca="1" si="56"/>
        <v>1.2333802517434608E-3</v>
      </c>
      <c r="AC92">
        <f t="shared" ca="1" si="56"/>
        <v>3.864110539435389E-4</v>
      </c>
      <c r="AD92">
        <f t="shared" ca="1" si="56"/>
        <v>1.3572657235513433E-3</v>
      </c>
      <c r="AE92">
        <f t="shared" ca="1" si="60"/>
        <v>1.6361208625429919E-3</v>
      </c>
      <c r="AF92">
        <f t="shared" ca="1" si="48"/>
        <v>1241.5459913190234</v>
      </c>
      <c r="AG92">
        <f t="shared" ca="1" si="49"/>
        <v>0</v>
      </c>
      <c r="AH92">
        <f t="shared" ca="1" si="50"/>
        <v>0.10614303532337667</v>
      </c>
      <c r="AI92">
        <f t="shared" ca="1" si="51"/>
        <v>0.12415459913190234</v>
      </c>
      <c r="AJ92">
        <f t="shared" ca="1" si="57"/>
        <v>-2.086227722753156</v>
      </c>
      <c r="AK92">
        <f t="shared" si="58"/>
        <v>0</v>
      </c>
      <c r="AM92">
        <f t="shared" ca="1" si="52"/>
        <v>1.8554869512207448</v>
      </c>
      <c r="AN92">
        <f t="shared" ca="1" si="53"/>
        <v>1.545367922517471</v>
      </c>
      <c r="AO92">
        <f t="shared" si="54"/>
        <v>0</v>
      </c>
      <c r="AP92">
        <v>-0.86034333435236476</v>
      </c>
      <c r="AQ92">
        <v>0.39592578104929999</v>
      </c>
      <c r="AR92">
        <v>-0.1326930032519158</v>
      </c>
      <c r="AS92">
        <v>0.32013872441893909</v>
      </c>
      <c r="AT92">
        <v>1.545367922517471</v>
      </c>
      <c r="AU92">
        <v>-0.29167949833208695</v>
      </c>
      <c r="AV92">
        <v>0.23669826987315901</v>
      </c>
      <c r="AW92">
        <v>0.54337533583748154</v>
      </c>
      <c r="AX92">
        <v>3.2019897844293155E-2</v>
      </c>
      <c r="AY92">
        <v>-1.3937415133113973</v>
      </c>
      <c r="AZ92">
        <v>0.36434812500374392</v>
      </c>
    </row>
    <row r="93" spans="10:52" x14ac:dyDescent="0.55000000000000004">
      <c r="J93">
        <f t="shared" si="47"/>
        <v>0</v>
      </c>
      <c r="K93">
        <v>82</v>
      </c>
      <c r="L93">
        <f t="shared" ca="1" si="55"/>
        <v>0.79614715906964828</v>
      </c>
      <c r="M93">
        <f t="shared" ca="1" si="59"/>
        <v>0.58316472277455322</v>
      </c>
      <c r="N93">
        <f t="shared" ca="1" si="59"/>
        <v>0.15593168603603791</v>
      </c>
      <c r="O93">
        <f t="shared" ca="1" si="59"/>
        <v>9.8897671007142432E-2</v>
      </c>
      <c r="P93">
        <f t="shared" ca="1" si="59"/>
        <v>6.345278445045692E-2</v>
      </c>
      <c r="Q93">
        <f t="shared" ca="1" si="59"/>
        <v>2.1121249213320738E-2</v>
      </c>
      <c r="R93">
        <f t="shared" ca="1" si="59"/>
        <v>2.8355659582444688E-2</v>
      </c>
      <c r="S93">
        <f t="shared" ca="1" si="59"/>
        <v>2.4032230640039856E-2</v>
      </c>
      <c r="T93">
        <f t="shared" ca="1" si="59"/>
        <v>1.2695402066101775E-2</v>
      </c>
      <c r="U93">
        <f t="shared" ca="1" si="59"/>
        <v>7.4011837279427785E-3</v>
      </c>
      <c r="V93">
        <f t="shared" ca="1" si="59"/>
        <v>7.2594346755032848E-3</v>
      </c>
      <c r="W93">
        <f t="shared" ca="1" si="59"/>
        <v>3.4277365918941602E-3</v>
      </c>
      <c r="X93">
        <f t="shared" ca="1" si="59"/>
        <v>3.2693408353166331E-3</v>
      </c>
      <c r="Y93">
        <f t="shared" ca="1" si="59"/>
        <v>2.954507592848675E-3</v>
      </c>
      <c r="Z93">
        <f t="shared" ca="1" si="59"/>
        <v>9.3890765952360316E-4</v>
      </c>
      <c r="AA93">
        <f t="shared" ca="1" si="59"/>
        <v>8.8653962990676237E-4</v>
      </c>
      <c r="AB93">
        <f t="shared" ca="1" si="59"/>
        <v>1.2546594128090979E-3</v>
      </c>
      <c r="AC93">
        <f t="shared" ref="AC93:AD108" ca="1" si="61">AB92*AB$10*(1-AB$2*$J92)</f>
        <v>8.9681067374952259E-4</v>
      </c>
      <c r="AD93">
        <f t="shared" ca="1" si="61"/>
        <v>2.8121441110172429E-4</v>
      </c>
      <c r="AE93">
        <f t="shared" ca="1" si="60"/>
        <v>2.1799599326878098E-3</v>
      </c>
      <c r="AF93">
        <f t="shared" ca="1" si="48"/>
        <v>1256.6438625858584</v>
      </c>
      <c r="AG93">
        <f t="shared" ca="1" si="49"/>
        <v>0</v>
      </c>
      <c r="AH93">
        <f t="shared" ca="1" si="50"/>
        <v>0.14064067924196097</v>
      </c>
      <c r="AI93">
        <f t="shared" ca="1" si="51"/>
        <v>0.12566438625858584</v>
      </c>
      <c r="AJ93">
        <f t="shared" ca="1" si="57"/>
        <v>-2.0741405268502873</v>
      </c>
      <c r="AK93">
        <f t="shared" si="58"/>
        <v>0</v>
      </c>
      <c r="AM93">
        <f t="shared" ca="1" si="52"/>
        <v>0.78747918022592223</v>
      </c>
      <c r="AN93">
        <f t="shared" ca="1" si="53"/>
        <v>-0.59729586610046681</v>
      </c>
      <c r="AO93">
        <f t="shared" si="54"/>
        <v>0</v>
      </c>
      <c r="AP93">
        <v>0.59528474594117142</v>
      </c>
      <c r="AQ93">
        <v>1.8666378309717402</v>
      </c>
      <c r="AR93">
        <v>-1.8286937120137736</v>
      </c>
      <c r="AS93">
        <v>2.5509507395327091</v>
      </c>
      <c r="AT93">
        <v>-0.59729586610046681</v>
      </c>
      <c r="AU93">
        <v>0.14744728105142713</v>
      </c>
      <c r="AV93">
        <v>2.2783569875173271</v>
      </c>
      <c r="AW93">
        <v>-0.27885221243195701</v>
      </c>
      <c r="AX93">
        <v>-2.2372660168912262</v>
      </c>
      <c r="AY93">
        <v>-0.10434177966089919</v>
      </c>
      <c r="AZ93">
        <v>-0.52994664656580426</v>
      </c>
    </row>
    <row r="94" spans="10:52" x14ac:dyDescent="0.55000000000000004">
      <c r="J94">
        <f t="shared" si="47"/>
        <v>0</v>
      </c>
      <c r="K94">
        <v>83</v>
      </c>
      <c r="L94">
        <f t="shared" ca="1" si="55"/>
        <v>0.81009659153537006</v>
      </c>
      <c r="M94">
        <f t="shared" ref="M94:AB109" ca="1" si="62">L93*L$10*(1-L$2*$J93)</f>
        <v>0.24725487471337548</v>
      </c>
      <c r="N94">
        <f t="shared" ca="1" si="62"/>
        <v>0.28714029716509698</v>
      </c>
      <c r="O94">
        <f t="shared" ca="1" si="62"/>
        <v>9.0064999087938372E-2</v>
      </c>
      <c r="P94">
        <f t="shared" ca="1" si="62"/>
        <v>6.1870250910200229E-2</v>
      </c>
      <c r="Q94">
        <f t="shared" ca="1" si="62"/>
        <v>4.160213000870059E-2</v>
      </c>
      <c r="R94">
        <f t="shared" ca="1" si="62"/>
        <v>1.4271424927316645E-2</v>
      </c>
      <c r="S94">
        <f t="shared" ca="1" si="62"/>
        <v>1.9555586676466421E-2</v>
      </c>
      <c r="T94">
        <f t="shared" ca="1" si="62"/>
        <v>1.6814524884465991E-2</v>
      </c>
      <c r="U94">
        <f t="shared" ca="1" si="62"/>
        <v>8.9755816615279191E-3</v>
      </c>
      <c r="V94">
        <f t="shared" ca="1" si="62"/>
        <v>5.2729100252047875E-3</v>
      </c>
      <c r="W94">
        <f t="shared" ca="1" si="62"/>
        <v>5.20163732243088E-3</v>
      </c>
      <c r="X94">
        <f t="shared" ca="1" si="62"/>
        <v>2.4667252898244573E-3</v>
      </c>
      <c r="Y94">
        <f t="shared" ca="1" si="62"/>
        <v>2.3604720264021831E-3</v>
      </c>
      <c r="Z94">
        <f t="shared" ca="1" si="62"/>
        <v>2.1385175881603329E-3</v>
      </c>
      <c r="AA94">
        <f t="shared" ca="1" si="62"/>
        <v>6.8090474434794729E-4</v>
      </c>
      <c r="AB94">
        <f t="shared" ca="1" si="62"/>
        <v>6.4388032684379671E-4</v>
      </c>
      <c r="AC94">
        <f t="shared" ca="1" si="61"/>
        <v>9.1228309496359911E-4</v>
      </c>
      <c r="AD94">
        <f t="shared" ca="1" si="61"/>
        <v>6.5266270960525534E-4</v>
      </c>
      <c r="AE94">
        <f t="shared" ca="1" si="60"/>
        <v>1.7923717176206099E-3</v>
      </c>
      <c r="AF94">
        <f t="shared" ca="1" si="48"/>
        <v>1287.8786796833072</v>
      </c>
      <c r="AG94">
        <f t="shared" ca="1" si="49"/>
        <v>0</v>
      </c>
      <c r="AH94">
        <f t="shared" ca="1" si="50"/>
        <v>0.15786012488684947</v>
      </c>
      <c r="AI94">
        <f t="shared" ca="1" si="51"/>
        <v>0.12878786796833072</v>
      </c>
      <c r="AJ94">
        <f t="shared" ca="1" si="57"/>
        <v>-2.0495886625407667</v>
      </c>
      <c r="AK94">
        <f t="shared" si="58"/>
        <v>0</v>
      </c>
      <c r="AM94">
        <f t="shared" ca="1" si="52"/>
        <v>0.79961950651317637</v>
      </c>
      <c r="AN94">
        <f t="shared" ca="1" si="53"/>
        <v>-0.55904820328578353</v>
      </c>
      <c r="AO94">
        <f t="shared" si="54"/>
        <v>0</v>
      </c>
      <c r="AP94">
        <v>-0.632976480119396</v>
      </c>
      <c r="AQ94">
        <v>-0.25902295419655275</v>
      </c>
      <c r="AR94">
        <v>-0.54452812037197873</v>
      </c>
      <c r="AS94">
        <v>-0.3235231815779116</v>
      </c>
      <c r="AT94">
        <v>-0.55904820328578353</v>
      </c>
      <c r="AU94">
        <v>-0.77319782576523721</v>
      </c>
      <c r="AV94">
        <v>-7.6764763434766792E-2</v>
      </c>
      <c r="AW94">
        <v>1.1046859071939252</v>
      </c>
      <c r="AX94">
        <v>1.3165367818146478</v>
      </c>
      <c r="AY94">
        <v>0.27392502488510218</v>
      </c>
      <c r="AZ94">
        <v>-2.7838541427627206</v>
      </c>
    </row>
    <row r="95" spans="10:52" x14ac:dyDescent="0.55000000000000004">
      <c r="J95">
        <f t="shared" si="47"/>
        <v>0</v>
      </c>
      <c r="K95">
        <v>84</v>
      </c>
      <c r="L95">
        <f t="shared" ca="1" si="55"/>
        <v>1.1665373276296442</v>
      </c>
      <c r="M95">
        <f t="shared" ca="1" si="62"/>
        <v>0.25158707025956722</v>
      </c>
      <c r="N95">
        <f t="shared" ca="1" si="62"/>
        <v>0.1217440552009595</v>
      </c>
      <c r="O95">
        <f t="shared" ca="1" si="62"/>
        <v>0.1658501312960082</v>
      </c>
      <c r="P95">
        <f t="shared" ca="1" si="62"/>
        <v>5.6344543153046191E-2</v>
      </c>
      <c r="Q95">
        <f t="shared" ca="1" si="62"/>
        <v>4.0564559054879129E-2</v>
      </c>
      <c r="R95">
        <f t="shared" ca="1" si="62"/>
        <v>2.8110159074359549E-2</v>
      </c>
      <c r="S95">
        <f t="shared" ca="1" si="62"/>
        <v>9.8423415738708303E-3</v>
      </c>
      <c r="T95">
        <f t="shared" ca="1" si="62"/>
        <v>1.368237113428564E-2</v>
      </c>
      <c r="U95">
        <f t="shared" ca="1" si="62"/>
        <v>1.1887779561018585E-2</v>
      </c>
      <c r="V95">
        <f t="shared" ca="1" si="62"/>
        <v>6.3945763630259E-3</v>
      </c>
      <c r="W95">
        <f t="shared" ca="1" si="62"/>
        <v>3.7782233480906213E-3</v>
      </c>
      <c r="X95">
        <f t="shared" ca="1" si="62"/>
        <v>3.743289482067418E-3</v>
      </c>
      <c r="Y95">
        <f t="shared" ca="1" si="62"/>
        <v>1.7809816524943418E-3</v>
      </c>
      <c r="Z95">
        <f t="shared" ca="1" si="62"/>
        <v>1.7085455989485001E-3</v>
      </c>
      <c r="AA95">
        <f t="shared" ca="1" si="62"/>
        <v>1.5508732481623714E-3</v>
      </c>
      <c r="AB95">
        <f t="shared" ca="1" si="62"/>
        <v>4.9453081909757045E-4</v>
      </c>
      <c r="AC95">
        <f t="shared" ca="1" si="61"/>
        <v>4.6817577054164929E-4</v>
      </c>
      <c r="AD95">
        <f t="shared" ca="1" si="61"/>
        <v>6.6392291496333009E-4</v>
      </c>
      <c r="AE95">
        <f t="shared" ca="1" si="60"/>
        <v>1.7806176823786635E-3</v>
      </c>
      <c r="AF95">
        <f t="shared" ca="1" si="48"/>
        <v>1313.1585807810141</v>
      </c>
      <c r="AG95">
        <f t="shared" ca="1" si="49"/>
        <v>0</v>
      </c>
      <c r="AH95">
        <f t="shared" ca="1" si="50"/>
        <v>0.14263121799149781</v>
      </c>
      <c r="AI95">
        <f t="shared" ca="1" si="51"/>
        <v>0.13131585807810139</v>
      </c>
      <c r="AJ95">
        <f t="shared" ca="1" si="57"/>
        <v>-2.0301497275246474</v>
      </c>
      <c r="AK95">
        <f t="shared" si="58"/>
        <v>0</v>
      </c>
      <c r="AM95">
        <f t="shared" ca="1" si="52"/>
        <v>1.1466909007385433</v>
      </c>
      <c r="AN95">
        <f t="shared" ca="1" si="53"/>
        <v>0.3422007921471959</v>
      </c>
      <c r="AO95">
        <f t="shared" si="54"/>
        <v>0</v>
      </c>
      <c r="AP95">
        <v>0.29775264920317568</v>
      </c>
      <c r="AQ95">
        <v>1.2827194950659759</v>
      </c>
      <c r="AR95">
        <v>0.55904820328578353</v>
      </c>
      <c r="AS95">
        <v>-2.1569849195657298</v>
      </c>
      <c r="AT95">
        <v>0.3422007921471959</v>
      </c>
      <c r="AU95">
        <v>-0.11465431271062698</v>
      </c>
      <c r="AV95">
        <v>0.45828414840798359</v>
      </c>
      <c r="AW95">
        <v>-0.44675857679976616</v>
      </c>
      <c r="AX95">
        <v>0.8995516509457957</v>
      </c>
      <c r="AY95">
        <v>-0.39658743844483979</v>
      </c>
      <c r="AZ95">
        <v>-0.47491766963503323</v>
      </c>
    </row>
    <row r="96" spans="10:52" x14ac:dyDescent="0.55000000000000004">
      <c r="J96">
        <f t="shared" si="47"/>
        <v>0</v>
      </c>
      <c r="K96">
        <v>85</v>
      </c>
      <c r="L96">
        <f t="shared" ca="1" si="55"/>
        <v>0.73221123882784411</v>
      </c>
      <c r="M96">
        <f t="shared" ca="1" si="62"/>
        <v>0.36228483328207295</v>
      </c>
      <c r="N96">
        <f t="shared" ca="1" si="62"/>
        <v>0.12387715390863237</v>
      </c>
      <c r="O96">
        <f t="shared" ca="1" si="62"/>
        <v>7.0318474066279293E-2</v>
      </c>
      <c r="P96">
        <f t="shared" ca="1" si="62"/>
        <v>0.10375562065594661</v>
      </c>
      <c r="Q96">
        <f t="shared" ca="1" si="62"/>
        <v>3.6941688687658354E-2</v>
      </c>
      <c r="R96">
        <f t="shared" ca="1" si="62"/>
        <v>2.7409082361298069E-2</v>
      </c>
      <c r="S96">
        <f t="shared" ca="1" si="62"/>
        <v>1.9386276332934584E-2</v>
      </c>
      <c r="T96">
        <f t="shared" ca="1" si="62"/>
        <v>6.8863477466605564E-3</v>
      </c>
      <c r="U96">
        <f t="shared" ca="1" si="62"/>
        <v>9.6733635374198195E-3</v>
      </c>
      <c r="V96">
        <f t="shared" ca="1" si="62"/>
        <v>8.4693468408387675E-3</v>
      </c>
      <c r="W96">
        <f t="shared" ca="1" si="62"/>
        <v>4.5819362743620001E-3</v>
      </c>
      <c r="X96">
        <f t="shared" ca="1" si="62"/>
        <v>2.7189484470247017E-3</v>
      </c>
      <c r="Y96">
        <f t="shared" ca="1" si="62"/>
        <v>2.7026641008782749E-3</v>
      </c>
      <c r="Z96">
        <f t="shared" ca="1" si="62"/>
        <v>1.2891016415963151E-3</v>
      </c>
      <c r="AA96">
        <f t="shared" ca="1" si="62"/>
        <v>1.239053481413838E-3</v>
      </c>
      <c r="AB96">
        <f t="shared" ca="1" si="62"/>
        <v>1.126375787651037E-3</v>
      </c>
      <c r="AC96">
        <f t="shared" ca="1" si="61"/>
        <v>3.595813346596716E-4</v>
      </c>
      <c r="AD96">
        <f t="shared" ca="1" si="61"/>
        <v>3.4071948061869704E-4</v>
      </c>
      <c r="AE96">
        <f t="shared" ca="1" si="60"/>
        <v>1.7802580464514482E-3</v>
      </c>
      <c r="AF96">
        <f t="shared" ca="1" si="48"/>
        <v>1307.8046969378477</v>
      </c>
      <c r="AG96">
        <f t="shared" ca="1" si="49"/>
        <v>0</v>
      </c>
      <c r="AH96">
        <f t="shared" ca="1" si="50"/>
        <v>0.16375257746804278</v>
      </c>
      <c r="AI96">
        <f t="shared" ca="1" si="51"/>
        <v>0.13078046969378476</v>
      </c>
      <c r="AJ96">
        <f t="shared" ca="1" si="57"/>
        <v>-2.0342351653752244</v>
      </c>
      <c r="AK96">
        <f t="shared" si="58"/>
        <v>0</v>
      </c>
      <c r="AM96">
        <f t="shared" ca="1" si="52"/>
        <v>0.71744024965056941</v>
      </c>
      <c r="AN96">
        <f t="shared" ca="1" si="53"/>
        <v>-0.83016402641078457</v>
      </c>
      <c r="AO96">
        <f t="shared" si="54"/>
        <v>0</v>
      </c>
      <c r="AP96">
        <v>-1.3847056834492832</v>
      </c>
      <c r="AQ96">
        <v>0.19784692995017394</v>
      </c>
      <c r="AR96">
        <v>-0.89372065303905401</v>
      </c>
      <c r="AS96">
        <v>1.5591467672493309</v>
      </c>
      <c r="AT96">
        <v>-0.83016402641078457</v>
      </c>
      <c r="AU96">
        <v>0.15619207260897383</v>
      </c>
      <c r="AV96">
        <v>-0.35683797250385396</v>
      </c>
      <c r="AW96">
        <v>1.2375357982818969</v>
      </c>
      <c r="AX96">
        <v>-0.3589582320273621</v>
      </c>
      <c r="AY96">
        <v>0.64507958086323924</v>
      </c>
      <c r="AZ96">
        <v>0.9760287866811268</v>
      </c>
    </row>
    <row r="97" spans="10:52" x14ac:dyDescent="0.55000000000000004">
      <c r="J97">
        <f t="shared" si="47"/>
        <v>0</v>
      </c>
      <c r="K97">
        <v>86</v>
      </c>
      <c r="L97">
        <f t="shared" ca="1" si="55"/>
        <v>0.79511172669786356</v>
      </c>
      <c r="M97">
        <f t="shared" ca="1" si="62"/>
        <v>0.22739866123703159</v>
      </c>
      <c r="N97">
        <f t="shared" ca="1" si="62"/>
        <v>0.17838283185596238</v>
      </c>
      <c r="O97">
        <f t="shared" ca="1" si="62"/>
        <v>7.1550536247128399E-2</v>
      </c>
      <c r="P97">
        <f t="shared" ca="1" si="62"/>
        <v>4.3991143469788122E-2</v>
      </c>
      <c r="Q97">
        <f t="shared" ca="1" si="62"/>
        <v>6.8026247501121739E-2</v>
      </c>
      <c r="R97">
        <f t="shared" ca="1" si="62"/>
        <v>2.4961143702699078E-2</v>
      </c>
      <c r="S97">
        <f t="shared" ca="1" si="62"/>
        <v>1.8902776155861858E-2</v>
      </c>
      <c r="T97">
        <f t="shared" ca="1" si="62"/>
        <v>1.3563910512500062E-2</v>
      </c>
      <c r="U97">
        <f t="shared" ca="1" si="62"/>
        <v>4.8686111891538967E-3</v>
      </c>
      <c r="V97">
        <f t="shared" ca="1" si="62"/>
        <v>6.8917050905435602E-3</v>
      </c>
      <c r="W97">
        <f t="shared" ca="1" si="62"/>
        <v>6.0685814520212312E-3</v>
      </c>
      <c r="X97">
        <f t="shared" ca="1" si="62"/>
        <v>3.297329821393052E-3</v>
      </c>
      <c r="Y97">
        <f t="shared" ca="1" si="62"/>
        <v>1.963087384803025E-3</v>
      </c>
      <c r="Z97">
        <f t="shared" ca="1" si="62"/>
        <v>1.9562294334959083E-3</v>
      </c>
      <c r="AA97">
        <f t="shared" ca="1" si="62"/>
        <v>9.3486874327452672E-4</v>
      </c>
      <c r="AB97">
        <f t="shared" ca="1" si="62"/>
        <v>8.9990580643709212E-4</v>
      </c>
      <c r="AC97">
        <f t="shared" ca="1" si="61"/>
        <v>8.1900600207484339E-4</v>
      </c>
      <c r="AD97">
        <f t="shared" ca="1" si="61"/>
        <v>2.6168882136655132E-4</v>
      </c>
      <c r="AE97">
        <f t="shared" ca="1" si="60"/>
        <v>1.5446204137558326E-3</v>
      </c>
      <c r="AF97">
        <f t="shared" ca="1" si="48"/>
        <v>1277.4607667978798</v>
      </c>
      <c r="AG97">
        <f t="shared" ca="1" si="49"/>
        <v>0</v>
      </c>
      <c r="AH97">
        <f t="shared" ca="1" si="50"/>
        <v>0.16573397756715955</v>
      </c>
      <c r="AI97">
        <f t="shared" ca="1" si="51"/>
        <v>0.12774607667978799</v>
      </c>
      <c r="AJ97">
        <f t="shared" ca="1" si="57"/>
        <v>-2.0577107612913381</v>
      </c>
      <c r="AK97">
        <f t="shared" si="58"/>
        <v>0</v>
      </c>
      <c r="AM97">
        <f t="shared" ca="1" si="52"/>
        <v>0.77959585235986673</v>
      </c>
      <c r="AN97">
        <f t="shared" ca="1" si="53"/>
        <v>-0.62244907894637436</v>
      </c>
      <c r="AO97">
        <f t="shared" si="54"/>
        <v>0</v>
      </c>
      <c r="AP97">
        <v>-0.57973920775111765</v>
      </c>
      <c r="AQ97">
        <v>0.1793910087144468</v>
      </c>
      <c r="AR97">
        <v>0.27146370484842919</v>
      </c>
      <c r="AS97">
        <v>-0.36344999898574315</v>
      </c>
      <c r="AT97">
        <v>-0.62244907894637436</v>
      </c>
      <c r="AU97">
        <v>-0.41011389839695767</v>
      </c>
      <c r="AV97">
        <v>-0.36255073609936517</v>
      </c>
      <c r="AW97">
        <v>-0.96903022495098412</v>
      </c>
      <c r="AX97">
        <v>1.4194552022672724</v>
      </c>
      <c r="AY97">
        <v>-0.43142676986462902</v>
      </c>
      <c r="AZ97">
        <v>1.3783483154838905</v>
      </c>
    </row>
    <row r="98" spans="10:52" x14ac:dyDescent="0.55000000000000004">
      <c r="J98">
        <f t="shared" si="47"/>
        <v>0</v>
      </c>
      <c r="K98">
        <v>87</v>
      </c>
      <c r="L98">
        <f t="shared" ca="1" si="55"/>
        <v>1.3998161741249853</v>
      </c>
      <c r="M98">
        <f t="shared" ca="1" si="62"/>
        <v>0.24693330639721273</v>
      </c>
      <c r="N98">
        <f t="shared" ca="1" si="62"/>
        <v>0.11196719659565058</v>
      </c>
      <c r="O98">
        <f t="shared" ca="1" si="62"/>
        <v>0.10303261637726431</v>
      </c>
      <c r="P98">
        <f t="shared" ca="1" si="62"/>
        <v>4.4761919924782671E-2</v>
      </c>
      <c r="Q98">
        <f t="shared" ca="1" si="62"/>
        <v>2.8842316152263778E-2</v>
      </c>
      <c r="R98">
        <f t="shared" ca="1" si="62"/>
        <v>4.596468108936648E-2</v>
      </c>
      <c r="S98">
        <f t="shared" ca="1" si="62"/>
        <v>1.7214546105077114E-2</v>
      </c>
      <c r="T98">
        <f t="shared" ca="1" si="62"/>
        <v>1.3225622074743142E-2</v>
      </c>
      <c r="U98">
        <f t="shared" ca="1" si="62"/>
        <v>9.5896125085846752E-3</v>
      </c>
      <c r="V98">
        <f t="shared" ca="1" si="62"/>
        <v>3.4686003876908838E-3</v>
      </c>
      <c r="W98">
        <f t="shared" ca="1" si="62"/>
        <v>4.9381462905268136E-3</v>
      </c>
      <c r="X98">
        <f t="shared" ca="1" si="62"/>
        <v>4.367174355363249E-3</v>
      </c>
      <c r="Y98">
        <f t="shared" ca="1" si="62"/>
        <v>2.380680142352366E-3</v>
      </c>
      <c r="Z98">
        <f t="shared" ca="1" si="62"/>
        <v>1.4209125438223102E-3</v>
      </c>
      <c r="AA98">
        <f t="shared" ca="1" si="62"/>
        <v>1.4186761485962464E-3</v>
      </c>
      <c r="AB98">
        <f t="shared" ca="1" si="62"/>
        <v>6.7898103104421662E-4</v>
      </c>
      <c r="AC98">
        <f t="shared" ca="1" si="61"/>
        <v>6.5433602608858609E-4</v>
      </c>
      <c r="AD98">
        <f t="shared" ca="1" si="61"/>
        <v>5.9603960138238619E-4</v>
      </c>
      <c r="AE98">
        <f t="shared" ca="1" si="60"/>
        <v>1.3154604810829023E-3</v>
      </c>
      <c r="AF98">
        <f t="shared" ca="1" si="48"/>
        <v>1240.4592646180181</v>
      </c>
      <c r="AG98">
        <f t="shared" ca="1" si="49"/>
        <v>0</v>
      </c>
      <c r="AH98">
        <f t="shared" ca="1" si="50"/>
        <v>0.12734285293908243</v>
      </c>
      <c r="AI98">
        <f t="shared" ca="1" si="51"/>
        <v>0.12404592646180181</v>
      </c>
      <c r="AJ98">
        <f t="shared" ca="1" si="57"/>
        <v>-2.0871034072569254</v>
      </c>
      <c r="AK98">
        <f t="shared" si="58"/>
        <v>0</v>
      </c>
      <c r="AM98">
        <f t="shared" ca="1" si="52"/>
        <v>1.3778748007475889</v>
      </c>
      <c r="AN98">
        <f t="shared" ca="1" si="53"/>
        <v>0.80135578173212707</v>
      </c>
      <c r="AO98">
        <f t="shared" si="54"/>
        <v>0</v>
      </c>
      <c r="AP98">
        <v>1.1126076060463674</v>
      </c>
      <c r="AQ98">
        <v>0.43092313717352226</v>
      </c>
      <c r="AR98">
        <v>0.19168737708241679</v>
      </c>
      <c r="AS98">
        <v>1.1963129509240389</v>
      </c>
      <c r="AT98">
        <v>0.80135578173212707</v>
      </c>
      <c r="AU98">
        <v>-0.5892684384889435</v>
      </c>
      <c r="AV98">
        <v>0.34755885280901566</v>
      </c>
      <c r="AW98">
        <v>-0.56981434681802057</v>
      </c>
      <c r="AX98">
        <v>-1.483954292780254</v>
      </c>
      <c r="AY98">
        <v>-0.43562863538681995</v>
      </c>
      <c r="AZ98">
        <v>0.76057176556787454</v>
      </c>
    </row>
    <row r="99" spans="10:52" x14ac:dyDescent="0.55000000000000004">
      <c r="J99">
        <f t="shared" si="47"/>
        <v>0</v>
      </c>
      <c r="K99">
        <v>88</v>
      </c>
      <c r="L99">
        <f t="shared" ca="1" si="55"/>
        <v>1.574459646964274</v>
      </c>
      <c r="M99">
        <f t="shared" ca="1" si="62"/>
        <v>0.43473291188966168</v>
      </c>
      <c r="N99">
        <f t="shared" ca="1" si="62"/>
        <v>0.12158572048307303</v>
      </c>
      <c r="O99">
        <f t="shared" ca="1" si="62"/>
        <v>6.4671432186885119E-2</v>
      </c>
      <c r="P99">
        <f t="shared" ca="1" si="62"/>
        <v>6.4457067211778615E-2</v>
      </c>
      <c r="Q99">
        <f t="shared" ca="1" si="62"/>
        <v>2.9347667376265069E-2</v>
      </c>
      <c r="R99">
        <f t="shared" ca="1" si="62"/>
        <v>1.9488475588714891E-2</v>
      </c>
      <c r="S99">
        <f t="shared" ca="1" si="62"/>
        <v>3.1699714213516E-2</v>
      </c>
      <c r="T99">
        <f t="shared" ca="1" si="62"/>
        <v>1.204442559636346E-2</v>
      </c>
      <c r="U99">
        <f t="shared" ca="1" si="62"/>
        <v>9.350444384374941E-3</v>
      </c>
      <c r="V99">
        <f t="shared" ca="1" si="62"/>
        <v>6.8320373865925332E-3</v>
      </c>
      <c r="W99">
        <f t="shared" ca="1" si="62"/>
        <v>2.4853727651954205E-3</v>
      </c>
      <c r="X99">
        <f t="shared" ca="1" si="62"/>
        <v>3.5536716469114975E-3</v>
      </c>
      <c r="Y99">
        <f t="shared" ca="1" si="62"/>
        <v>3.1531104952101322E-3</v>
      </c>
      <c r="Z99">
        <f t="shared" ca="1" si="62"/>
        <v>1.7231725410107414E-3</v>
      </c>
      <c r="AA99">
        <f t="shared" ca="1" si="62"/>
        <v>1.0304592603739425E-3</v>
      </c>
      <c r="AB99">
        <f t="shared" ca="1" si="62"/>
        <v>1.0303630333363873E-3</v>
      </c>
      <c r="AC99">
        <f t="shared" ca="1" si="61"/>
        <v>4.9369805869128045E-4</v>
      </c>
      <c r="AD99">
        <f t="shared" ca="1" si="61"/>
        <v>4.7619942121539558E-4</v>
      </c>
      <c r="AE99">
        <f t="shared" ca="1" si="60"/>
        <v>1.3920666346476547E-3</v>
      </c>
      <c r="AF99">
        <f t="shared" ca="1" si="48"/>
        <v>1212.7405649360519</v>
      </c>
      <c r="AG99">
        <f t="shared" ca="1" si="49"/>
        <v>0</v>
      </c>
      <c r="AH99">
        <f t="shared" ca="1" si="50"/>
        <v>0.1114137196917924</v>
      </c>
      <c r="AI99">
        <f t="shared" ca="1" si="51"/>
        <v>0.12127405649360519</v>
      </c>
      <c r="AJ99">
        <f t="shared" ca="1" si="57"/>
        <v>-2.1097023647730584</v>
      </c>
      <c r="AK99">
        <f t="shared" si="58"/>
        <v>0</v>
      </c>
      <c r="AM99">
        <f t="shared" ca="1" si="52"/>
        <v>1.5575527245507212</v>
      </c>
      <c r="AN99">
        <f t="shared" ca="1" si="53"/>
        <v>1.1077895578637253</v>
      </c>
      <c r="AO99">
        <f t="shared" si="54"/>
        <v>0</v>
      </c>
      <c r="AP99">
        <v>-0.97516704045119695</v>
      </c>
      <c r="AQ99">
        <v>2.9164948500692844</v>
      </c>
      <c r="AR99">
        <v>-0.26044745027320459</v>
      </c>
      <c r="AS99">
        <v>-0.5065862751507666</v>
      </c>
      <c r="AT99">
        <v>1.1077895578637253</v>
      </c>
      <c r="AU99">
        <v>-2.267206582473591</v>
      </c>
      <c r="AV99">
        <v>0.1115745362767484</v>
      </c>
      <c r="AW99">
        <v>-0.83329950939514674</v>
      </c>
      <c r="AX99">
        <v>-9.0659568741102703E-2</v>
      </c>
      <c r="AY99">
        <v>-9.296400094171986E-2</v>
      </c>
      <c r="AZ99">
        <v>-1.0565463526290841</v>
      </c>
    </row>
    <row r="100" spans="10:52" x14ac:dyDescent="0.55000000000000004">
      <c r="J100">
        <f t="shared" si="47"/>
        <v>0</v>
      </c>
      <c r="K100">
        <v>89</v>
      </c>
      <c r="L100">
        <f t="shared" ca="1" si="55"/>
        <v>1.1312047963541767</v>
      </c>
      <c r="M100">
        <f t="shared" ca="1" si="62"/>
        <v>0.48897093749142045</v>
      </c>
      <c r="N100">
        <f t="shared" ca="1" si="62"/>
        <v>0.21405502190451151</v>
      </c>
      <c r="O100">
        <f t="shared" ca="1" si="62"/>
        <v>7.0227021093605499E-2</v>
      </c>
      <c r="P100">
        <f t="shared" ca="1" si="62"/>
        <v>4.0458361611322581E-2</v>
      </c>
      <c r="Q100">
        <f t="shared" ca="1" si="62"/>
        <v>4.2260577110176861E-2</v>
      </c>
      <c r="R100">
        <f t="shared" ca="1" si="62"/>
        <v>1.9829936549779329E-2</v>
      </c>
      <c r="S100">
        <f t="shared" ca="1" si="62"/>
        <v>1.3440300073402724E-2</v>
      </c>
      <c r="T100">
        <f t="shared" ca="1" si="62"/>
        <v>2.2179199320165193E-2</v>
      </c>
      <c r="U100">
        <f t="shared" ca="1" si="62"/>
        <v>8.5153447636772683E-3</v>
      </c>
      <c r="V100">
        <f t="shared" ca="1" si="62"/>
        <v>6.661644102732592E-3</v>
      </c>
      <c r="W100">
        <f t="shared" ca="1" si="62"/>
        <v>4.8953923062719853E-3</v>
      </c>
      <c r="X100">
        <f t="shared" ca="1" si="62"/>
        <v>1.7885656292978619E-3</v>
      </c>
      <c r="Y100">
        <f t="shared" ca="1" si="62"/>
        <v>2.5657595631936496E-3</v>
      </c>
      <c r="Z100">
        <f t="shared" ca="1" si="62"/>
        <v>2.282269393296215E-3</v>
      </c>
      <c r="AA100">
        <f t="shared" ca="1" si="62"/>
        <v>1.2496610785981406E-3</v>
      </c>
      <c r="AB100">
        <f t="shared" ca="1" si="62"/>
        <v>7.4840697808237948E-4</v>
      </c>
      <c r="AC100">
        <f t="shared" ca="1" si="61"/>
        <v>7.4919357986056418E-4</v>
      </c>
      <c r="AD100">
        <f t="shared" ca="1" si="61"/>
        <v>3.592935746015668E-4</v>
      </c>
      <c r="AE100">
        <f t="shared" ca="1" si="60"/>
        <v>1.3605810770656618E-3</v>
      </c>
      <c r="AF100">
        <f t="shared" ca="1" si="48"/>
        <v>1214.616348502296</v>
      </c>
      <c r="AG100">
        <f t="shared" ca="1" si="49"/>
        <v>0</v>
      </c>
      <c r="AH100">
        <f t="shared" ca="1" si="50"/>
        <v>0.12542798532356775</v>
      </c>
      <c r="AI100">
        <f t="shared" ca="1" si="51"/>
        <v>0.12146163485022959</v>
      </c>
      <c r="AJ100">
        <f t="shared" ca="1" si="57"/>
        <v>-2.1081568286145753</v>
      </c>
      <c r="AK100">
        <f t="shared" si="58"/>
        <v>0</v>
      </c>
      <c r="AM100">
        <f t="shared" ca="1" si="52"/>
        <v>1.1234639063736049</v>
      </c>
      <c r="AN100">
        <f t="shared" ca="1" si="53"/>
        <v>0.29104171517246868</v>
      </c>
      <c r="AO100">
        <f t="shared" si="54"/>
        <v>0</v>
      </c>
      <c r="AP100">
        <v>0.91154106485191733</v>
      </c>
      <c r="AQ100">
        <v>-8.3057329902658239E-2</v>
      </c>
      <c r="AR100">
        <v>0.4481967152969446</v>
      </c>
      <c r="AS100">
        <v>-0.79914343587006442</v>
      </c>
      <c r="AT100">
        <v>0.29104171517246868</v>
      </c>
      <c r="AU100">
        <v>-0.32392563298344612</v>
      </c>
      <c r="AV100">
        <v>0.32054117582447361</v>
      </c>
      <c r="AW100">
        <v>1.7098500393331051E-2</v>
      </c>
      <c r="AX100">
        <v>0.75039451985503547</v>
      </c>
      <c r="AY100">
        <v>-0.64140976974158548</v>
      </c>
      <c r="AZ100">
        <v>-0.28816998565162066</v>
      </c>
    </row>
    <row r="101" spans="10:52" x14ac:dyDescent="0.55000000000000004">
      <c r="J101">
        <f t="shared" si="47"/>
        <v>0</v>
      </c>
      <c r="K101">
        <v>90</v>
      </c>
      <c r="L101">
        <f t="shared" ca="1" si="55"/>
        <v>1.0613105919073929</v>
      </c>
      <c r="M101">
        <f t="shared" ca="1" si="62"/>
        <v>0.35131181090260366</v>
      </c>
      <c r="N101">
        <f t="shared" ca="1" si="62"/>
        <v>0.24076089450057714</v>
      </c>
      <c r="O101">
        <f t="shared" ca="1" si="62"/>
        <v>0.12363661192083085</v>
      </c>
      <c r="P101">
        <f t="shared" ca="1" si="62"/>
        <v>4.3933930612213318E-2</v>
      </c>
      <c r="Q101">
        <f t="shared" ca="1" si="62"/>
        <v>2.652608603815404E-2</v>
      </c>
      <c r="R101">
        <f t="shared" ca="1" si="62"/>
        <v>2.8555065447198585E-2</v>
      </c>
      <c r="S101">
        <f t="shared" ca="1" si="62"/>
        <v>1.3675789902207807E-2</v>
      </c>
      <c r="T101">
        <f t="shared" ca="1" si="62"/>
        <v>9.4037155112183714E-3</v>
      </c>
      <c r="U101">
        <f t="shared" ca="1" si="62"/>
        <v>1.5680575821776521E-2</v>
      </c>
      <c r="V101">
        <f t="shared" ca="1" si="62"/>
        <v>6.0666845227674779E-3</v>
      </c>
      <c r="W101">
        <f t="shared" ca="1" si="62"/>
        <v>4.7732995945890359E-3</v>
      </c>
      <c r="X101">
        <f t="shared" ca="1" si="62"/>
        <v>3.5229043077724467E-3</v>
      </c>
      <c r="Y101">
        <f t="shared" ca="1" si="62"/>
        <v>1.2913487299139725E-3</v>
      </c>
      <c r="Z101">
        <f t="shared" ca="1" si="62"/>
        <v>1.8571358442811842E-3</v>
      </c>
      <c r="AA101">
        <f t="shared" ca="1" si="62"/>
        <v>1.655123421363928E-3</v>
      </c>
      <c r="AB101">
        <f t="shared" ca="1" si="62"/>
        <v>9.076099438627078E-4</v>
      </c>
      <c r="AC101">
        <f t="shared" ca="1" si="61"/>
        <v>5.4417878452662799E-4</v>
      </c>
      <c r="AD101">
        <f t="shared" ca="1" si="61"/>
        <v>5.4523293060986205E-4</v>
      </c>
      <c r="AE101">
        <f t="shared" ca="1" si="60"/>
        <v>1.2525137405562643E-3</v>
      </c>
      <c r="AF101">
        <f t="shared" ca="1" si="48"/>
        <v>1251.2100184155013</v>
      </c>
      <c r="AG101">
        <f t="shared" ca="1" si="49"/>
        <v>0</v>
      </c>
      <c r="AH101">
        <f t="shared" ca="1" si="50"/>
        <v>0.13623052068269301</v>
      </c>
      <c r="AI101">
        <f t="shared" ca="1" si="51"/>
        <v>0.12512100184155012</v>
      </c>
      <c r="AJ101">
        <f t="shared" ca="1" si="57"/>
        <v>-2.0784739951715552</v>
      </c>
      <c r="AK101">
        <f t="shared" si="58"/>
        <v>0</v>
      </c>
      <c r="AM101">
        <f t="shared" ca="1" si="52"/>
        <v>1.0537622821650869</v>
      </c>
      <c r="AN101">
        <f t="shared" ca="1" si="53"/>
        <v>0.13091721484670416</v>
      </c>
      <c r="AO101">
        <f t="shared" si="54"/>
        <v>0</v>
      </c>
      <c r="AP101">
        <v>0.17923525774676818</v>
      </c>
      <c r="AQ101">
        <v>-0.25301574169134255</v>
      </c>
      <c r="AR101">
        <v>-0.75985553849022835</v>
      </c>
      <c r="AS101">
        <v>0.11319116310914978</v>
      </c>
      <c r="AT101">
        <v>0.13091721484670416</v>
      </c>
      <c r="AU101">
        <v>-1.4321403796202503</v>
      </c>
      <c r="AV101">
        <v>2.4871042114682496</v>
      </c>
      <c r="AW101">
        <v>1.2769919521815609</v>
      </c>
      <c r="AX101">
        <v>-0.44405624066712335</v>
      </c>
      <c r="AY101">
        <v>0.64310256675526034</v>
      </c>
      <c r="AZ101">
        <v>-1.7710135580273345E-2</v>
      </c>
    </row>
    <row r="102" spans="10:52" x14ac:dyDescent="0.55000000000000004">
      <c r="J102">
        <f t="shared" si="47"/>
        <v>0</v>
      </c>
      <c r="K102">
        <v>91</v>
      </c>
      <c r="L102">
        <f t="shared" ca="1" si="55"/>
        <v>0.82574354383884963</v>
      </c>
      <c r="M102">
        <f t="shared" ca="1" si="62"/>
        <v>0.32960516714107169</v>
      </c>
      <c r="N102">
        <f t="shared" ca="1" si="62"/>
        <v>0.17297990403164309</v>
      </c>
      <c r="O102">
        <f t="shared" ca="1" si="62"/>
        <v>0.13906172821471458</v>
      </c>
      <c r="P102">
        <f t="shared" ca="1" si="62"/>
        <v>7.734689930844188E-2</v>
      </c>
      <c r="Q102">
        <f t="shared" ca="1" si="62"/>
        <v>2.8804805162641962E-2</v>
      </c>
      <c r="R102">
        <f t="shared" ca="1" si="62"/>
        <v>1.7923421180519209E-2</v>
      </c>
      <c r="S102">
        <f t="shared" ca="1" si="62"/>
        <v>1.9693107676838593E-2</v>
      </c>
      <c r="T102">
        <f t="shared" ca="1" si="62"/>
        <v>9.5684796417641466E-3</v>
      </c>
      <c r="U102">
        <f t="shared" ca="1" si="62"/>
        <v>6.6483767944684026E-3</v>
      </c>
      <c r="V102">
        <f t="shared" ca="1" si="62"/>
        <v>1.1171492087065301E-2</v>
      </c>
      <c r="W102">
        <f t="shared" ca="1" si="62"/>
        <v>4.3469903715130974E-3</v>
      </c>
      <c r="X102">
        <f t="shared" ca="1" si="62"/>
        <v>3.4350419030813231E-3</v>
      </c>
      <c r="Y102">
        <f t="shared" ca="1" si="62"/>
        <v>2.5435454695818633E-3</v>
      </c>
      <c r="Z102">
        <f t="shared" ca="1" si="62"/>
        <v>9.3469787590117089E-4</v>
      </c>
      <c r="AA102">
        <f t="shared" ca="1" si="62"/>
        <v>1.3468125373599638E-3</v>
      </c>
      <c r="AB102">
        <f t="shared" ca="1" si="62"/>
        <v>1.2020911119638377E-3</v>
      </c>
      <c r="AC102">
        <f t="shared" ca="1" si="61"/>
        <v>6.5993782866776535E-4</v>
      </c>
      <c r="AD102">
        <f t="shared" ca="1" si="61"/>
        <v>3.9603141489598316E-4</v>
      </c>
      <c r="AE102">
        <f t="shared" ca="1" si="60"/>
        <v>1.30922471907594E-3</v>
      </c>
      <c r="AF102">
        <f t="shared" ca="1" si="48"/>
        <v>1294.6802746020912</v>
      </c>
      <c r="AG102">
        <f t="shared" ca="1" si="49"/>
        <v>0</v>
      </c>
      <c r="AH102">
        <f t="shared" ca="1" si="50"/>
        <v>0.15533429566912652</v>
      </c>
      <c r="AI102">
        <f t="shared" ca="1" si="51"/>
        <v>0.12946802746020913</v>
      </c>
      <c r="AJ102">
        <f t="shared" ca="1" si="57"/>
        <v>-2.0443213205245985</v>
      </c>
      <c r="AK102">
        <f t="shared" si="58"/>
        <v>0</v>
      </c>
      <c r="AM102">
        <f t="shared" ca="1" si="52"/>
        <v>0.81566737069953676</v>
      </c>
      <c r="AN102">
        <f t="shared" ca="1" si="53"/>
        <v>-0.50937160267494619</v>
      </c>
      <c r="AO102">
        <f t="shared" si="54"/>
        <v>0</v>
      </c>
      <c r="AP102">
        <v>0.25167310013785027</v>
      </c>
      <c r="AQ102">
        <v>3.9598262446816079E-2</v>
      </c>
      <c r="AR102">
        <v>-0.33046262615243904</v>
      </c>
      <c r="AS102">
        <v>-0.74099943958572112</v>
      </c>
      <c r="AT102">
        <v>-0.50937160267494619</v>
      </c>
      <c r="AU102">
        <v>1.063656327460194</v>
      </c>
      <c r="AV102">
        <v>-0.99555109045468271</v>
      </c>
      <c r="AW102">
        <v>-2.8572685550898314</v>
      </c>
      <c r="AX102">
        <v>1.0301778274879325</v>
      </c>
      <c r="AY102">
        <v>0.81226630754827056</v>
      </c>
      <c r="AZ102">
        <v>-0.81930920714512467</v>
      </c>
    </row>
    <row r="103" spans="10:52" x14ac:dyDescent="0.55000000000000004">
      <c r="J103">
        <f t="shared" si="47"/>
        <v>0</v>
      </c>
      <c r="K103">
        <v>92</v>
      </c>
      <c r="L103">
        <f t="shared" ca="1" si="55"/>
        <v>1.5507440294102803</v>
      </c>
      <c r="M103">
        <f t="shared" ca="1" si="62"/>
        <v>0.25644645484364831</v>
      </c>
      <c r="N103">
        <f t="shared" ca="1" si="62"/>
        <v>0.16229192532386252</v>
      </c>
      <c r="O103">
        <f t="shared" ca="1" si="62"/>
        <v>9.9911924862025714E-2</v>
      </c>
      <c r="P103">
        <f t="shared" ca="1" si="62"/>
        <v>8.699683146258412E-2</v>
      </c>
      <c r="Q103">
        <f t="shared" ca="1" si="62"/>
        <v>5.071165574005794E-2</v>
      </c>
      <c r="R103">
        <f t="shared" ca="1" si="62"/>
        <v>1.9463129773847111E-2</v>
      </c>
      <c r="S103">
        <f t="shared" ca="1" si="62"/>
        <v>1.2360954447748339E-2</v>
      </c>
      <c r="T103">
        <f t="shared" ca="1" si="62"/>
        <v>1.3778589846461362E-2</v>
      </c>
      <c r="U103">
        <f t="shared" ca="1" si="62"/>
        <v>6.7648641574447168E-3</v>
      </c>
      <c r="V103">
        <f t="shared" ca="1" si="62"/>
        <v>4.7365791661863662E-3</v>
      </c>
      <c r="W103">
        <f t="shared" ca="1" si="62"/>
        <v>8.0047624622080413E-3</v>
      </c>
      <c r="X103">
        <f t="shared" ca="1" si="62"/>
        <v>3.1282541107131448E-3</v>
      </c>
      <c r="Y103">
        <f t="shared" ca="1" si="62"/>
        <v>2.4801085999213348E-3</v>
      </c>
      <c r="Z103">
        <f t="shared" ca="1" si="62"/>
        <v>1.8410569450396218E-3</v>
      </c>
      <c r="AA103">
        <f t="shared" ca="1" si="62"/>
        <v>6.7785176931667865E-4</v>
      </c>
      <c r="AB103">
        <f t="shared" ca="1" si="62"/>
        <v>9.7816957922553199E-4</v>
      </c>
      <c r="AC103">
        <f t="shared" ca="1" si="61"/>
        <v>8.7405983556548188E-4</v>
      </c>
      <c r="AD103">
        <f t="shared" ca="1" si="61"/>
        <v>4.8027618764672598E-4</v>
      </c>
      <c r="AE103">
        <f t="shared" ca="1" si="60"/>
        <v>1.2418676773317231E-3</v>
      </c>
      <c r="AF103">
        <f t="shared" ca="1" si="48"/>
        <v>1318.5903973582233</v>
      </c>
      <c r="AG103">
        <f t="shared" ca="1" si="49"/>
        <v>0</v>
      </c>
      <c r="AH103">
        <f t="shared" ca="1" si="50"/>
        <v>0.12390339078266231</v>
      </c>
      <c r="AI103">
        <f t="shared" ca="1" si="51"/>
        <v>0.13185903973582233</v>
      </c>
      <c r="AJ103">
        <f t="shared" ca="1" si="57"/>
        <v>-2.0260218077759324</v>
      </c>
      <c r="AK103">
        <f t="shared" si="58"/>
        <v>0</v>
      </c>
      <c r="AM103">
        <f t="shared" ca="1" si="52"/>
        <v>1.5230237808079117</v>
      </c>
      <c r="AN103">
        <f t="shared" ca="1" si="53"/>
        <v>1.0517442206037231</v>
      </c>
      <c r="AO103">
        <f t="shared" si="54"/>
        <v>0</v>
      </c>
      <c r="AP103">
        <v>1.1422162060625851</v>
      </c>
      <c r="AQ103">
        <v>0.40545842239225749</v>
      </c>
      <c r="AR103">
        <v>-0.15766431715746876</v>
      </c>
      <c r="AS103">
        <v>0.10826511243067216</v>
      </c>
      <c r="AT103">
        <v>1.0517442206037231</v>
      </c>
      <c r="AU103">
        <v>0.37483232517843135</v>
      </c>
      <c r="AV103">
        <v>0.75842763180844486</v>
      </c>
      <c r="AW103">
        <v>-0.44954958866583183</v>
      </c>
      <c r="AX103">
        <v>1.8460650608176365</v>
      </c>
      <c r="AY103">
        <v>-0.44718149183609057</v>
      </c>
      <c r="AZ103">
        <v>-0.21668256522389129</v>
      </c>
    </row>
    <row r="104" spans="10:52" x14ac:dyDescent="0.55000000000000004">
      <c r="J104">
        <f t="shared" si="47"/>
        <v>0</v>
      </c>
      <c r="K104">
        <v>93</v>
      </c>
      <c r="L104">
        <f t="shared" ca="1" si="55"/>
        <v>0.72784800227098156</v>
      </c>
      <c r="M104">
        <f t="shared" ca="1" si="62"/>
        <v>0.48160571363768556</v>
      </c>
      <c r="N104">
        <f t="shared" ca="1" si="62"/>
        <v>0.12626983144727691</v>
      </c>
      <c r="O104">
        <f t="shared" ca="1" si="62"/>
        <v>9.3738626688710955E-2</v>
      </c>
      <c r="P104">
        <f t="shared" ca="1" si="62"/>
        <v>6.2504766767340431E-2</v>
      </c>
      <c r="Q104">
        <f t="shared" ca="1" si="62"/>
        <v>5.7038529107848734E-2</v>
      </c>
      <c r="R104">
        <f t="shared" ca="1" si="62"/>
        <v>3.426537798615259E-2</v>
      </c>
      <c r="S104">
        <f t="shared" ca="1" si="62"/>
        <v>1.3422820237390042E-2</v>
      </c>
      <c r="T104">
        <f t="shared" ca="1" si="62"/>
        <v>8.6485345147748766E-3</v>
      </c>
      <c r="U104">
        <f t="shared" ca="1" si="62"/>
        <v>9.741389654592288E-3</v>
      </c>
      <c r="V104">
        <f t="shared" ca="1" si="62"/>
        <v>4.8195695913164022E-3</v>
      </c>
      <c r="W104">
        <f t="shared" ca="1" si="62"/>
        <v>3.3939236418262042E-3</v>
      </c>
      <c r="X104">
        <f t="shared" ca="1" si="62"/>
        <v>5.7605214039083202E-3</v>
      </c>
      <c r="Y104">
        <f t="shared" ca="1" si="62"/>
        <v>2.2586070684492785E-3</v>
      </c>
      <c r="Z104">
        <f t="shared" ca="1" si="62"/>
        <v>1.7951403727365959E-3</v>
      </c>
      <c r="AA104">
        <f t="shared" ca="1" si="62"/>
        <v>1.335151967051029E-3</v>
      </c>
      <c r="AB104">
        <f t="shared" ca="1" si="62"/>
        <v>4.9231348949981078E-4</v>
      </c>
      <c r="AC104">
        <f t="shared" ca="1" si="61"/>
        <v>7.1124287756878886E-4</v>
      </c>
      <c r="AD104">
        <f t="shared" ca="1" si="61"/>
        <v>6.3610556534992951E-4</v>
      </c>
      <c r="AE104">
        <f t="shared" ca="1" si="60"/>
        <v>1.2541663149748718E-3</v>
      </c>
      <c r="AF104">
        <f t="shared" ca="1" si="48"/>
        <v>1319.7781556797231</v>
      </c>
      <c r="AG104">
        <f t="shared" ca="1" si="49"/>
        <v>0</v>
      </c>
      <c r="AH104">
        <f t="shared" ca="1" si="50"/>
        <v>0.15564777771871846</v>
      </c>
      <c r="AI104">
        <f t="shared" ca="1" si="51"/>
        <v>0.13197781556797231</v>
      </c>
      <c r="AJ104">
        <f t="shared" ca="1" si="57"/>
        <v>-2.0251214343990802</v>
      </c>
      <c r="AK104">
        <f t="shared" si="58"/>
        <v>0</v>
      </c>
      <c r="AM104">
        <f t="shared" ca="1" si="52"/>
        <v>0.71268234711843736</v>
      </c>
      <c r="AN104">
        <f t="shared" ca="1" si="53"/>
        <v>-0.84679868450621143</v>
      </c>
      <c r="AO104">
        <f t="shared" si="54"/>
        <v>0</v>
      </c>
      <c r="AP104">
        <v>0.98717464425135404</v>
      </c>
      <c r="AQ104">
        <v>-1.2298414731048979</v>
      </c>
      <c r="AR104">
        <v>-0.54497263590747025</v>
      </c>
      <c r="AS104">
        <v>-1.9321032596053556</v>
      </c>
      <c r="AT104">
        <v>-0.84679868450621143</v>
      </c>
      <c r="AU104">
        <v>-0.29303691917448305</v>
      </c>
      <c r="AV104">
        <v>0.69127054302953184</v>
      </c>
      <c r="AW104">
        <v>-0.66699385570245795</v>
      </c>
      <c r="AX104">
        <v>-0.68371377892617602</v>
      </c>
      <c r="AY104">
        <v>-0.33450533010181971</v>
      </c>
      <c r="AZ104">
        <v>-1.7021193343680352E-2</v>
      </c>
    </row>
    <row r="105" spans="10:52" x14ac:dyDescent="0.55000000000000004">
      <c r="J105">
        <f t="shared" si="47"/>
        <v>0</v>
      </c>
      <c r="K105">
        <v>94</v>
      </c>
      <c r="L105">
        <f t="shared" ca="1" si="55"/>
        <v>1.7008071111383625</v>
      </c>
      <c r="M105">
        <f t="shared" ca="1" si="62"/>
        <v>0.22604359578723138</v>
      </c>
      <c r="N105">
        <f t="shared" ca="1" si="62"/>
        <v>0.23713438472819764</v>
      </c>
      <c r="O105">
        <f t="shared" ca="1" si="62"/>
        <v>7.293252925838814E-2</v>
      </c>
      <c r="P105">
        <f t="shared" ca="1" si="62"/>
        <v>5.8642759674181678E-2</v>
      </c>
      <c r="Q105">
        <f t="shared" ca="1" si="62"/>
        <v>4.0980572495580687E-2</v>
      </c>
      <c r="R105">
        <f t="shared" ca="1" si="62"/>
        <v>3.8540385462325875E-2</v>
      </c>
      <c r="S105">
        <f t="shared" ca="1" si="62"/>
        <v>2.3631246074943896E-2</v>
      </c>
      <c r="T105">
        <f t="shared" ca="1" si="62"/>
        <v>9.3914854714016779E-3</v>
      </c>
      <c r="U105">
        <f t="shared" ca="1" si="62"/>
        <v>6.1144678510950236E-3</v>
      </c>
      <c r="V105">
        <f t="shared" ca="1" si="62"/>
        <v>6.9401697157169939E-3</v>
      </c>
      <c r="W105">
        <f t="shared" ca="1" si="62"/>
        <v>3.4533891666304307E-3</v>
      </c>
      <c r="X105">
        <f t="shared" ca="1" si="62"/>
        <v>2.4423922476492104E-3</v>
      </c>
      <c r="Y105">
        <f t="shared" ca="1" si="62"/>
        <v>4.159110449583856E-3</v>
      </c>
      <c r="Z105">
        <f t="shared" ca="1" si="62"/>
        <v>1.6348141911407231E-3</v>
      </c>
      <c r="AA105">
        <f t="shared" ca="1" si="62"/>
        <v>1.3018528330965894E-3</v>
      </c>
      <c r="AB105">
        <f t="shared" ca="1" si="62"/>
        <v>9.6970068334268072E-4</v>
      </c>
      <c r="AC105">
        <f t="shared" ca="1" si="61"/>
        <v>3.5796907854670021E-4</v>
      </c>
      <c r="AD105">
        <f t="shared" ca="1" si="61"/>
        <v>5.1761393708738923E-4</v>
      </c>
      <c r="AE105">
        <f t="shared" ca="1" si="60"/>
        <v>1.3766070109811907E-3</v>
      </c>
      <c r="AF105">
        <f t="shared" ca="1" si="48"/>
        <v>1318.208433254088</v>
      </c>
      <c r="AG105">
        <f t="shared" ca="1" si="49"/>
        <v>0</v>
      </c>
      <c r="AH105">
        <f t="shared" ca="1" si="50"/>
        <v>0.11815025934007102</v>
      </c>
      <c r="AI105">
        <f t="shared" ca="1" si="51"/>
        <v>0.1318208433254088</v>
      </c>
      <c r="AJ105">
        <f t="shared" ca="1" si="57"/>
        <v>-2.0263115258252373</v>
      </c>
      <c r="AK105">
        <f t="shared" si="58"/>
        <v>0</v>
      </c>
      <c r="AM105">
        <f t="shared" ca="1" si="52"/>
        <v>1.6651231915295082</v>
      </c>
      <c r="AN105">
        <f t="shared" ca="1" si="53"/>
        <v>1.2747477740049362</v>
      </c>
      <c r="AO105">
        <f t="shared" si="54"/>
        <v>0</v>
      </c>
      <c r="AP105">
        <v>-1.3196768122725189E-2</v>
      </c>
      <c r="AQ105">
        <v>0.6021491572028026</v>
      </c>
      <c r="AR105">
        <v>-4.4727812564815395E-2</v>
      </c>
      <c r="AS105">
        <v>7.5000343713327311E-2</v>
      </c>
      <c r="AT105">
        <v>1.2747477740049362</v>
      </c>
      <c r="AU105">
        <v>-0.28928639039804693</v>
      </c>
      <c r="AV105">
        <v>-0.67264181780046783</v>
      </c>
      <c r="AW105">
        <v>1.0398480299045332</v>
      </c>
      <c r="AX105">
        <v>-0.12544205674203113</v>
      </c>
      <c r="AY105">
        <v>-2.2363201424013823</v>
      </c>
      <c r="AZ105">
        <v>-1.5291607269318774</v>
      </c>
    </row>
    <row r="106" spans="10:52" x14ac:dyDescent="0.55000000000000004">
      <c r="J106">
        <f t="shared" si="47"/>
        <v>0</v>
      </c>
      <c r="K106">
        <v>95</v>
      </c>
      <c r="L106">
        <f t="shared" ca="1" si="55"/>
        <v>2.4103590402319108</v>
      </c>
      <c r="M106">
        <f t="shared" ca="1" si="62"/>
        <v>0.52820994760259521</v>
      </c>
      <c r="N106">
        <f t="shared" ca="1" si="62"/>
        <v>0.11129998563322717</v>
      </c>
      <c r="O106">
        <f t="shared" ca="1" si="62"/>
        <v>0.13696708274755615</v>
      </c>
      <c r="P106">
        <f t="shared" ca="1" si="62"/>
        <v>4.5626492907058544E-2</v>
      </c>
      <c r="Q106">
        <f t="shared" ca="1" si="62"/>
        <v>3.8448489426640482E-2</v>
      </c>
      <c r="R106">
        <f t="shared" ca="1" si="62"/>
        <v>2.7690178641530516E-2</v>
      </c>
      <c r="S106">
        <f t="shared" ca="1" si="62"/>
        <v>2.6579520968701139E-2</v>
      </c>
      <c r="T106">
        <f t="shared" ca="1" si="62"/>
        <v>1.6533969781234774E-2</v>
      </c>
      <c r="U106">
        <f t="shared" ca="1" si="62"/>
        <v>6.6397302214392922E-3</v>
      </c>
      <c r="V106">
        <f t="shared" ca="1" si="62"/>
        <v>4.3562003074058249E-3</v>
      </c>
      <c r="W106">
        <f t="shared" ca="1" si="62"/>
        <v>4.9728728793575448E-3</v>
      </c>
      <c r="X106">
        <f t="shared" ca="1" si="62"/>
        <v>2.4851858258530157E-3</v>
      </c>
      <c r="Y106">
        <f t="shared" ca="1" si="62"/>
        <v>1.7634131369234126E-3</v>
      </c>
      <c r="Z106">
        <f t="shared" ca="1" si="62"/>
        <v>3.0104274800528694E-3</v>
      </c>
      <c r="AA106">
        <f t="shared" ca="1" si="62"/>
        <v>1.1855827648055168E-3</v>
      </c>
      <c r="AB106">
        <f t="shared" ca="1" si="62"/>
        <v>9.4551602590502626E-4</v>
      </c>
      <c r="AC106">
        <f t="shared" ca="1" si="61"/>
        <v>7.0508500678086411E-4</v>
      </c>
      <c r="AD106">
        <f t="shared" ca="1" si="61"/>
        <v>2.6051548626465062E-4</v>
      </c>
      <c r="AE106">
        <f t="shared" ca="1" si="60"/>
        <v>1.3794829540661566E-3</v>
      </c>
      <c r="AF106">
        <f t="shared" ca="1" si="48"/>
        <v>1336.047896615928</v>
      </c>
      <c r="AG106">
        <f t="shared" ca="1" si="49"/>
        <v>0</v>
      </c>
      <c r="AH106">
        <f t="shared" ca="1" si="50"/>
        <v>9.3236786046751577E-2</v>
      </c>
      <c r="AI106">
        <f t="shared" ca="1" si="51"/>
        <v>0.13360478966159281</v>
      </c>
      <c r="AJ106">
        <f t="shared" ca="1" si="57"/>
        <v>-2.0128691677617896</v>
      </c>
      <c r="AK106">
        <f t="shared" si="58"/>
        <v>0</v>
      </c>
      <c r="AM106">
        <f t="shared" ca="1" si="52"/>
        <v>2.3602480637847001</v>
      </c>
      <c r="AN106">
        <f t="shared" ca="1" si="53"/>
        <v>2.1469168132171035</v>
      </c>
      <c r="AO106">
        <f t="shared" si="54"/>
        <v>0</v>
      </c>
      <c r="AP106">
        <v>0.34934714676637668</v>
      </c>
      <c r="AQ106">
        <v>0.63578227127436548</v>
      </c>
      <c r="AR106">
        <v>0.29375541998888366</v>
      </c>
      <c r="AS106">
        <v>0.36541109693644103</v>
      </c>
      <c r="AT106">
        <v>2.1469168132171035</v>
      </c>
      <c r="AU106">
        <v>1.9476738088997081</v>
      </c>
      <c r="AV106">
        <v>0.28402610041666776</v>
      </c>
      <c r="AW106">
        <v>-0.20354491425678134</v>
      </c>
      <c r="AX106">
        <v>0.53250232667778619</v>
      </c>
      <c r="AY106">
        <v>0.3422007921471959</v>
      </c>
      <c r="AZ106">
        <v>-0.53444182412931696</v>
      </c>
    </row>
    <row r="107" spans="10:52" x14ac:dyDescent="0.55000000000000004">
      <c r="J107">
        <f t="shared" si="47"/>
        <v>0</v>
      </c>
      <c r="K107">
        <v>96</v>
      </c>
      <c r="L107">
        <f t="shared" ca="1" si="55"/>
        <v>2.2749214393903157</v>
      </c>
      <c r="M107">
        <f t="shared" ca="1" si="62"/>
        <v>0.74857143647064928</v>
      </c>
      <c r="N107">
        <f t="shared" ca="1" si="62"/>
        <v>0.26008150938650659</v>
      </c>
      <c r="O107">
        <f t="shared" ca="1" si="62"/>
        <v>6.428605602473525E-2</v>
      </c>
      <c r="P107">
        <f t="shared" ca="1" si="62"/>
        <v>8.5686424055602353E-2</v>
      </c>
      <c r="Q107">
        <f t="shared" ca="1" si="62"/>
        <v>2.9914515276198195E-2</v>
      </c>
      <c r="R107">
        <f t="shared" ca="1" si="62"/>
        <v>2.5979274468053922E-2</v>
      </c>
      <c r="S107">
        <f t="shared" ca="1" si="62"/>
        <v>1.9096635256777329E-2</v>
      </c>
      <c r="T107">
        <f t="shared" ca="1" si="62"/>
        <v>1.8596776280966558E-2</v>
      </c>
      <c r="U107">
        <f t="shared" ca="1" si="62"/>
        <v>1.1689428596905842E-2</v>
      </c>
      <c r="V107">
        <f t="shared" ca="1" si="62"/>
        <v>4.7304189892086309E-3</v>
      </c>
      <c r="W107">
        <f t="shared" ca="1" si="62"/>
        <v>3.1213689654719665E-3</v>
      </c>
      <c r="X107">
        <f t="shared" ca="1" si="62"/>
        <v>3.5786621771350478E-3</v>
      </c>
      <c r="Y107">
        <f t="shared" ca="1" si="62"/>
        <v>1.7943102043593178E-3</v>
      </c>
      <c r="Z107">
        <f t="shared" ca="1" si="62"/>
        <v>1.2763852824854976E-3</v>
      </c>
      <c r="AA107">
        <f t="shared" ca="1" si="62"/>
        <v>2.1831905756562889E-3</v>
      </c>
      <c r="AB107">
        <f t="shared" ca="1" si="62"/>
        <v>8.6107083355499014E-4</v>
      </c>
      <c r="AC107">
        <f t="shared" ca="1" si="61"/>
        <v>6.8749995229308103E-4</v>
      </c>
      <c r="AD107">
        <f t="shared" ca="1" si="61"/>
        <v>5.1313248659679391E-4</v>
      </c>
      <c r="AE107">
        <f t="shared" ca="1" si="60"/>
        <v>1.1943431918215292E-3</v>
      </c>
      <c r="AF107">
        <f t="shared" ca="1" si="48"/>
        <v>1396.284293917407</v>
      </c>
      <c r="AG107">
        <f t="shared" ca="1" si="49"/>
        <v>0</v>
      </c>
      <c r="AH107">
        <f t="shared" ca="1" si="50"/>
        <v>9.4476635118352276E-2</v>
      </c>
      <c r="AI107">
        <f t="shared" ca="1" si="51"/>
        <v>0.13962842939174069</v>
      </c>
      <c r="AJ107">
        <f t="shared" ca="1" si="57"/>
        <v>-1.9687704604495244</v>
      </c>
      <c r="AK107">
        <f t="shared" si="58"/>
        <v>0</v>
      </c>
      <c r="AM107">
        <f t="shared" ca="1" si="52"/>
        <v>2.2227548520647886</v>
      </c>
      <c r="AN107">
        <f t="shared" ca="1" si="53"/>
        <v>1.9968683773186058</v>
      </c>
      <c r="AO107">
        <f t="shared" si="54"/>
        <v>0</v>
      </c>
      <c r="AP107">
        <v>-1.3949556887382641</v>
      </c>
      <c r="AQ107">
        <v>-1.7505726646049879</v>
      </c>
      <c r="AR107">
        <v>0.90795310825342312</v>
      </c>
      <c r="AS107">
        <v>-0.38387497625080869</v>
      </c>
      <c r="AT107">
        <v>1.9968683773186058</v>
      </c>
      <c r="AU107">
        <v>-0.11503971109050326</v>
      </c>
      <c r="AV107">
        <v>-0.34171421248174738</v>
      </c>
      <c r="AW107">
        <v>1.0757207746792119</v>
      </c>
      <c r="AX107">
        <v>-0.211048245546408</v>
      </c>
      <c r="AY107">
        <v>1.8967330106534064</v>
      </c>
      <c r="AZ107">
        <v>-1.1475185601739213</v>
      </c>
    </row>
    <row r="108" spans="10:52" x14ac:dyDescent="0.55000000000000004">
      <c r="J108">
        <f t="shared" ref="J108:J139" si="63">Cullrate</f>
        <v>0</v>
      </c>
      <c r="K108">
        <v>97</v>
      </c>
      <c r="L108">
        <f t="shared" ca="1" si="55"/>
        <v>1.3110287320319722</v>
      </c>
      <c r="M108">
        <f t="shared" ca="1" si="62"/>
        <v>0.70650935454762731</v>
      </c>
      <c r="N108">
        <f t="shared" ca="1" si="62"/>
        <v>0.36858372312857091</v>
      </c>
      <c r="O108">
        <f t="shared" ca="1" si="62"/>
        <v>0.15022117377908487</v>
      </c>
      <c r="P108">
        <f t="shared" ca="1" si="62"/>
        <v>4.0217270798928215E-2</v>
      </c>
      <c r="Q108">
        <f t="shared" ca="1" si="62"/>
        <v>5.6179374702226316E-2</v>
      </c>
      <c r="R108">
        <f t="shared" ca="1" si="62"/>
        <v>2.0212950223231971E-2</v>
      </c>
      <c r="S108">
        <f t="shared" ca="1" si="62"/>
        <v>1.791670379504319E-2</v>
      </c>
      <c r="T108">
        <f t="shared" ca="1" si="62"/>
        <v>1.3361258617403169E-2</v>
      </c>
      <c r="U108">
        <f t="shared" ca="1" si="62"/>
        <v>1.3147821808390664E-2</v>
      </c>
      <c r="V108">
        <f t="shared" ca="1" si="62"/>
        <v>8.3280333934735266E-3</v>
      </c>
      <c r="W108">
        <f t="shared" ca="1" si="62"/>
        <v>3.3895096608604004E-3</v>
      </c>
      <c r="X108">
        <f t="shared" ca="1" si="62"/>
        <v>2.2462518806756217E-3</v>
      </c>
      <c r="Y108">
        <f t="shared" ca="1" si="62"/>
        <v>2.5838027867329093E-3</v>
      </c>
      <c r="Z108">
        <f t="shared" ca="1" si="62"/>
        <v>1.298749050408853E-3</v>
      </c>
      <c r="AA108">
        <f t="shared" ca="1" si="62"/>
        <v>9.2564671897686439E-4</v>
      </c>
      <c r="AB108">
        <f t="shared" ca="1" si="62"/>
        <v>1.585618300632209E-3</v>
      </c>
      <c r="AC108">
        <f t="shared" ca="1" si="61"/>
        <v>6.2609849095194734E-4</v>
      </c>
      <c r="AD108">
        <f t="shared" ca="1" si="61"/>
        <v>5.0033479178059894E-4</v>
      </c>
      <c r="AE108">
        <f t="shared" ca="1" si="60"/>
        <v>1.243484079965599E-3</v>
      </c>
      <c r="AF108">
        <f t="shared" ref="AF108:AF139" ca="1" si="64">SUMPRODUCT(L108:AE108,mwt)*fec</f>
        <v>1514.7464216771277</v>
      </c>
      <c r="AG108">
        <f t="shared" ref="AG108:AG139" ca="1" si="65">J108*SUMPRODUCT(L108:AE108,wt,vul)</f>
        <v>0</v>
      </c>
      <c r="AH108">
        <f t="shared" ref="AH108:AH139" ca="1" si="66">SUMPRODUCT(L108:AE108,vul,wt)/SUMPRODUCT(L108:AE108,vul)</f>
        <v>0.12378434493960895</v>
      </c>
      <c r="AI108">
        <f t="shared" ref="AI108:AI139" ca="1" si="67">SUMPRODUCT(L108:AE108,mwt)</f>
        <v>0.15147464216771278</v>
      </c>
      <c r="AJ108">
        <f t="shared" ca="1" si="57"/>
        <v>-1.8873370464729848</v>
      </c>
      <c r="AK108">
        <f t="shared" si="58"/>
        <v>0</v>
      </c>
      <c r="AM108">
        <f t="shared" ref="AM108:AM139" ca="1" si="68">EXP(AN108*sdr)*IF(AO108=0,1,0)</f>
        <v>1.2720161805245853</v>
      </c>
      <c r="AN108">
        <f t="shared" ref="AN108:AN139" ca="1" si="69">OFFSET(AO108,0,normseq)</f>
        <v>0.60150796343805268</v>
      </c>
      <c r="AO108">
        <f t="shared" ref="AO108:AO139" si="70">MOD(K108,yrbetween)</f>
        <v>0</v>
      </c>
      <c r="AP108">
        <v>-2.02817318495363</v>
      </c>
      <c r="AQ108">
        <v>-0.81311782196280546</v>
      </c>
      <c r="AR108">
        <v>0.90679804998217151</v>
      </c>
      <c r="AS108">
        <v>-0.1744172095641261</v>
      </c>
      <c r="AT108">
        <v>0.60150796343805268</v>
      </c>
      <c r="AU108">
        <v>0.13763383321929723</v>
      </c>
      <c r="AV108">
        <v>-1.4864872355246916</v>
      </c>
      <c r="AW108">
        <v>0.24528162612114102</v>
      </c>
      <c r="AX108">
        <v>-1.2884856914752163</v>
      </c>
      <c r="AY108">
        <v>1.5838668332435191</v>
      </c>
      <c r="AZ108">
        <v>-1.9390790839679539</v>
      </c>
    </row>
    <row r="109" spans="10:52" x14ac:dyDescent="0.55000000000000004">
      <c r="J109">
        <f t="shared" si="63"/>
        <v>0</v>
      </c>
      <c r="K109">
        <v>98</v>
      </c>
      <c r="L109">
        <f t="shared" ref="L109:L140" ca="1" si="71">reca*AF108/(1+recb*AF108)*Rmult+glenadd</f>
        <v>0.65898620382082362</v>
      </c>
      <c r="M109">
        <f t="shared" ca="1" si="62"/>
        <v>0.40715870325154663</v>
      </c>
      <c r="N109">
        <f t="shared" ca="1" si="62"/>
        <v>0.34787307615168178</v>
      </c>
      <c r="O109">
        <f t="shared" ca="1" si="62"/>
        <v>0.21289125726333463</v>
      </c>
      <c r="P109">
        <f t="shared" ca="1" si="62"/>
        <v>9.3978165704888442E-2</v>
      </c>
      <c r="Q109">
        <f t="shared" ca="1" si="62"/>
        <v>2.6368017461526568E-2</v>
      </c>
      <c r="R109">
        <f t="shared" ca="1" si="62"/>
        <v>3.795986309468672E-2</v>
      </c>
      <c r="S109">
        <f t="shared" ca="1" si="62"/>
        <v>1.3939936714511625E-2</v>
      </c>
      <c r="T109">
        <f t="shared" ca="1" si="62"/>
        <v>1.2535701172384403E-2</v>
      </c>
      <c r="U109">
        <f t="shared" ca="1" si="62"/>
        <v>9.4463386978116959E-3</v>
      </c>
      <c r="V109">
        <f t="shared" ca="1" si="62"/>
        <v>9.3670531595274123E-3</v>
      </c>
      <c r="W109">
        <f t="shared" ca="1" si="62"/>
        <v>5.9673254541600133E-3</v>
      </c>
      <c r="X109">
        <f t="shared" ca="1" si="62"/>
        <v>2.4392157846435934E-3</v>
      </c>
      <c r="Y109">
        <f t="shared" ca="1" si="62"/>
        <v>1.6217993154190619E-3</v>
      </c>
      <c r="Z109">
        <f t="shared" ca="1" si="62"/>
        <v>1.8701958042485274E-3</v>
      </c>
      <c r="AA109">
        <f t="shared" ca="1" si="62"/>
        <v>9.4186513569340883E-4</v>
      </c>
      <c r="AB109">
        <f t="shared" ref="AB109:AD124" ca="1" si="72">AA108*AA$10*(1-AA$2*$J108)</f>
        <v>6.7228321425337023E-4</v>
      </c>
      <c r="AC109">
        <f t="shared" ca="1" si="72"/>
        <v>1.1529286402060179E-3</v>
      </c>
      <c r="AD109">
        <f t="shared" ca="1" si="72"/>
        <v>4.5564927977049169E-4</v>
      </c>
      <c r="AE109">
        <f t="shared" ca="1" si="60"/>
        <v>1.2699513280145945E-3</v>
      </c>
      <c r="AF109">
        <f t="shared" ca="1" si="64"/>
        <v>1656.1294261330497</v>
      </c>
      <c r="AG109">
        <f t="shared" ca="1" si="65"/>
        <v>0</v>
      </c>
      <c r="AH109">
        <f t="shared" ca="1" si="66"/>
        <v>0.17195983553994057</v>
      </c>
      <c r="AI109">
        <f t="shared" ca="1" si="67"/>
        <v>0.16561294261330498</v>
      </c>
      <c r="AJ109">
        <f t="shared" ca="1" si="57"/>
        <v>-1.7981018842075438</v>
      </c>
      <c r="AK109">
        <f t="shared" si="58"/>
        <v>0</v>
      </c>
      <c r="AM109">
        <f t="shared" ca="1" si="68"/>
        <v>0.63157385775543351</v>
      </c>
      <c r="AN109">
        <f t="shared" ca="1" si="69"/>
        <v>-1.1488509699120186</v>
      </c>
      <c r="AO109">
        <f t="shared" si="70"/>
        <v>0</v>
      </c>
      <c r="AP109">
        <v>-0.7741255103610456</v>
      </c>
      <c r="AQ109">
        <v>-0.18818241187545937</v>
      </c>
      <c r="AR109">
        <v>-0.54781480685051065</v>
      </c>
      <c r="AS109">
        <v>2.0269726519472897</v>
      </c>
      <c r="AT109">
        <v>-1.1488509699120186</v>
      </c>
      <c r="AU109">
        <v>-0.33976903068833053</v>
      </c>
      <c r="AV109">
        <v>-0.87775333668105304</v>
      </c>
      <c r="AW109">
        <v>0.83005716078332625</v>
      </c>
      <c r="AX109">
        <v>-1.3496469364326913</v>
      </c>
      <c r="AY109">
        <v>-0.36050892049388494</v>
      </c>
      <c r="AZ109">
        <v>-0.98208147392142564</v>
      </c>
    </row>
    <row r="110" spans="10:52" x14ac:dyDescent="0.55000000000000004">
      <c r="J110">
        <f t="shared" si="63"/>
        <v>0</v>
      </c>
      <c r="K110">
        <v>99</v>
      </c>
      <c r="L110">
        <f t="shared" ca="1" si="71"/>
        <v>0.73099859078477869</v>
      </c>
      <c r="M110">
        <f t="shared" ref="M110:AB125" ca="1" si="73">L109*L$10*(1-L$2*$J109)</f>
        <v>0.20465758045781912</v>
      </c>
      <c r="N110">
        <f t="shared" ca="1" si="73"/>
        <v>0.20047795499146084</v>
      </c>
      <c r="O110">
        <f t="shared" ca="1" si="73"/>
        <v>0.20092893935026443</v>
      </c>
      <c r="P110">
        <f t="shared" ca="1" si="73"/>
        <v>0.1331844862405227</v>
      </c>
      <c r="Q110">
        <f t="shared" ca="1" si="73"/>
        <v>6.1615765194459056E-2</v>
      </c>
      <c r="R110">
        <f t="shared" ca="1" si="73"/>
        <v>1.7816615763759862E-2</v>
      </c>
      <c r="S110">
        <f t="shared" ca="1" si="73"/>
        <v>2.6179161546802047E-2</v>
      </c>
      <c r="T110">
        <f t="shared" ca="1" si="73"/>
        <v>9.7532940776423951E-3</v>
      </c>
      <c r="U110">
        <f t="shared" ca="1" si="73"/>
        <v>8.862673980029068E-3</v>
      </c>
      <c r="V110">
        <f t="shared" ca="1" si="73"/>
        <v>6.7299631859046218E-3</v>
      </c>
      <c r="W110">
        <f t="shared" ca="1" si="73"/>
        <v>6.711819238515832E-3</v>
      </c>
      <c r="X110">
        <f t="shared" ca="1" si="73"/>
        <v>4.2943068161067815E-3</v>
      </c>
      <c r="Y110">
        <f t="shared" ca="1" si="73"/>
        <v>1.7611197229157128E-3</v>
      </c>
      <c r="Z110">
        <f t="shared" ca="1" si="73"/>
        <v>1.1738830419271457E-3</v>
      </c>
      <c r="AA110">
        <f t="shared" ca="1" si="73"/>
        <v>1.3562837442593412E-3</v>
      </c>
      <c r="AB110">
        <f t="shared" ca="1" si="72"/>
        <v>6.8406240505777436E-4</v>
      </c>
      <c r="AC110">
        <f t="shared" ca="1" si="72"/>
        <v>4.8882796807619316E-4</v>
      </c>
      <c r="AD110">
        <f t="shared" ca="1" si="72"/>
        <v>8.3905505623868885E-4</v>
      </c>
      <c r="AE110">
        <f t="shared" ca="1" si="60"/>
        <v>1.2566837181232262E-3</v>
      </c>
      <c r="AF110">
        <f t="shared" ca="1" si="64"/>
        <v>1743.692835173239</v>
      </c>
      <c r="AG110">
        <f t="shared" ca="1" si="65"/>
        <v>0</v>
      </c>
      <c r="AH110">
        <f t="shared" ca="1" si="66"/>
        <v>0.19482915664066333</v>
      </c>
      <c r="AI110">
        <f t="shared" ca="1" si="67"/>
        <v>0.17436928351732389</v>
      </c>
      <c r="AJ110">
        <f t="shared" ca="1" si="57"/>
        <v>-1.7465799096402217</v>
      </c>
      <c r="AK110">
        <f t="shared" si="58"/>
        <v>0</v>
      </c>
      <c r="AM110">
        <f t="shared" ca="1" si="68"/>
        <v>0.69188134367508336</v>
      </c>
      <c r="AN110">
        <f t="shared" ca="1" si="69"/>
        <v>-0.92085201686131768</v>
      </c>
      <c r="AO110">
        <f t="shared" si="70"/>
        <v>0</v>
      </c>
      <c r="AP110">
        <v>0.12282043826417066</v>
      </c>
      <c r="AQ110">
        <v>-0.70072474045446143</v>
      </c>
      <c r="AR110">
        <v>-1.9946310203522444</v>
      </c>
      <c r="AS110">
        <v>0.42237616071361117</v>
      </c>
      <c r="AT110">
        <v>-0.92085201686131768</v>
      </c>
      <c r="AU110">
        <v>0.39418864616891369</v>
      </c>
      <c r="AV110">
        <v>0.47235062083927915</v>
      </c>
      <c r="AW110">
        <v>-0.82252313404751476</v>
      </c>
      <c r="AX110">
        <v>-0.23095935830497183</v>
      </c>
      <c r="AY110">
        <v>-0.94640199677087367</v>
      </c>
      <c r="AZ110">
        <v>-0.94472625278285705</v>
      </c>
    </row>
    <row r="111" spans="10:52" x14ac:dyDescent="0.55000000000000004">
      <c r="J111">
        <f t="shared" si="63"/>
        <v>0</v>
      </c>
      <c r="K111">
        <v>100</v>
      </c>
      <c r="L111">
        <f t="shared" ca="1" si="71"/>
        <v>1.7605276404373125</v>
      </c>
      <c r="M111">
        <f t="shared" ca="1" si="73"/>
        <v>0.22702205606229237</v>
      </c>
      <c r="N111">
        <f t="shared" ca="1" si="73"/>
        <v>0.1007698788605671</v>
      </c>
      <c r="O111">
        <f t="shared" ca="1" si="73"/>
        <v>0.11579459757322624</v>
      </c>
      <c r="P111">
        <f t="shared" ca="1" si="73"/>
        <v>0.12570087612905925</v>
      </c>
      <c r="Q111">
        <f t="shared" ca="1" si="73"/>
        <v>8.7320964079147231E-2</v>
      </c>
      <c r="R111">
        <f t="shared" ca="1" si="73"/>
        <v>4.1633179857435122E-2</v>
      </c>
      <c r="S111">
        <f t="shared" ca="1" si="73"/>
        <v>1.2287295692645825E-2</v>
      </c>
      <c r="T111">
        <f t="shared" ca="1" si="73"/>
        <v>1.8316658568920435E-2</v>
      </c>
      <c r="U111">
        <f t="shared" ca="1" si="73"/>
        <v>6.8955269795292319E-3</v>
      </c>
      <c r="V111">
        <f t="shared" ca="1" si="73"/>
        <v>6.3141362513380629E-3</v>
      </c>
      <c r="W111">
        <f t="shared" ca="1" si="73"/>
        <v>4.8222525928247086E-3</v>
      </c>
      <c r="X111">
        <f t="shared" ca="1" si="73"/>
        <v>4.8300719184575401E-3</v>
      </c>
      <c r="Y111">
        <f t="shared" ca="1" si="73"/>
        <v>3.1004999548254687E-3</v>
      </c>
      <c r="Z111">
        <f t="shared" ca="1" si="73"/>
        <v>1.2747252745016729E-3</v>
      </c>
      <c r="AA111">
        <f t="shared" ca="1" si="73"/>
        <v>8.5131112144015925E-4</v>
      </c>
      <c r="AB111">
        <f t="shared" ca="1" si="72"/>
        <v>9.8504837357183523E-4</v>
      </c>
      <c r="AC111">
        <f t="shared" ca="1" si="72"/>
        <v>4.9739280769202897E-4</v>
      </c>
      <c r="AD111">
        <f t="shared" ca="1" si="72"/>
        <v>3.5574931868456624E-4</v>
      </c>
      <c r="AE111">
        <f t="shared" ca="1" si="60"/>
        <v>1.5262400716007133E-3</v>
      </c>
      <c r="AF111">
        <f t="shared" ca="1" si="64"/>
        <v>1736.5028421200604</v>
      </c>
      <c r="AG111">
        <f t="shared" ca="1" si="65"/>
        <v>0</v>
      </c>
      <c r="AH111">
        <f t="shared" ca="1" si="66"/>
        <v>0.13953082056876548</v>
      </c>
      <c r="AI111">
        <f t="shared" ca="1" si="67"/>
        <v>0.17365028421200604</v>
      </c>
      <c r="AJ111">
        <f t="shared" ca="1" si="57"/>
        <v>-1.7507118630988583</v>
      </c>
      <c r="AK111">
        <f t="shared" si="58"/>
        <v>0</v>
      </c>
      <c r="AM111">
        <f t="shared" ca="1" si="68"/>
        <v>1.6550330137413274</v>
      </c>
      <c r="AN111">
        <f t="shared" ca="1" si="69"/>
        <v>1.259552391275065</v>
      </c>
      <c r="AO111">
        <f t="shared" si="70"/>
        <v>0</v>
      </c>
      <c r="AP111">
        <v>-0.35626726457849145</v>
      </c>
      <c r="AQ111">
        <v>0.17931256479641888</v>
      </c>
      <c r="AR111">
        <v>1.0883604772971012</v>
      </c>
      <c r="AS111">
        <v>1.8583978089736775</v>
      </c>
      <c r="AT111">
        <v>1.259552391275065</v>
      </c>
      <c r="AU111">
        <v>-0.4652633833757136</v>
      </c>
      <c r="AV111">
        <v>-1.4673651094199158</v>
      </c>
      <c r="AW111">
        <v>-0.51722508942475542</v>
      </c>
      <c r="AX111">
        <v>2.482083800714463</v>
      </c>
      <c r="AY111">
        <v>0.74180661613354459</v>
      </c>
      <c r="AZ111">
        <v>-0.32763637136667967</v>
      </c>
    </row>
    <row r="112" spans="10:52" x14ac:dyDescent="0.55000000000000004">
      <c r="J112">
        <f t="shared" si="63"/>
        <v>0</v>
      </c>
      <c r="K112">
        <v>101</v>
      </c>
      <c r="L112">
        <f t="shared" ca="1" si="71"/>
        <v>1.4780749055986262</v>
      </c>
      <c r="M112">
        <f t="shared" ca="1" si="73"/>
        <v>0.54675701119682274</v>
      </c>
      <c r="N112">
        <f t="shared" ca="1" si="73"/>
        <v>0.11178176267352641</v>
      </c>
      <c r="O112">
        <f t="shared" ca="1" si="73"/>
        <v>5.8203943524160237E-2</v>
      </c>
      <c r="P112">
        <f t="shared" ca="1" si="73"/>
        <v>7.2440945605117088E-2</v>
      </c>
      <c r="Q112">
        <f t="shared" ca="1" si="73"/>
        <v>8.2414416265873341E-2</v>
      </c>
      <c r="R112">
        <f t="shared" ca="1" si="73"/>
        <v>5.9001935484503151E-2</v>
      </c>
      <c r="S112">
        <f t="shared" ca="1" si="73"/>
        <v>2.871247818982299E-2</v>
      </c>
      <c r="T112">
        <f t="shared" ca="1" si="73"/>
        <v>8.5969980182597962E-3</v>
      </c>
      <c r="U112">
        <f t="shared" ca="1" si="73"/>
        <v>1.2949780077516806E-2</v>
      </c>
      <c r="V112">
        <f t="shared" ca="1" si="73"/>
        <v>4.9126592010081344E-3</v>
      </c>
      <c r="W112">
        <f t="shared" ca="1" si="73"/>
        <v>4.5242981378018753E-3</v>
      </c>
      <c r="X112">
        <f t="shared" ca="1" si="73"/>
        <v>3.4702702806194987E-3</v>
      </c>
      <c r="Y112">
        <f t="shared" ca="1" si="73"/>
        <v>3.4873236604361403E-3</v>
      </c>
      <c r="Z112">
        <f t="shared" ca="1" si="73"/>
        <v>2.2441890829908539E-3</v>
      </c>
      <c r="AA112">
        <f t="shared" ca="1" si="73"/>
        <v>9.2444286543453083E-4</v>
      </c>
      <c r="AB112">
        <f t="shared" ca="1" si="72"/>
        <v>6.1829439387418828E-4</v>
      </c>
      <c r="AC112">
        <f t="shared" ca="1" si="72"/>
        <v>7.1624455988336493E-4</v>
      </c>
      <c r="AD112">
        <f t="shared" ca="1" si="72"/>
        <v>3.6198246420192999E-4</v>
      </c>
      <c r="AE112">
        <f t="shared" ca="1" si="60"/>
        <v>1.3705752152509234E-3</v>
      </c>
      <c r="AF112">
        <f t="shared" ca="1" si="64"/>
        <v>1667.6771509117013</v>
      </c>
      <c r="AG112">
        <f t="shared" ca="1" si="65"/>
        <v>0</v>
      </c>
      <c r="AH112">
        <f t="shared" ca="1" si="66"/>
        <v>0.13507445761473327</v>
      </c>
      <c r="AI112">
        <f t="shared" ca="1" si="67"/>
        <v>0.16676771509117014</v>
      </c>
      <c r="AJ112">
        <f t="shared" ca="1" si="57"/>
        <v>-1.7911533624008933</v>
      </c>
      <c r="AK112">
        <f t="shared" si="58"/>
        <v>0</v>
      </c>
      <c r="AM112">
        <f t="shared" ca="1" si="68"/>
        <v>1.3902474266927858</v>
      </c>
      <c r="AN112">
        <f t="shared" ca="1" si="69"/>
        <v>0.82370434029144235</v>
      </c>
      <c r="AO112">
        <f t="shared" si="70"/>
        <v>0</v>
      </c>
      <c r="AP112">
        <v>-0.49903292165254243</v>
      </c>
      <c r="AQ112">
        <v>0.91096126197953708</v>
      </c>
      <c r="AR112">
        <v>-1.3795352060697041</v>
      </c>
      <c r="AS112">
        <v>1.3021144695812836</v>
      </c>
      <c r="AT112">
        <v>0.82370434029144235</v>
      </c>
      <c r="AU112">
        <v>2.1696905605494976</v>
      </c>
      <c r="AV112">
        <v>0.19114168026135303</v>
      </c>
      <c r="AW112">
        <v>0.15201294445432723</v>
      </c>
      <c r="AX112">
        <v>-1.1947486200369895</v>
      </c>
      <c r="AY112">
        <v>-1.4171564544085413</v>
      </c>
      <c r="AZ112">
        <v>-0.43705881580535788</v>
      </c>
    </row>
    <row r="113" spans="10:52" x14ac:dyDescent="0.55000000000000004">
      <c r="J113">
        <f t="shared" si="63"/>
        <v>0</v>
      </c>
      <c r="K113">
        <v>102</v>
      </c>
      <c r="L113">
        <f t="shared" ca="1" si="71"/>
        <v>2.1690442874166509</v>
      </c>
      <c r="M113">
        <f t="shared" ca="1" si="73"/>
        <v>0.45903727902243441</v>
      </c>
      <c r="N113">
        <f t="shared" ca="1" si="73"/>
        <v>0.26921376506659733</v>
      </c>
      <c r="O113">
        <f t="shared" ca="1" si="73"/>
        <v>6.4564326912443806E-2</v>
      </c>
      <c r="P113">
        <f t="shared" ca="1" si="73"/>
        <v>3.6412309340862488E-2</v>
      </c>
      <c r="Q113">
        <f t="shared" ca="1" si="73"/>
        <v>4.7495120397282854E-2</v>
      </c>
      <c r="R113">
        <f t="shared" ca="1" si="73"/>
        <v>5.5686628323349745E-2</v>
      </c>
      <c r="S113">
        <f t="shared" ca="1" si="73"/>
        <v>4.0690905464277144E-2</v>
      </c>
      <c r="T113">
        <f t="shared" ca="1" si="73"/>
        <v>2.0089133058381177E-2</v>
      </c>
      <c r="U113">
        <f t="shared" ca="1" si="73"/>
        <v>6.0780318224752392E-3</v>
      </c>
      <c r="V113">
        <f t="shared" ca="1" si="73"/>
        <v>9.2259600227375307E-3</v>
      </c>
      <c r="W113">
        <f t="shared" ca="1" si="73"/>
        <v>3.5200911082756961E-3</v>
      </c>
      <c r="X113">
        <f t="shared" ca="1" si="73"/>
        <v>3.255851298962993E-3</v>
      </c>
      <c r="Y113">
        <f t="shared" ca="1" si="73"/>
        <v>2.505543574095982E-3</v>
      </c>
      <c r="Z113">
        <f t="shared" ca="1" si="73"/>
        <v>2.5241779718223017E-3</v>
      </c>
      <c r="AA113">
        <f t="shared" ca="1" si="73"/>
        <v>1.6275072189715451E-3</v>
      </c>
      <c r="AB113">
        <f t="shared" ca="1" si="72"/>
        <v>6.7140887363038957E-4</v>
      </c>
      <c r="AC113">
        <f t="shared" ca="1" si="72"/>
        <v>4.4957182601395847E-4</v>
      </c>
      <c r="AD113">
        <f t="shared" ca="1" si="72"/>
        <v>5.2125396014640081E-4</v>
      </c>
      <c r="AE113">
        <f t="shared" ca="1" si="60"/>
        <v>1.2617502663449039E-3</v>
      </c>
      <c r="AF113">
        <f t="shared" ca="1" si="64"/>
        <v>1613.4863169222872</v>
      </c>
      <c r="AG113">
        <f t="shared" ca="1" si="65"/>
        <v>0</v>
      </c>
      <c r="AH113">
        <f t="shared" ca="1" si="66"/>
        <v>0.11121301096570232</v>
      </c>
      <c r="AI113">
        <f t="shared" ca="1" si="67"/>
        <v>0.16134863169222871</v>
      </c>
      <c r="AJ113">
        <f t="shared" ca="1" si="57"/>
        <v>-1.8241878408905696</v>
      </c>
      <c r="AK113">
        <f t="shared" si="58"/>
        <v>0</v>
      </c>
      <c r="AM113">
        <f t="shared" ca="1" si="68"/>
        <v>2.0510570517337108</v>
      </c>
      <c r="AN113">
        <f t="shared" ca="1" si="69"/>
        <v>1.7958882381208241</v>
      </c>
      <c r="AO113">
        <f t="shared" si="70"/>
        <v>0</v>
      </c>
      <c r="AP113">
        <v>-0.10326516530767549</v>
      </c>
      <c r="AQ113">
        <v>0.18755940800474491</v>
      </c>
      <c r="AR113">
        <v>-1.4006445780978538</v>
      </c>
      <c r="AS113">
        <v>0.32602201827103272</v>
      </c>
      <c r="AT113">
        <v>1.7958882381208241</v>
      </c>
      <c r="AU113">
        <v>2.9111106414347887</v>
      </c>
      <c r="AV113">
        <v>-0.39716724131722003</v>
      </c>
      <c r="AW113">
        <v>0.57702663980307989</v>
      </c>
      <c r="AX113">
        <v>0.13894577932660468</v>
      </c>
      <c r="AY113">
        <v>-1.3773615137324668</v>
      </c>
      <c r="AZ113">
        <v>-0.97861857284442522</v>
      </c>
    </row>
    <row r="114" spans="10:52" x14ac:dyDescent="0.55000000000000004">
      <c r="J114">
        <f t="shared" si="63"/>
        <v>0</v>
      </c>
      <c r="K114">
        <v>103</v>
      </c>
      <c r="L114">
        <f t="shared" ca="1" si="71"/>
        <v>0.89698132081078785</v>
      </c>
      <c r="M114">
        <f t="shared" ca="1" si="73"/>
        <v>0.67362769234732622</v>
      </c>
      <c r="N114">
        <f t="shared" ca="1" si="73"/>
        <v>0.22602207500009444</v>
      </c>
      <c r="O114">
        <f t="shared" ca="1" si="73"/>
        <v>0.15549589773293285</v>
      </c>
      <c r="P114">
        <f t="shared" ca="1" si="73"/>
        <v>4.0391356694664725E-2</v>
      </c>
      <c r="Q114">
        <f t="shared" ca="1" si="73"/>
        <v>2.3873335744601449E-2</v>
      </c>
      <c r="R114">
        <f t="shared" ca="1" si="73"/>
        <v>3.2091995995019024E-2</v>
      </c>
      <c r="S114">
        <f t="shared" ca="1" si="73"/>
        <v>3.8404491481892337E-2</v>
      </c>
      <c r="T114">
        <f t="shared" ca="1" si="73"/>
        <v>2.8470026471891688E-2</v>
      </c>
      <c r="U114">
        <f t="shared" ca="1" si="73"/>
        <v>1.4202910103670825E-2</v>
      </c>
      <c r="V114">
        <f t="shared" ca="1" si="73"/>
        <v>4.3302417705487336E-3</v>
      </c>
      <c r="W114">
        <f t="shared" ca="1" si="73"/>
        <v>6.6107211008410533E-3</v>
      </c>
      <c r="X114">
        <f t="shared" ca="1" si="73"/>
        <v>2.5331869956995733E-3</v>
      </c>
      <c r="Y114">
        <f t="shared" ca="1" si="73"/>
        <v>2.3507325483802109E-3</v>
      </c>
      <c r="Z114">
        <f t="shared" ca="1" si="73"/>
        <v>1.8135505943784507E-3</v>
      </c>
      <c r="AA114">
        <f t="shared" ca="1" si="73"/>
        <v>1.8305578180760145E-3</v>
      </c>
      <c r="AB114">
        <f t="shared" ca="1" si="72"/>
        <v>1.1820338817817397E-3</v>
      </c>
      <c r="AC114">
        <f t="shared" ca="1" si="72"/>
        <v>4.8819222090732659E-4</v>
      </c>
      <c r="AD114">
        <f t="shared" ca="1" si="72"/>
        <v>3.2718027864418996E-4</v>
      </c>
      <c r="AE114">
        <f t="shared" ca="1" si="60"/>
        <v>1.298488404945893E-3</v>
      </c>
      <c r="AF114">
        <f t="shared" ca="1" si="64"/>
        <v>1611.6564358712324</v>
      </c>
      <c r="AG114">
        <f t="shared" ca="1" si="65"/>
        <v>0</v>
      </c>
      <c r="AH114">
        <f t="shared" ca="1" si="66"/>
        <v>0.14891497299493678</v>
      </c>
      <c r="AI114">
        <f t="shared" ca="1" si="67"/>
        <v>0.16116564358712324</v>
      </c>
      <c r="AJ114">
        <f t="shared" ca="1" si="57"/>
        <v>-1.8253226007369847</v>
      </c>
      <c r="AK114">
        <f t="shared" si="58"/>
        <v>0</v>
      </c>
      <c r="AM114">
        <f t="shared" ca="1" si="68"/>
        <v>0.8520080630719693</v>
      </c>
      <c r="AN114">
        <f t="shared" ca="1" si="69"/>
        <v>-0.40039822124526836</v>
      </c>
      <c r="AO114">
        <f t="shared" si="70"/>
        <v>0</v>
      </c>
      <c r="AP114">
        <v>-1.3509793461707886</v>
      </c>
      <c r="AQ114">
        <v>-1.5599243852193467</v>
      </c>
      <c r="AR114">
        <v>-1.5028490452095866</v>
      </c>
      <c r="AS114">
        <v>-0.94222059487947263</v>
      </c>
      <c r="AT114">
        <v>-0.40039822124526836</v>
      </c>
      <c r="AU114">
        <v>-0.72817556429072283</v>
      </c>
      <c r="AV114">
        <v>-0.74382114689797163</v>
      </c>
      <c r="AW114">
        <v>-1.0536086847423576</v>
      </c>
      <c r="AX114">
        <v>4.7791672841412947E-2</v>
      </c>
      <c r="AY114">
        <v>-2.1303458197508007</v>
      </c>
      <c r="AZ114">
        <v>-0.86623003880959004</v>
      </c>
    </row>
    <row r="115" spans="10:52" x14ac:dyDescent="0.55000000000000004">
      <c r="J115">
        <f t="shared" si="63"/>
        <v>0</v>
      </c>
      <c r="K115">
        <v>104</v>
      </c>
      <c r="L115">
        <f t="shared" ca="1" si="71"/>
        <v>1.3365007502952408</v>
      </c>
      <c r="M115">
        <f t="shared" ca="1" si="73"/>
        <v>0.27857036424833548</v>
      </c>
      <c r="N115">
        <f t="shared" ca="1" si="73"/>
        <v>0.33168271022804402</v>
      </c>
      <c r="O115">
        <f t="shared" ca="1" si="73"/>
        <v>0.13054869408667039</v>
      </c>
      <c r="P115">
        <f t="shared" ca="1" si="73"/>
        <v>9.7278025966340387E-2</v>
      </c>
      <c r="Q115">
        <f t="shared" ca="1" si="73"/>
        <v>2.6482154991184798E-2</v>
      </c>
      <c r="R115">
        <f t="shared" ca="1" si="73"/>
        <v>1.6130983324074789E-2</v>
      </c>
      <c r="S115">
        <f t="shared" ca="1" si="73"/>
        <v>2.2132365056672789E-2</v>
      </c>
      <c r="T115">
        <f t="shared" ca="1" si="73"/>
        <v>2.6870301278719335E-2</v>
      </c>
      <c r="U115">
        <f t="shared" ca="1" si="73"/>
        <v>2.0128157121280486E-2</v>
      </c>
      <c r="V115">
        <f t="shared" ca="1" si="73"/>
        <v>1.0118741788557754E-2</v>
      </c>
      <c r="W115">
        <f t="shared" ca="1" si="73"/>
        <v>3.1027687713539335E-3</v>
      </c>
      <c r="X115">
        <f t="shared" ca="1" si="73"/>
        <v>4.7573179811957727E-3</v>
      </c>
      <c r="Y115">
        <f t="shared" ca="1" si="73"/>
        <v>1.8289671656138351E-3</v>
      </c>
      <c r="Z115">
        <f t="shared" ca="1" si="73"/>
        <v>1.7014960164394206E-3</v>
      </c>
      <c r="AA115">
        <f t="shared" ca="1" si="73"/>
        <v>1.3152041005330449E-3</v>
      </c>
      <c r="AB115">
        <f t="shared" ca="1" si="72"/>
        <v>1.329506461356061E-3</v>
      </c>
      <c r="AC115">
        <f t="shared" ca="1" si="72"/>
        <v>8.5947590000487115E-4</v>
      </c>
      <c r="AD115">
        <f t="shared" ca="1" si="72"/>
        <v>3.5528664748539154E-4</v>
      </c>
      <c r="AE115">
        <f t="shared" ca="1" si="60"/>
        <v>1.1839074212848875E-3</v>
      </c>
      <c r="AF115">
        <f t="shared" ca="1" si="64"/>
        <v>1644.4913264638999</v>
      </c>
      <c r="AG115">
        <f t="shared" ca="1" si="65"/>
        <v>0</v>
      </c>
      <c r="AH115">
        <f t="shared" ca="1" si="66"/>
        <v>0.14616139269179726</v>
      </c>
      <c r="AI115">
        <f t="shared" ca="1" si="67"/>
        <v>0.16444913264638999</v>
      </c>
      <c r="AJ115">
        <f t="shared" ca="1" si="57"/>
        <v>-1.8051539806304238</v>
      </c>
      <c r="AK115">
        <f t="shared" si="58"/>
        <v>0</v>
      </c>
      <c r="AM115">
        <f t="shared" ca="1" si="68"/>
        <v>1.2696894874950035</v>
      </c>
      <c r="AN115">
        <f t="shared" ca="1" si="69"/>
        <v>0.59693093135138042</v>
      </c>
      <c r="AO115">
        <f t="shared" si="70"/>
        <v>0</v>
      </c>
      <c r="AP115">
        <v>-0.59647391026373953</v>
      </c>
      <c r="AQ115">
        <v>0.2503315954527352</v>
      </c>
      <c r="AR115">
        <v>-0.68410145104280673</v>
      </c>
      <c r="AS115">
        <v>-0.86600721260765567</v>
      </c>
      <c r="AT115">
        <v>0.59693093135138042</v>
      </c>
      <c r="AU115">
        <v>-0.27456053430796601</v>
      </c>
      <c r="AV115">
        <v>2.272245183121413</v>
      </c>
      <c r="AW115">
        <v>0.69906491262372583</v>
      </c>
      <c r="AX115">
        <v>-0.79504388850182295</v>
      </c>
      <c r="AY115">
        <v>0.62412027546088211</v>
      </c>
      <c r="AZ115">
        <v>-5.2079940360272303E-2</v>
      </c>
    </row>
    <row r="116" spans="10:52" x14ac:dyDescent="0.55000000000000004">
      <c r="J116">
        <f t="shared" si="63"/>
        <v>0</v>
      </c>
      <c r="K116">
        <v>105</v>
      </c>
      <c r="L116">
        <f t="shared" ca="1" si="71"/>
        <v>1.0944091097405544</v>
      </c>
      <c r="M116">
        <f t="shared" ca="1" si="73"/>
        <v>0.41506940243904489</v>
      </c>
      <c r="N116">
        <f t="shared" ca="1" si="73"/>
        <v>0.1371632645937319</v>
      </c>
      <c r="O116">
        <f t="shared" ca="1" si="73"/>
        <v>0.19157750264606041</v>
      </c>
      <c r="P116">
        <f t="shared" ca="1" si="73"/>
        <v>8.1671088680722717E-2</v>
      </c>
      <c r="Q116">
        <f t="shared" ca="1" si="73"/>
        <v>6.3779282789414332E-2</v>
      </c>
      <c r="R116">
        <f t="shared" ca="1" si="73"/>
        <v>1.7893737394656554E-2</v>
      </c>
      <c r="S116">
        <f t="shared" ca="1" si="73"/>
        <v>1.1124792976633073E-2</v>
      </c>
      <c r="T116">
        <f t="shared" ca="1" si="73"/>
        <v>1.5485254305835548E-2</v>
      </c>
      <c r="U116">
        <f t="shared" ca="1" si="73"/>
        <v>1.8997159927764198E-2</v>
      </c>
      <c r="V116">
        <f t="shared" ca="1" si="73"/>
        <v>1.4340133332049823E-2</v>
      </c>
      <c r="W116">
        <f t="shared" ca="1" si="73"/>
        <v>7.2504302740011885E-3</v>
      </c>
      <c r="X116">
        <f t="shared" ca="1" si="73"/>
        <v>2.2328664970568527E-3</v>
      </c>
      <c r="Y116">
        <f t="shared" ca="1" si="73"/>
        <v>3.4347951409676621E-3</v>
      </c>
      <c r="Z116">
        <f t="shared" ca="1" si="73"/>
        <v>1.3238342867353289E-3</v>
      </c>
      <c r="AA116">
        <f t="shared" ca="1" si="73"/>
        <v>1.2339410572820122E-3</v>
      </c>
      <c r="AB116">
        <f t="shared" ca="1" si="72"/>
        <v>9.5521284954467342E-4</v>
      </c>
      <c r="AC116">
        <f t="shared" ca="1" si="72"/>
        <v>9.6670559114081761E-4</v>
      </c>
      <c r="AD116">
        <f t="shared" ca="1" si="72"/>
        <v>6.2549196408679926E-4</v>
      </c>
      <c r="AE116">
        <f t="shared" ca="1" si="60"/>
        <v>1.1209315275672149E-3</v>
      </c>
      <c r="AF116">
        <f t="shared" ca="1" si="64"/>
        <v>1667.9582357239519</v>
      </c>
      <c r="AG116">
        <f t="shared" ca="1" si="65"/>
        <v>0</v>
      </c>
      <c r="AH116">
        <f t="shared" ca="1" si="66"/>
        <v>0.15717130643564189</v>
      </c>
      <c r="AI116">
        <f t="shared" ca="1" si="67"/>
        <v>0.1667958235723952</v>
      </c>
      <c r="AJ116">
        <f t="shared" ca="1" si="57"/>
        <v>-1.790984827905761</v>
      </c>
      <c r="AK116">
        <f t="shared" si="58"/>
        <v>0</v>
      </c>
      <c r="AM116">
        <f t="shared" ca="1" si="68"/>
        <v>1.036833662506593</v>
      </c>
      <c r="AN116">
        <f t="shared" ca="1" si="69"/>
        <v>9.0428784460527822E-2</v>
      </c>
      <c r="AO116">
        <f t="shared" si="70"/>
        <v>0</v>
      </c>
      <c r="AP116">
        <v>-1.6885223885765299</v>
      </c>
      <c r="AQ116">
        <v>1.3887074601370841</v>
      </c>
      <c r="AR116">
        <v>-0.54603788157692179</v>
      </c>
      <c r="AS116">
        <v>-0.11380734576960094</v>
      </c>
      <c r="AT116">
        <v>9.0428784460527822E-2</v>
      </c>
      <c r="AU116">
        <v>0.84548673839890398</v>
      </c>
      <c r="AV116">
        <v>-0.40836766856955364</v>
      </c>
      <c r="AW116">
        <v>0.31860963645158336</v>
      </c>
      <c r="AX116">
        <v>0.93603830464417115</v>
      </c>
      <c r="AY116">
        <v>-0.59346007219573949</v>
      </c>
      <c r="AZ116">
        <v>0.39303131416090764</v>
      </c>
    </row>
    <row r="117" spans="10:52" x14ac:dyDescent="0.55000000000000004">
      <c r="J117">
        <f t="shared" si="63"/>
        <v>0</v>
      </c>
      <c r="K117">
        <v>106</v>
      </c>
      <c r="L117">
        <f t="shared" ca="1" si="71"/>
        <v>1.1098778161596197</v>
      </c>
      <c r="M117">
        <f t="shared" ca="1" si="73"/>
        <v>0.33988438472893578</v>
      </c>
      <c r="N117">
        <f t="shared" ca="1" si="73"/>
        <v>0.20437304745294377</v>
      </c>
      <c r="O117">
        <f t="shared" ca="1" si="73"/>
        <v>7.9224496409780562E-2</v>
      </c>
      <c r="P117">
        <f t="shared" ca="1" si="73"/>
        <v>0.11985062981518828</v>
      </c>
      <c r="Q117">
        <f t="shared" ca="1" si="73"/>
        <v>5.3546763608150458E-2</v>
      </c>
      <c r="R117">
        <f t="shared" ca="1" si="73"/>
        <v>4.3095047885385838E-2</v>
      </c>
      <c r="S117">
        <f t="shared" ca="1" si="73"/>
        <v>1.2340482913815754E-2</v>
      </c>
      <c r="T117">
        <f t="shared" ca="1" si="73"/>
        <v>7.7836348669388048E-3</v>
      </c>
      <c r="U117">
        <f t="shared" ca="1" si="73"/>
        <v>1.0947992339893771E-2</v>
      </c>
      <c r="V117">
        <f t="shared" ca="1" si="73"/>
        <v>1.3534364057919378E-2</v>
      </c>
      <c r="W117">
        <f t="shared" ca="1" si="73"/>
        <v>1.0275204073443102E-2</v>
      </c>
      <c r="X117">
        <f t="shared" ca="1" si="73"/>
        <v>5.2176762243870342E-3</v>
      </c>
      <c r="Y117">
        <f t="shared" ca="1" si="73"/>
        <v>1.6121350359247196E-3</v>
      </c>
      <c r="Z117">
        <f t="shared" ca="1" si="73"/>
        <v>2.4861570295051237E-3</v>
      </c>
      <c r="AA117">
        <f t="shared" ca="1" si="73"/>
        <v>9.6005718712097263E-4</v>
      </c>
      <c r="AB117">
        <f t="shared" ca="1" si="72"/>
        <v>8.9619273010083144E-4</v>
      </c>
      <c r="AC117">
        <f t="shared" ca="1" si="72"/>
        <v>6.9455066915773784E-4</v>
      </c>
      <c r="AD117">
        <f t="shared" ca="1" si="72"/>
        <v>7.0352941704698564E-4</v>
      </c>
      <c r="AE117">
        <f t="shared" ca="1" si="60"/>
        <v>1.2718481652174124E-3</v>
      </c>
      <c r="AF117">
        <f t="shared" ca="1" si="64"/>
        <v>1654.5704291995048</v>
      </c>
      <c r="AG117">
        <f t="shared" ca="1" si="65"/>
        <v>0</v>
      </c>
      <c r="AH117">
        <f t="shared" ca="1" si="66"/>
        <v>0.15899903997559256</v>
      </c>
      <c r="AI117">
        <f t="shared" ca="1" si="67"/>
        <v>0.16545704291995048</v>
      </c>
      <c r="AJ117">
        <f t="shared" ca="1" si="57"/>
        <v>-1.7990436772524592</v>
      </c>
      <c r="AK117">
        <f t="shared" si="58"/>
        <v>0</v>
      </c>
      <c r="AM117">
        <f t="shared" ca="1" si="68"/>
        <v>1.0494812428476779</v>
      </c>
      <c r="AN117">
        <f t="shared" ca="1" si="69"/>
        <v>0.12073996913386509</v>
      </c>
      <c r="AO117">
        <f t="shared" si="70"/>
        <v>0</v>
      </c>
      <c r="AP117">
        <v>0.16665580915287137</v>
      </c>
      <c r="AQ117">
        <v>-0.93130665845819749</v>
      </c>
      <c r="AR117">
        <v>0.32215211831498891</v>
      </c>
      <c r="AS117">
        <v>0.79988012657850049</v>
      </c>
      <c r="AT117">
        <v>0.12073996913386509</v>
      </c>
      <c r="AU117">
        <v>0.46313289203681052</v>
      </c>
      <c r="AV117">
        <v>-1.1808106137323193</v>
      </c>
      <c r="AW117">
        <v>0.29783222998958081</v>
      </c>
      <c r="AX117">
        <v>-0.76733158493880183</v>
      </c>
      <c r="AY117">
        <v>1.5284240362234414</v>
      </c>
      <c r="AZ117">
        <v>-0.74392346505192108</v>
      </c>
    </row>
    <row r="118" spans="10:52" x14ac:dyDescent="0.55000000000000004">
      <c r="J118">
        <f t="shared" si="63"/>
        <v>0</v>
      </c>
      <c r="K118">
        <v>107</v>
      </c>
      <c r="L118">
        <f t="shared" ca="1" si="71"/>
        <v>1.1211378712770279</v>
      </c>
      <c r="M118">
        <f t="shared" ca="1" si="73"/>
        <v>0.34468841250703325</v>
      </c>
      <c r="N118">
        <f t="shared" ca="1" si="73"/>
        <v>0.16735323558069889</v>
      </c>
      <c r="O118">
        <f t="shared" ca="1" si="73"/>
        <v>0.11804437443326621</v>
      </c>
      <c r="P118">
        <f t="shared" ca="1" si="73"/>
        <v>4.9562739154427431E-2</v>
      </c>
      <c r="Q118">
        <f t="shared" ca="1" si="73"/>
        <v>7.8578765713412366E-2</v>
      </c>
      <c r="R118">
        <f t="shared" ca="1" si="73"/>
        <v>3.618103310160898E-2</v>
      </c>
      <c r="S118">
        <f t="shared" ca="1" si="73"/>
        <v>2.9720660942441596E-2</v>
      </c>
      <c r="T118">
        <f t="shared" ca="1" si="73"/>
        <v>8.6342112868611452E-3</v>
      </c>
      <c r="U118">
        <f t="shared" ca="1" si="73"/>
        <v>5.5029884054059834E-3</v>
      </c>
      <c r="V118">
        <f t="shared" ca="1" si="73"/>
        <v>7.7998034756174076E-3</v>
      </c>
      <c r="W118">
        <f t="shared" ca="1" si="73"/>
        <v>9.6978423756061572E-3</v>
      </c>
      <c r="X118">
        <f t="shared" ca="1" si="73"/>
        <v>7.394414671771256E-3</v>
      </c>
      <c r="Y118">
        <f t="shared" ca="1" si="73"/>
        <v>3.7671749110540632E-3</v>
      </c>
      <c r="Z118">
        <f t="shared" ca="1" si="73"/>
        <v>1.1668878892575189E-3</v>
      </c>
      <c r="AA118">
        <f t="shared" ca="1" si="73"/>
        <v>1.8029846699120279E-3</v>
      </c>
      <c r="AB118">
        <f t="shared" ca="1" si="72"/>
        <v>6.9727501690725351E-4</v>
      </c>
      <c r="AC118">
        <f t="shared" ca="1" si="72"/>
        <v>6.5163618839773744E-4</v>
      </c>
      <c r="AD118">
        <f t="shared" ca="1" si="72"/>
        <v>5.0546601970667465E-4</v>
      </c>
      <c r="AE118">
        <f t="shared" ca="1" si="60"/>
        <v>1.4385859819345086E-3</v>
      </c>
      <c r="AF118">
        <f t="shared" ca="1" si="64"/>
        <v>1612.8177013319366</v>
      </c>
      <c r="AG118">
        <f t="shared" ca="1" si="65"/>
        <v>0</v>
      </c>
      <c r="AH118">
        <f t="shared" ca="1" si="66"/>
        <v>0.15711629229040641</v>
      </c>
      <c r="AI118">
        <f t="shared" ca="1" si="67"/>
        <v>0.16128177013319367</v>
      </c>
      <c r="AJ118">
        <f t="shared" ca="1" si="57"/>
        <v>-1.8246023186311293</v>
      </c>
      <c r="AK118">
        <f t="shared" si="58"/>
        <v>0</v>
      </c>
      <c r="AM118">
        <f t="shared" ca="1" si="68"/>
        <v>1.0612783077803891</v>
      </c>
      <c r="AN118">
        <f t="shared" ca="1" si="69"/>
        <v>0.14868533071421552</v>
      </c>
      <c r="AO118">
        <f t="shared" si="70"/>
        <v>0</v>
      </c>
      <c r="AP118">
        <v>8.5667579696746543E-2</v>
      </c>
      <c r="AQ118">
        <v>-7.1088379627326503E-2</v>
      </c>
      <c r="AR118">
        <v>0.23732809495413676</v>
      </c>
      <c r="AS118">
        <v>0.132383775053313</v>
      </c>
      <c r="AT118">
        <v>0.14868533071421552</v>
      </c>
      <c r="AU118">
        <v>0.89258037405670621</v>
      </c>
      <c r="AV118">
        <v>1.7152115106000565</v>
      </c>
      <c r="AW118">
        <v>-1.1953761713812128</v>
      </c>
      <c r="AX118">
        <v>-0.138405766847427</v>
      </c>
      <c r="AY118">
        <v>0.95180212156265043</v>
      </c>
      <c r="AZ118">
        <v>0.49704112825565971</v>
      </c>
    </row>
    <row r="119" spans="10:52" x14ac:dyDescent="0.55000000000000004">
      <c r="J119">
        <f t="shared" si="63"/>
        <v>0</v>
      </c>
      <c r="K119">
        <v>108</v>
      </c>
      <c r="L119">
        <f t="shared" ca="1" si="71"/>
        <v>1.5485734115029455</v>
      </c>
      <c r="M119">
        <f t="shared" ca="1" si="73"/>
        <v>0.34818538349487665</v>
      </c>
      <c r="N119">
        <f t="shared" ca="1" si="73"/>
        <v>0.16971865637849562</v>
      </c>
      <c r="O119">
        <f t="shared" ca="1" si="73"/>
        <v>9.6662002400562039E-2</v>
      </c>
      <c r="P119">
        <f t="shared" ca="1" si="73"/>
        <v>7.3848403004316943E-2</v>
      </c>
      <c r="Q119">
        <f t="shared" ca="1" si="73"/>
        <v>3.2495272441506816E-2</v>
      </c>
      <c r="R119">
        <f t="shared" ca="1" si="73"/>
        <v>5.3094916140324896E-2</v>
      </c>
      <c r="S119">
        <f t="shared" ca="1" si="73"/>
        <v>2.4952384789548747E-2</v>
      </c>
      <c r="T119">
        <f t="shared" ca="1" si="73"/>
        <v>2.0794523841114066E-2</v>
      </c>
      <c r="U119">
        <f t="shared" ca="1" si="73"/>
        <v>6.1043414052269051E-3</v>
      </c>
      <c r="V119">
        <f t="shared" ca="1" si="73"/>
        <v>3.9205570079147824E-3</v>
      </c>
      <c r="W119">
        <f t="shared" ca="1" si="73"/>
        <v>5.588830353871161E-3</v>
      </c>
      <c r="X119">
        <f t="shared" ca="1" si="73"/>
        <v>6.9789239643469232E-3</v>
      </c>
      <c r="Y119">
        <f t="shared" ca="1" si="73"/>
        <v>5.3387853587444929E-3</v>
      </c>
      <c r="Z119">
        <f t="shared" ca="1" si="73"/>
        <v>2.7267385687094682E-3</v>
      </c>
      <c r="AA119">
        <f t="shared" ca="1" si="73"/>
        <v>8.4623817034441059E-4</v>
      </c>
      <c r="AB119">
        <f t="shared" ca="1" si="72"/>
        <v>1.3094805008089761E-3</v>
      </c>
      <c r="AC119">
        <f t="shared" ca="1" si="72"/>
        <v>5.0699991086882519E-4</v>
      </c>
      <c r="AD119">
        <f t="shared" ca="1" si="72"/>
        <v>4.7423458801884529E-4</v>
      </c>
      <c r="AE119">
        <f t="shared" ca="1" si="60"/>
        <v>1.4157728541734564E-3</v>
      </c>
      <c r="AF119">
        <f t="shared" ca="1" si="64"/>
        <v>1563.326781167711</v>
      </c>
      <c r="AG119">
        <f t="shared" ca="1" si="65"/>
        <v>0</v>
      </c>
      <c r="AH119">
        <f t="shared" ca="1" si="66"/>
        <v>0.13397536516778427</v>
      </c>
      <c r="AI119">
        <f t="shared" ca="1" si="67"/>
        <v>0.1563326781167711</v>
      </c>
      <c r="AJ119">
        <f t="shared" ca="1" si="57"/>
        <v>-1.8557689903634682</v>
      </c>
      <c r="AK119">
        <f t="shared" si="58"/>
        <v>0</v>
      </c>
      <c r="AM119">
        <f t="shared" ca="1" si="68"/>
        <v>1.4710144460710899</v>
      </c>
      <c r="AN119">
        <f t="shared" ca="1" si="69"/>
        <v>0.96488065537414514</v>
      </c>
      <c r="AO119">
        <f t="shared" si="70"/>
        <v>0</v>
      </c>
      <c r="AP119">
        <v>-6.7484506871551275E-2</v>
      </c>
      <c r="AQ119">
        <v>-0.91828269432880916</v>
      </c>
      <c r="AR119">
        <v>0.39278347685467452</v>
      </c>
      <c r="AS119">
        <v>-0.1387149950460298</v>
      </c>
      <c r="AT119">
        <v>0.96488065537414514</v>
      </c>
      <c r="AU119">
        <v>0.44354919737088494</v>
      </c>
      <c r="AV119">
        <v>0.72458988142898306</v>
      </c>
      <c r="AW119">
        <v>-0.51897472985729109</v>
      </c>
      <c r="AX119">
        <v>0.79095798355410807</v>
      </c>
      <c r="AY119">
        <v>1.3203680282458663</v>
      </c>
      <c r="AZ119">
        <v>0.77247477747732773</v>
      </c>
    </row>
    <row r="120" spans="10:52" x14ac:dyDescent="0.55000000000000004">
      <c r="J120">
        <f t="shared" si="63"/>
        <v>0</v>
      </c>
      <c r="K120">
        <v>109</v>
      </c>
      <c r="L120">
        <f t="shared" ca="1" si="71"/>
        <v>1.9981183196323831</v>
      </c>
      <c r="M120">
        <f t="shared" ca="1" si="73"/>
        <v>0.48093159723519052</v>
      </c>
      <c r="N120">
        <f t="shared" ca="1" si="73"/>
        <v>0.1714405048535709</v>
      </c>
      <c r="O120">
        <f t="shared" ca="1" si="73"/>
        <v>9.8028252118062792E-2</v>
      </c>
      <c r="P120">
        <f t="shared" ca="1" si="73"/>
        <v>6.0471619615523969E-2</v>
      </c>
      <c r="Q120">
        <f t="shared" ca="1" si="73"/>
        <v>4.8417904577840565E-2</v>
      </c>
      <c r="R120">
        <f t="shared" ca="1" si="73"/>
        <v>2.1956743015426661E-2</v>
      </c>
      <c r="S120">
        <f t="shared" ca="1" si="73"/>
        <v>3.6617107482298315E-2</v>
      </c>
      <c r="T120">
        <f t="shared" ca="1" si="73"/>
        <v>1.7458325082466929E-2</v>
      </c>
      <c r="U120">
        <f t="shared" ca="1" si="73"/>
        <v>1.4701617631068751E-2</v>
      </c>
      <c r="V120">
        <f t="shared" ca="1" si="73"/>
        <v>4.3489858076851788E-3</v>
      </c>
      <c r="W120">
        <f t="shared" ca="1" si="73"/>
        <v>2.809215396056117E-3</v>
      </c>
      <c r="X120">
        <f t="shared" ca="1" si="73"/>
        <v>4.0219278246273844E-3</v>
      </c>
      <c r="Y120">
        <f t="shared" ca="1" si="73"/>
        <v>5.0388000584935307E-3</v>
      </c>
      <c r="Z120">
        <f t="shared" ca="1" si="73"/>
        <v>3.8642941438779155E-3</v>
      </c>
      <c r="AA120">
        <f t="shared" ca="1" si="73"/>
        <v>1.9774566851151927E-3</v>
      </c>
      <c r="AB120">
        <f t="shared" ca="1" si="72"/>
        <v>6.1460998620711446E-4</v>
      </c>
      <c r="AC120">
        <f t="shared" ca="1" si="72"/>
        <v>9.5214439223616047E-4</v>
      </c>
      <c r="AD120">
        <f t="shared" ca="1" si="72"/>
        <v>3.6897412718538857E-4</v>
      </c>
      <c r="AE120">
        <f t="shared" ca="1" si="60"/>
        <v>1.3764144316009655E-3</v>
      </c>
      <c r="AF120">
        <f t="shared" ca="1" si="64"/>
        <v>1529.0492931255073</v>
      </c>
      <c r="AG120">
        <f t="shared" ca="1" si="65"/>
        <v>0</v>
      </c>
      <c r="AH120">
        <f t="shared" ca="1" si="66"/>
        <v>0.11262754643055295</v>
      </c>
      <c r="AI120">
        <f t="shared" ca="1" si="67"/>
        <v>0.15290492931255073</v>
      </c>
      <c r="AJ120">
        <f t="shared" ca="1" si="57"/>
        <v>-1.8779389277665783</v>
      </c>
      <c r="AK120">
        <f t="shared" si="58"/>
        <v>0</v>
      </c>
      <c r="AM120">
        <f t="shared" ca="1" si="68"/>
        <v>1.9063354917744118</v>
      </c>
      <c r="AN120">
        <f t="shared" ca="1" si="69"/>
        <v>1.6129570212797262</v>
      </c>
      <c r="AO120">
        <f t="shared" si="70"/>
        <v>0</v>
      </c>
      <c r="AP120">
        <v>-0.42874148675764445</v>
      </c>
      <c r="AQ120">
        <v>-1.3314229363459162</v>
      </c>
      <c r="AR120">
        <v>1.5188970792223699</v>
      </c>
      <c r="AS120">
        <v>1.022922333504539</v>
      </c>
      <c r="AT120">
        <v>1.6129570212797262</v>
      </c>
      <c r="AU120">
        <v>-1.0104804459842853</v>
      </c>
      <c r="AV120">
        <v>-6.8021108745597303E-2</v>
      </c>
      <c r="AW120">
        <v>0.73878709372365847</v>
      </c>
      <c r="AX120">
        <v>-0.28880776881123893</v>
      </c>
      <c r="AY120">
        <v>0.72468992584617808</v>
      </c>
      <c r="AZ120">
        <v>-0.88621845861780457</v>
      </c>
    </row>
    <row r="121" spans="10:52" x14ac:dyDescent="0.55000000000000004">
      <c r="J121">
        <f t="shared" si="63"/>
        <v>0</v>
      </c>
      <c r="K121">
        <v>110</v>
      </c>
      <c r="L121">
        <f t="shared" ca="1" si="71"/>
        <v>1.0741057946960426</v>
      </c>
      <c r="M121">
        <f t="shared" ca="1" si="73"/>
        <v>0.62054419105197789</v>
      </c>
      <c r="N121">
        <f t="shared" ca="1" si="73"/>
        <v>0.2368024613854835</v>
      </c>
      <c r="O121">
        <f t="shared" ca="1" si="73"/>
        <v>9.9022779178466552E-2</v>
      </c>
      <c r="P121">
        <f t="shared" ca="1" si="73"/>
        <v>6.1326343614248435E-2</v>
      </c>
      <c r="Q121">
        <f t="shared" ca="1" si="73"/>
        <v>3.964756161403727E-2</v>
      </c>
      <c r="R121">
        <f t="shared" ca="1" si="73"/>
        <v>3.2715512389524658E-2</v>
      </c>
      <c r="S121">
        <f t="shared" ca="1" si="73"/>
        <v>1.5142549935142646E-2</v>
      </c>
      <c r="T121">
        <f t="shared" ca="1" si="73"/>
        <v>2.5619730194019551E-2</v>
      </c>
      <c r="U121">
        <f t="shared" ca="1" si="73"/>
        <v>1.2342942872962403E-2</v>
      </c>
      <c r="V121">
        <f t="shared" ca="1" si="73"/>
        <v>1.0474041699696773E-2</v>
      </c>
      <c r="W121">
        <f t="shared" ca="1" si="73"/>
        <v>3.1161995256068745E-3</v>
      </c>
      <c r="X121">
        <f t="shared" ca="1" si="73"/>
        <v>2.0216146941987134E-3</v>
      </c>
      <c r="Y121">
        <f t="shared" ca="1" si="73"/>
        <v>2.9038416611959252E-3</v>
      </c>
      <c r="Z121">
        <f t="shared" ca="1" si="73"/>
        <v>3.6471602152567686E-3</v>
      </c>
      <c r="AA121">
        <f t="shared" ca="1" si="73"/>
        <v>2.8024227829364255E-3</v>
      </c>
      <c r="AB121">
        <f t="shared" ca="1" si="72"/>
        <v>1.4361968870645169E-3</v>
      </c>
      <c r="AC121">
        <f t="shared" ca="1" si="72"/>
        <v>4.4689283377486138E-4</v>
      </c>
      <c r="AD121">
        <f t="shared" ca="1" si="72"/>
        <v>6.9293236260685432E-4</v>
      </c>
      <c r="AE121">
        <f t="shared" ca="1" si="60"/>
        <v>1.2710944663149716E-3</v>
      </c>
      <c r="AF121">
        <f t="shared" ca="1" si="64"/>
        <v>1527.4070690323283</v>
      </c>
      <c r="AG121">
        <f t="shared" ca="1" si="65"/>
        <v>0</v>
      </c>
      <c r="AH121">
        <f t="shared" ca="1" si="66"/>
        <v>0.13914958984042794</v>
      </c>
      <c r="AI121">
        <f t="shared" ca="1" si="67"/>
        <v>0.15274070690323283</v>
      </c>
      <c r="AJ121">
        <f t="shared" ca="1" si="57"/>
        <v>-1.8790135213852157</v>
      </c>
      <c r="AK121">
        <f t="shared" si="58"/>
        <v>0</v>
      </c>
      <c r="AM121">
        <f t="shared" ca="1" si="68"/>
        <v>1.0280231898490653</v>
      </c>
      <c r="AN121">
        <f t="shared" ca="1" si="69"/>
        <v>6.9094312493689358E-2</v>
      </c>
      <c r="AO121">
        <f t="shared" si="70"/>
        <v>0</v>
      </c>
      <c r="AP121">
        <v>0.24804194254102185</v>
      </c>
      <c r="AQ121">
        <v>-2.5861663743853569</v>
      </c>
      <c r="AR121">
        <v>3.5158791433786973E-2</v>
      </c>
      <c r="AS121">
        <v>1.9370781956240535</v>
      </c>
      <c r="AT121">
        <v>6.9094312493689358E-2</v>
      </c>
      <c r="AU121">
        <v>1.2032251106575131</v>
      </c>
      <c r="AV121">
        <v>0.83644408732652664</v>
      </c>
      <c r="AW121">
        <v>-0.10180428944295272</v>
      </c>
      <c r="AX121">
        <v>0.50884864322142676</v>
      </c>
      <c r="AY121">
        <v>0.20987499738112092</v>
      </c>
      <c r="AZ121">
        <v>1.2439795682439581</v>
      </c>
    </row>
    <row r="122" spans="10:52" x14ac:dyDescent="0.55000000000000004">
      <c r="J122">
        <f t="shared" si="63"/>
        <v>0</v>
      </c>
      <c r="K122">
        <v>111</v>
      </c>
      <c r="L122">
        <f t="shared" ca="1" si="71"/>
        <v>1.2404745624579427</v>
      </c>
      <c r="M122">
        <f t="shared" ca="1" si="73"/>
        <v>0.33357890017070002</v>
      </c>
      <c r="N122">
        <f t="shared" ca="1" si="73"/>
        <v>0.30554530557847859</v>
      </c>
      <c r="O122">
        <f t="shared" ca="1" si="73"/>
        <v>0.13677536625734962</v>
      </c>
      <c r="P122">
        <f t="shared" ca="1" si="73"/>
        <v>6.1948518415106194E-2</v>
      </c>
      <c r="Q122">
        <f t="shared" ca="1" si="73"/>
        <v>4.0207952134712614E-2</v>
      </c>
      <c r="R122">
        <f t="shared" ca="1" si="73"/>
        <v>2.6789476011155555E-2</v>
      </c>
      <c r="S122">
        <f t="shared" ca="1" si="73"/>
        <v>2.256237546999083E-2</v>
      </c>
      <c r="T122">
        <f t="shared" ca="1" si="73"/>
        <v>1.0594721168933598E-2</v>
      </c>
      <c r="U122">
        <f t="shared" ca="1" si="73"/>
        <v>1.8113012829797173E-2</v>
      </c>
      <c r="V122">
        <f t="shared" ca="1" si="73"/>
        <v>8.7936240482255762E-3</v>
      </c>
      <c r="W122">
        <f t="shared" ca="1" si="73"/>
        <v>7.505015012489652E-3</v>
      </c>
      <c r="X122">
        <f t="shared" ca="1" si="73"/>
        <v>2.24253176166776E-3</v>
      </c>
      <c r="Y122">
        <f t="shared" ca="1" si="73"/>
        <v>1.459610720996456E-3</v>
      </c>
      <c r="Z122">
        <f t="shared" ca="1" si="73"/>
        <v>2.1018448152684325E-3</v>
      </c>
      <c r="AA122">
        <f t="shared" ca="1" si="73"/>
        <v>2.644955197431729E-3</v>
      </c>
      <c r="AB122">
        <f t="shared" ca="1" si="72"/>
        <v>2.0353572886768526E-3</v>
      </c>
      <c r="AC122">
        <f t="shared" ca="1" si="72"/>
        <v>1.0442819204415116E-3</v>
      </c>
      <c r="AD122">
        <f t="shared" ca="1" si="72"/>
        <v>3.2523061592834579E-4</v>
      </c>
      <c r="AE122">
        <f t="shared" ca="1" si="60"/>
        <v>1.4303196966482788E-3</v>
      </c>
      <c r="AF122">
        <f t="shared" ca="1" si="64"/>
        <v>1557.3321958582806</v>
      </c>
      <c r="AG122">
        <f t="shared" ca="1" si="65"/>
        <v>0</v>
      </c>
      <c r="AH122">
        <f t="shared" ca="1" si="66"/>
        <v>0.144157772544933</v>
      </c>
      <c r="AI122">
        <f t="shared" ca="1" si="67"/>
        <v>0.15573321958582806</v>
      </c>
      <c r="AJ122">
        <f t="shared" ca="1" si="57"/>
        <v>-1.8596108665357167</v>
      </c>
      <c r="AK122">
        <f t="shared" si="58"/>
        <v>0</v>
      </c>
      <c r="AM122">
        <f t="shared" ca="1" si="68"/>
        <v>1.1874385959832612</v>
      </c>
      <c r="AN122">
        <f t="shared" ca="1" si="69"/>
        <v>0.42949636736011598</v>
      </c>
      <c r="AO122">
        <f t="shared" si="70"/>
        <v>0</v>
      </c>
      <c r="AP122">
        <v>-1.1509246178320609</v>
      </c>
      <c r="AQ122">
        <v>-0.63213519752025604</v>
      </c>
      <c r="AR122">
        <v>-1.5066461855894886</v>
      </c>
      <c r="AS122">
        <v>1.8875653040595353</v>
      </c>
      <c r="AT122">
        <v>0.42949636736011598</v>
      </c>
      <c r="AU122">
        <v>0.92108621174702421</v>
      </c>
      <c r="AV122">
        <v>0.57504053074808326</v>
      </c>
      <c r="AW122">
        <v>-0.9283598956244532</v>
      </c>
      <c r="AX122">
        <v>-0.98480995802674443</v>
      </c>
      <c r="AY122">
        <v>-0.83525037553044967</v>
      </c>
      <c r="AZ122">
        <v>-0.4367223027657019</v>
      </c>
    </row>
    <row r="123" spans="10:52" x14ac:dyDescent="0.55000000000000004">
      <c r="J123">
        <f t="shared" si="63"/>
        <v>0</v>
      </c>
      <c r="K123">
        <v>112</v>
      </c>
      <c r="L123">
        <f t="shared" ca="1" si="71"/>
        <v>0.82074376839486995</v>
      </c>
      <c r="M123">
        <f t="shared" ca="1" si="73"/>
        <v>0.3852470978909015</v>
      </c>
      <c r="N123">
        <f t="shared" ca="1" si="73"/>
        <v>0.1642485232428065</v>
      </c>
      <c r="O123">
        <f t="shared" ca="1" si="73"/>
        <v>0.17648072927198089</v>
      </c>
      <c r="P123">
        <f t="shared" ca="1" si="73"/>
        <v>8.5566486475354947E-2</v>
      </c>
      <c r="Q123">
        <f t="shared" ca="1" si="73"/>
        <v>4.0615874295695659E-2</v>
      </c>
      <c r="R123">
        <f t="shared" ca="1" si="73"/>
        <v>2.7168126495557499E-2</v>
      </c>
      <c r="S123">
        <f t="shared" ca="1" si="73"/>
        <v>1.8475462319261754E-2</v>
      </c>
      <c r="T123">
        <f t="shared" ca="1" si="73"/>
        <v>1.5786117796354367E-2</v>
      </c>
      <c r="U123">
        <f t="shared" ca="1" si="73"/>
        <v>7.4904114527253682E-3</v>
      </c>
      <c r="V123">
        <f t="shared" ca="1" si="73"/>
        <v>1.2904461022405639E-2</v>
      </c>
      <c r="W123">
        <f t="shared" ca="1" si="73"/>
        <v>6.3009373447533244E-3</v>
      </c>
      <c r="X123">
        <f t="shared" ca="1" si="73"/>
        <v>5.400884763315579E-3</v>
      </c>
      <c r="Y123">
        <f t="shared" ca="1" si="73"/>
        <v>1.6191133804568558E-3</v>
      </c>
      <c r="Z123">
        <f t="shared" ca="1" si="73"/>
        <v>1.0564884674094588E-3</v>
      </c>
      <c r="AA123">
        <f t="shared" ca="1" si="73"/>
        <v>1.5242778052589024E-3</v>
      </c>
      <c r="AB123">
        <f t="shared" ca="1" si="72"/>
        <v>1.9209909625683053E-3</v>
      </c>
      <c r="AC123">
        <f t="shared" ca="1" si="72"/>
        <v>1.4799411120772126E-3</v>
      </c>
      <c r="AD123">
        <f t="shared" ca="1" si="72"/>
        <v>7.5998634688138878E-4</v>
      </c>
      <c r="AE123">
        <f t="shared" ca="1" si="60"/>
        <v>1.278494852289685E-3</v>
      </c>
      <c r="AF123">
        <f t="shared" ca="1" si="64"/>
        <v>1584.928569467799</v>
      </c>
      <c r="AG123">
        <f t="shared" ca="1" si="65"/>
        <v>0</v>
      </c>
      <c r="AH123">
        <f t="shared" ca="1" si="66"/>
        <v>0.16961764184224942</v>
      </c>
      <c r="AI123">
        <f t="shared" ca="1" si="67"/>
        <v>0.15849285694677989</v>
      </c>
      <c r="AJ123">
        <f t="shared" ca="1" si="57"/>
        <v>-1.842045753262161</v>
      </c>
      <c r="AK123">
        <f t="shared" si="58"/>
        <v>0</v>
      </c>
      <c r="AM123">
        <f t="shared" ca="1" si="68"/>
        <v>0.78347041655977812</v>
      </c>
      <c r="AN123">
        <f t="shared" ca="1" si="69"/>
        <v>-0.61005493989796378</v>
      </c>
      <c r="AO123">
        <f t="shared" si="70"/>
        <v>0</v>
      </c>
      <c r="AP123">
        <v>2.9187958716647699E-2</v>
      </c>
      <c r="AQ123">
        <v>2.2234598873183131</v>
      </c>
      <c r="AR123">
        <v>-1.9055914890486747</v>
      </c>
      <c r="AS123">
        <v>1.7219099390786141</v>
      </c>
      <c r="AT123">
        <v>-0.61005493989796378</v>
      </c>
      <c r="AU123">
        <v>0.65803760662674904</v>
      </c>
      <c r="AV123">
        <v>-0.1723208242765395</v>
      </c>
      <c r="AW123">
        <v>-1.7787442629924044E-2</v>
      </c>
      <c r="AX123">
        <v>-1.2649820746446494</v>
      </c>
      <c r="AY123">
        <v>1.3528870113077573</v>
      </c>
      <c r="AZ123">
        <v>-2.5971530703827739</v>
      </c>
    </row>
    <row r="124" spans="10:52" x14ac:dyDescent="0.55000000000000004">
      <c r="J124">
        <f t="shared" si="63"/>
        <v>0</v>
      </c>
      <c r="K124">
        <v>113</v>
      </c>
      <c r="L124">
        <f t="shared" ca="1" si="71"/>
        <v>1.5808632505459601</v>
      </c>
      <c r="M124">
        <f t="shared" ca="1" si="73"/>
        <v>0.2548937031482949</v>
      </c>
      <c r="N124">
        <f t="shared" ca="1" si="73"/>
        <v>0.1896890567112535</v>
      </c>
      <c r="O124">
        <f t="shared" ca="1" si="73"/>
        <v>9.4868743307500197E-2</v>
      </c>
      <c r="P124">
        <f t="shared" ca="1" si="73"/>
        <v>0.11040610855319341</v>
      </c>
      <c r="Q124">
        <f t="shared" ca="1" si="73"/>
        <v>5.6100738928404954E-2</v>
      </c>
      <c r="R124">
        <f t="shared" ca="1" si="73"/>
        <v>2.7443755575914483E-2</v>
      </c>
      <c r="S124">
        <f t="shared" ca="1" si="73"/>
        <v>1.8736600041919158E-2</v>
      </c>
      <c r="T124">
        <f t="shared" ca="1" si="73"/>
        <v>1.2926645286170794E-2</v>
      </c>
      <c r="U124">
        <f t="shared" ca="1" si="73"/>
        <v>1.116070122568278E-2</v>
      </c>
      <c r="V124">
        <f t="shared" ca="1" si="73"/>
        <v>5.3364795543270034E-3</v>
      </c>
      <c r="W124">
        <f t="shared" ca="1" si="73"/>
        <v>9.2464949518050593E-3</v>
      </c>
      <c r="X124">
        <f t="shared" ca="1" si="73"/>
        <v>4.5343861995281081E-3</v>
      </c>
      <c r="Y124">
        <f t="shared" ca="1" si="73"/>
        <v>3.8994519212902758E-3</v>
      </c>
      <c r="Z124">
        <f t="shared" ca="1" si="73"/>
        <v>1.1719389212989789E-3</v>
      </c>
      <c r="AA124">
        <f t="shared" ca="1" si="73"/>
        <v>7.6617546199697184E-4</v>
      </c>
      <c r="AB124">
        <f t="shared" ca="1" si="72"/>
        <v>1.1070599196496911E-3</v>
      </c>
      <c r="AC124">
        <f t="shared" ca="1" si="72"/>
        <v>1.3967835117940216E-3</v>
      </c>
      <c r="AD124">
        <f t="shared" ca="1" si="72"/>
        <v>1.0770415702415056E-3</v>
      </c>
      <c r="AE124">
        <f t="shared" ca="1" si="60"/>
        <v>1.4845417422440119E-3</v>
      </c>
      <c r="AF124">
        <f t="shared" ca="1" si="64"/>
        <v>1581.214716670416</v>
      </c>
      <c r="AG124">
        <f t="shared" ca="1" si="65"/>
        <v>0</v>
      </c>
      <c r="AH124">
        <f t="shared" ca="1" si="66"/>
        <v>0.1366853284575133</v>
      </c>
      <c r="AI124">
        <f t="shared" ca="1" si="67"/>
        <v>0.1581214716670416</v>
      </c>
      <c r="AJ124">
        <f t="shared" ca="1" si="57"/>
        <v>-1.84439173331742</v>
      </c>
      <c r="AK124">
        <f t="shared" si="58"/>
        <v>0</v>
      </c>
      <c r="AM124">
        <f t="shared" ca="1" si="68"/>
        <v>1.5053332756537907</v>
      </c>
      <c r="AN124">
        <f t="shared" ca="1" si="69"/>
        <v>1.0225357982562855</v>
      </c>
      <c r="AO124">
        <f t="shared" si="70"/>
        <v>0</v>
      </c>
      <c r="AP124">
        <v>-0.92026766651542857</v>
      </c>
      <c r="AQ124">
        <v>-0.36909341361024417</v>
      </c>
      <c r="AR124">
        <v>-0.39526412365376018</v>
      </c>
      <c r="AS124">
        <v>1.583330231369473</v>
      </c>
      <c r="AT124">
        <v>1.0225357982562855</v>
      </c>
      <c r="AU124">
        <v>-0.35944822229794227</v>
      </c>
      <c r="AV124">
        <v>0.62189201344153844</v>
      </c>
      <c r="AW124">
        <v>0.33701326174195856</v>
      </c>
      <c r="AX124">
        <v>-1.2162672646809369</v>
      </c>
      <c r="AY124">
        <v>1.5517116480623372</v>
      </c>
      <c r="AZ124">
        <v>0.70131136453710496</v>
      </c>
    </row>
    <row r="125" spans="10:52" x14ac:dyDescent="0.55000000000000004">
      <c r="J125">
        <f t="shared" si="63"/>
        <v>0</v>
      </c>
      <c r="K125">
        <v>114</v>
      </c>
      <c r="L125">
        <f t="shared" ca="1" si="71"/>
        <v>1.480743199160611</v>
      </c>
      <c r="M125">
        <f t="shared" ca="1" si="73"/>
        <v>0.49095966807127223</v>
      </c>
      <c r="N125">
        <f t="shared" ca="1" si="73"/>
        <v>0.12550528317160942</v>
      </c>
      <c r="O125">
        <f t="shared" ca="1" si="73"/>
        <v>0.10956300899448054</v>
      </c>
      <c r="P125">
        <f t="shared" ca="1" si="73"/>
        <v>5.934975912169372E-2</v>
      </c>
      <c r="Q125">
        <f t="shared" ca="1" si="73"/>
        <v>7.238656776947143E-2</v>
      </c>
      <c r="R125">
        <f t="shared" ca="1" si="73"/>
        <v>3.7906729658716214E-2</v>
      </c>
      <c r="S125">
        <f t="shared" ca="1" si="73"/>
        <v>1.8926688667994102E-2</v>
      </c>
      <c r="T125">
        <f t="shared" ca="1" si="73"/>
        <v>1.3109354365559375E-2</v>
      </c>
      <c r="U125">
        <f t="shared" ca="1" si="73"/>
        <v>9.1390693868159661E-3</v>
      </c>
      <c r="V125">
        <f t="shared" ca="1" si="73"/>
        <v>7.9513461014398806E-3</v>
      </c>
      <c r="W125">
        <f t="shared" ca="1" si="73"/>
        <v>3.8237731257292707E-3</v>
      </c>
      <c r="X125">
        <f t="shared" ca="1" si="73"/>
        <v>6.6541177620791899E-3</v>
      </c>
      <c r="Y125">
        <f t="shared" ca="1" si="73"/>
        <v>3.2738378529608403E-3</v>
      </c>
      <c r="Z125">
        <f t="shared" ca="1" si="73"/>
        <v>2.8224826830871405E-3</v>
      </c>
      <c r="AA125">
        <f t="shared" ca="1" si="73"/>
        <v>8.4990122671209291E-4</v>
      </c>
      <c r="AB125">
        <f t="shared" ca="1" si="73"/>
        <v>5.56461651852146E-4</v>
      </c>
      <c r="AC125">
        <f t="shared" ref="AC125:AD140" ca="1" si="74">AB124*AB$10*(1-AB$2*$J124)</f>
        <v>8.0496112291299758E-4</v>
      </c>
      <c r="AD125">
        <f t="shared" ca="1" si="74"/>
        <v>1.0165228160453922E-3</v>
      </c>
      <c r="AE125">
        <f t="shared" ca="1" si="60"/>
        <v>1.8654954262844296E-3</v>
      </c>
      <c r="AF125">
        <f t="shared" ca="1" si="64"/>
        <v>1553.6172144575644</v>
      </c>
      <c r="AG125">
        <f t="shared" ca="1" si="65"/>
        <v>0</v>
      </c>
      <c r="AH125">
        <f t="shared" ca="1" si="66"/>
        <v>0.13111585181797358</v>
      </c>
      <c r="AI125">
        <f t="shared" ca="1" si="67"/>
        <v>0.15536172144575644</v>
      </c>
      <c r="AJ125">
        <f t="shared" ca="1" si="57"/>
        <v>-1.8619991941338996</v>
      </c>
      <c r="AK125">
        <f t="shared" si="58"/>
        <v>0</v>
      </c>
      <c r="AM125">
        <f t="shared" ca="1" si="68"/>
        <v>1.4104606124340711</v>
      </c>
      <c r="AN125">
        <f t="shared" ca="1" si="69"/>
        <v>0.85979081632103771</v>
      </c>
      <c r="AO125">
        <f t="shared" si="70"/>
        <v>0</v>
      </c>
      <c r="AP125">
        <v>-2.5431290850974619</v>
      </c>
      <c r="AQ125">
        <v>0.20588799998222385</v>
      </c>
      <c r="AR125">
        <v>-0.77815798249503132</v>
      </c>
      <c r="AS125">
        <v>0.40039822124526836</v>
      </c>
      <c r="AT125">
        <v>0.85979081632103771</v>
      </c>
      <c r="AU125">
        <v>1.7751744962879457</v>
      </c>
      <c r="AV125">
        <v>-0.82263113654335029</v>
      </c>
      <c r="AW125">
        <v>-0.70601572588202544</v>
      </c>
      <c r="AX125">
        <v>0.30199316825019196</v>
      </c>
      <c r="AY125">
        <v>-0.82649876276263967</v>
      </c>
      <c r="AZ125">
        <v>-0.59683884501282591</v>
      </c>
    </row>
    <row r="126" spans="10:52" x14ac:dyDescent="0.55000000000000004">
      <c r="J126">
        <f t="shared" si="63"/>
        <v>0</v>
      </c>
      <c r="K126">
        <v>115</v>
      </c>
      <c r="L126">
        <f t="shared" ca="1" si="71"/>
        <v>0.53182374852856029</v>
      </c>
      <c r="M126">
        <f t="shared" ref="M126:AB141" ca="1" si="75">L125*L$10*(1-L$2*$J125)</f>
        <v>0.45986595570971678</v>
      </c>
      <c r="N126">
        <f t="shared" ca="1" si="75"/>
        <v>0.2417401112936696</v>
      </c>
      <c r="O126">
        <f t="shared" ca="1" si="75"/>
        <v>7.2490931777458162E-2</v>
      </c>
      <c r="P126">
        <f t="shared" ca="1" si="75"/>
        <v>6.8542472112164063E-2</v>
      </c>
      <c r="Q126">
        <f t="shared" ca="1" si="75"/>
        <v>3.8912025947318157E-2</v>
      </c>
      <c r="R126">
        <f t="shared" ca="1" si="75"/>
        <v>4.8910907552598776E-2</v>
      </c>
      <c r="S126">
        <f t="shared" ca="1" si="75"/>
        <v>2.6142517873974806E-2</v>
      </c>
      <c r="T126">
        <f t="shared" ca="1" si="75"/>
        <v>1.3242352836706944E-2</v>
      </c>
      <c r="U126">
        <f t="shared" ca="1" si="75"/>
        <v>9.2682437330726761E-3</v>
      </c>
      <c r="V126">
        <f t="shared" ca="1" si="75"/>
        <v>6.5110517941673572E-3</v>
      </c>
      <c r="W126">
        <f t="shared" ca="1" si="75"/>
        <v>5.6974159137188644E-3</v>
      </c>
      <c r="X126">
        <f t="shared" ca="1" si="75"/>
        <v>2.7517277418844174E-3</v>
      </c>
      <c r="Y126">
        <f t="shared" ca="1" si="75"/>
        <v>4.8042891912958435E-3</v>
      </c>
      <c r="Z126">
        <f t="shared" ca="1" si="75"/>
        <v>2.369653693322022E-3</v>
      </c>
      <c r="AA126">
        <f t="shared" ca="1" si="75"/>
        <v>2.0468912254151704E-3</v>
      </c>
      <c r="AB126">
        <f t="shared" ca="1" si="75"/>
        <v>6.1727040865378914E-4</v>
      </c>
      <c r="AC126">
        <f t="shared" ca="1" si="74"/>
        <v>4.0461224201366101E-4</v>
      </c>
      <c r="AD126">
        <f t="shared" ca="1" si="74"/>
        <v>5.8581830366798268E-4</v>
      </c>
      <c r="AE126">
        <f t="shared" ca="1" si="60"/>
        <v>2.0988549633850608E-3</v>
      </c>
      <c r="AF126">
        <f t="shared" ca="1" si="64"/>
        <v>1524.607558513929</v>
      </c>
      <c r="AG126">
        <f t="shared" ca="1" si="65"/>
        <v>0</v>
      </c>
      <c r="AH126">
        <f t="shared" ca="1" si="66"/>
        <v>0.17976725189906309</v>
      </c>
      <c r="AI126">
        <f t="shared" ca="1" si="67"/>
        <v>0.1524607558513929</v>
      </c>
      <c r="AJ126">
        <f t="shared" ca="1" si="57"/>
        <v>-1.8808480547313411</v>
      </c>
      <c r="AK126">
        <f t="shared" si="58"/>
        <v>0</v>
      </c>
      <c r="AM126">
        <f t="shared" ca="1" si="68"/>
        <v>0.50784406926999348</v>
      </c>
      <c r="AN126">
        <f t="shared" ca="1" si="69"/>
        <v>-1.6939520719461143</v>
      </c>
      <c r="AO126">
        <f t="shared" si="70"/>
        <v>0</v>
      </c>
      <c r="AP126">
        <v>0.28147724151494913</v>
      </c>
      <c r="AQ126">
        <v>-1.2617533684533555</v>
      </c>
      <c r="AR126">
        <v>-0.20167021830275189</v>
      </c>
      <c r="AS126">
        <v>0.80929112300509587</v>
      </c>
      <c r="AT126">
        <v>-1.6939520719461143</v>
      </c>
      <c r="AU126">
        <v>0.52335622058308218</v>
      </c>
      <c r="AV126">
        <v>-0.16991407392197289</v>
      </c>
      <c r="AW126">
        <v>0.83666009231819771</v>
      </c>
      <c r="AX126">
        <v>0.1116518433263991</v>
      </c>
      <c r="AY126">
        <v>0.40969780457089655</v>
      </c>
      <c r="AZ126">
        <v>-1.2459713616408408</v>
      </c>
    </row>
    <row r="127" spans="10:52" x14ac:dyDescent="0.55000000000000004">
      <c r="J127">
        <f t="shared" si="63"/>
        <v>0</v>
      </c>
      <c r="K127">
        <v>116</v>
      </c>
      <c r="L127">
        <f t="shared" ca="1" si="71"/>
        <v>1.5118942668272854</v>
      </c>
      <c r="M127">
        <f t="shared" ca="1" si="75"/>
        <v>0.16516546321120942</v>
      </c>
      <c r="N127">
        <f t="shared" ca="1" si="75"/>
        <v>0.22643010117339921</v>
      </c>
      <c r="O127">
        <f t="shared" ca="1" si="75"/>
        <v>0.1396273166580819</v>
      </c>
      <c r="P127">
        <f t="shared" ca="1" si="75"/>
        <v>4.5350230112715523E-2</v>
      </c>
      <c r="Q127">
        <f t="shared" ca="1" si="75"/>
        <v>4.4939128528778856E-2</v>
      </c>
      <c r="R127">
        <f t="shared" ca="1" si="75"/>
        <v>2.6292481636299863E-2</v>
      </c>
      <c r="S127">
        <f t="shared" ca="1" si="75"/>
        <v>3.3731590312279319E-2</v>
      </c>
      <c r="T127">
        <f t="shared" ca="1" si="75"/>
        <v>1.8291020251868611E-2</v>
      </c>
      <c r="U127">
        <f t="shared" ca="1" si="75"/>
        <v>9.3622729439970624E-3</v>
      </c>
      <c r="V127">
        <f t="shared" ca="1" si="75"/>
        <v>6.6030809519904135E-3</v>
      </c>
      <c r="W127">
        <f t="shared" ca="1" si="75"/>
        <v>4.6653949700943406E-3</v>
      </c>
      <c r="X127">
        <f t="shared" ca="1" si="75"/>
        <v>4.100069986198226E-3</v>
      </c>
      <c r="Y127">
        <f t="shared" ca="1" si="75"/>
        <v>1.9867541153334484E-3</v>
      </c>
      <c r="Z127">
        <f t="shared" ca="1" si="75"/>
        <v>3.4774176783511704E-3</v>
      </c>
      <c r="AA127">
        <f t="shared" ca="1" si="75"/>
        <v>1.7184953449663903E-3</v>
      </c>
      <c r="AB127">
        <f t="shared" ca="1" si="75"/>
        <v>1.486626143687033E-3</v>
      </c>
      <c r="AC127">
        <f t="shared" ca="1" si="74"/>
        <v>4.4882726984474985E-4</v>
      </c>
      <c r="AD127">
        <f t="shared" ca="1" si="74"/>
        <v>2.9446050313831234E-4</v>
      </c>
      <c r="AE127">
        <f t="shared" ca="1" si="60"/>
        <v>1.9551367610589261E-3</v>
      </c>
      <c r="AF127">
        <f t="shared" ca="1" si="64"/>
        <v>1505.5157677829695</v>
      </c>
      <c r="AG127">
        <f t="shared" ca="1" si="65"/>
        <v>0</v>
      </c>
      <c r="AH127">
        <f t="shared" ca="1" si="66"/>
        <v>0.13891859160112649</v>
      </c>
      <c r="AI127">
        <f t="shared" ca="1" si="67"/>
        <v>0.15055157677829695</v>
      </c>
      <c r="AJ127">
        <f t="shared" ca="1" si="57"/>
        <v>-1.8934495506565872</v>
      </c>
      <c r="AK127">
        <f t="shared" si="58"/>
        <v>0</v>
      </c>
      <c r="AM127">
        <f t="shared" ca="1" si="68"/>
        <v>1.4476381002619871</v>
      </c>
      <c r="AN127">
        <f t="shared" ca="1" si="69"/>
        <v>0.92483332991832867</v>
      </c>
      <c r="AO127">
        <f t="shared" si="70"/>
        <v>0</v>
      </c>
      <c r="AP127">
        <v>-0.44430862544686534</v>
      </c>
      <c r="AQ127">
        <v>-0.38618168218818028</v>
      </c>
      <c r="AR127">
        <v>-3.0718183552380651E-2</v>
      </c>
      <c r="AS127">
        <v>-1.3024737199884839</v>
      </c>
      <c r="AT127">
        <v>0.92483332991832867</v>
      </c>
      <c r="AU127">
        <v>0.32231355362455361</v>
      </c>
      <c r="AV127">
        <v>1.0525423022045288</v>
      </c>
      <c r="AW127">
        <v>2.9007060220465064</v>
      </c>
      <c r="AX127">
        <v>-0.37220729609543923</v>
      </c>
      <c r="AY127">
        <v>0.27273358682577964</v>
      </c>
      <c r="AZ127">
        <v>-0.51766164688160643</v>
      </c>
    </row>
    <row r="128" spans="10:52" x14ac:dyDescent="0.55000000000000004">
      <c r="J128">
        <f t="shared" si="63"/>
        <v>0</v>
      </c>
      <c r="K128">
        <v>117</v>
      </c>
      <c r="L128">
        <f t="shared" ca="1" si="71"/>
        <v>1.0027226319647804</v>
      </c>
      <c r="M128">
        <f t="shared" ca="1" si="75"/>
        <v>0.46954036482537831</v>
      </c>
      <c r="N128">
        <f t="shared" ca="1" si="75"/>
        <v>8.1324638366734578E-2</v>
      </c>
      <c r="O128">
        <f t="shared" ca="1" si="75"/>
        <v>0.13078436701409615</v>
      </c>
      <c r="P128">
        <f t="shared" ca="1" si="75"/>
        <v>8.7350662837445497E-2</v>
      </c>
      <c r="Q128">
        <f t="shared" ca="1" si="75"/>
        <v>2.973338657103004E-2</v>
      </c>
      <c r="R128">
        <f t="shared" ca="1" si="75"/>
        <v>3.0364936875656851E-2</v>
      </c>
      <c r="S128">
        <f t="shared" ca="1" si="75"/>
        <v>1.8132708289966527E-2</v>
      </c>
      <c r="T128">
        <f t="shared" ca="1" si="75"/>
        <v>2.3600833114236955E-2</v>
      </c>
      <c r="U128">
        <f t="shared" ca="1" si="75"/>
        <v>1.2931653923877511E-2</v>
      </c>
      <c r="V128">
        <f t="shared" ca="1" si="75"/>
        <v>6.6700712588346278E-3</v>
      </c>
      <c r="W128">
        <f t="shared" ca="1" si="75"/>
        <v>4.7313370611086255E-3</v>
      </c>
      <c r="X128">
        <f t="shared" ca="1" si="75"/>
        <v>3.3573897676285836E-3</v>
      </c>
      <c r="Y128">
        <f t="shared" ca="1" si="75"/>
        <v>2.9602604917069713E-3</v>
      </c>
      <c r="Z128">
        <f t="shared" ca="1" si="75"/>
        <v>1.4380428837869343E-3</v>
      </c>
      <c r="AA128">
        <f t="shared" ca="1" si="75"/>
        <v>2.5218562989145713E-3</v>
      </c>
      <c r="AB128">
        <f t="shared" ca="1" si="75"/>
        <v>1.2481171817585572E-3</v>
      </c>
      <c r="AC128">
        <f t="shared" ca="1" si="74"/>
        <v>1.0809498462854654E-3</v>
      </c>
      <c r="AD128">
        <f t="shared" ca="1" si="74"/>
        <v>3.2663842063438586E-4</v>
      </c>
      <c r="AE128">
        <f t="shared" ca="1" si="60"/>
        <v>1.6382888609896191E-3</v>
      </c>
      <c r="AF128">
        <f t="shared" ca="1" si="64"/>
        <v>1480.6607221020968</v>
      </c>
      <c r="AG128">
        <f t="shared" ca="1" si="65"/>
        <v>0</v>
      </c>
      <c r="AH128">
        <f t="shared" ca="1" si="66"/>
        <v>0.15162627015839369</v>
      </c>
      <c r="AI128">
        <f t="shared" ca="1" si="67"/>
        <v>0.14806607221020968</v>
      </c>
      <c r="AJ128">
        <f t="shared" ca="1" si="57"/>
        <v>-1.9100966709871978</v>
      </c>
      <c r="AK128">
        <f t="shared" si="58"/>
        <v>0</v>
      </c>
      <c r="AM128">
        <f t="shared" ca="1" si="68"/>
        <v>0.96186963598600095</v>
      </c>
      <c r="AN128">
        <f t="shared" ca="1" si="69"/>
        <v>-9.7190877568209544E-2</v>
      </c>
      <c r="AO128">
        <f t="shared" si="70"/>
        <v>0</v>
      </c>
      <c r="AP128">
        <v>0.53470671446120832</v>
      </c>
      <c r="AQ128">
        <v>-1.3078511074127164</v>
      </c>
      <c r="AR128">
        <v>1.1518159226397984</v>
      </c>
      <c r="AS128">
        <v>-0.91188894657534547</v>
      </c>
      <c r="AT128">
        <v>-9.7190877568209544E-2</v>
      </c>
      <c r="AU128">
        <v>-1.1204542715859134</v>
      </c>
      <c r="AV128">
        <v>0.76887317845830694</v>
      </c>
      <c r="AW128">
        <v>0.80663994594942778</v>
      </c>
      <c r="AX128">
        <v>0.28538011065393221</v>
      </c>
      <c r="AY128">
        <v>1.4366332834470086</v>
      </c>
      <c r="AZ128">
        <v>-1.2005489224975463</v>
      </c>
    </row>
    <row r="129" spans="10:52" x14ac:dyDescent="0.55000000000000004">
      <c r="J129">
        <f t="shared" si="63"/>
        <v>0</v>
      </c>
      <c r="K129">
        <v>118</v>
      </c>
      <c r="L129">
        <f t="shared" ca="1" si="71"/>
        <v>1.7371205280183359</v>
      </c>
      <c r="M129">
        <f t="shared" ca="1" si="75"/>
        <v>0.3114098391413449</v>
      </c>
      <c r="N129">
        <f t="shared" ca="1" si="75"/>
        <v>0.23119361412245271</v>
      </c>
      <c r="O129">
        <f t="shared" ca="1" si="75"/>
        <v>4.6972515122000777E-2</v>
      </c>
      <c r="P129">
        <f t="shared" ca="1" si="75"/>
        <v>8.1818525349393323E-2</v>
      </c>
      <c r="Q129">
        <f t="shared" ca="1" si="75"/>
        <v>5.7270514811638196E-2</v>
      </c>
      <c r="R129">
        <f t="shared" ca="1" si="75"/>
        <v>2.0090563299433963E-2</v>
      </c>
      <c r="S129">
        <f t="shared" ca="1" si="75"/>
        <v>2.0941292276091858E-2</v>
      </c>
      <c r="T129">
        <f t="shared" ca="1" si="75"/>
        <v>1.268683208525912E-2</v>
      </c>
      <c r="U129">
        <f t="shared" ca="1" si="75"/>
        <v>1.6685663344411943E-2</v>
      </c>
      <c r="V129">
        <f t="shared" ca="1" si="75"/>
        <v>9.2130461996578258E-3</v>
      </c>
      <c r="W129">
        <f t="shared" ca="1" si="75"/>
        <v>4.7793379449099253E-3</v>
      </c>
      <c r="X129">
        <f t="shared" ca="1" si="75"/>
        <v>3.4048441210212861E-3</v>
      </c>
      <c r="Y129">
        <f t="shared" ca="1" si="75"/>
        <v>2.4240435694581428E-3</v>
      </c>
      <c r="Z129">
        <f t="shared" ca="1" si="75"/>
        <v>2.1426816239614771E-3</v>
      </c>
      <c r="AA129">
        <f t="shared" ca="1" si="75"/>
        <v>1.0428823454727734E-3</v>
      </c>
      <c r="AB129">
        <f t="shared" ca="1" si="75"/>
        <v>1.8315860940914446E-3</v>
      </c>
      <c r="AC129">
        <f t="shared" ca="1" si="74"/>
        <v>9.0752613324966952E-4</v>
      </c>
      <c r="AD129">
        <f t="shared" ca="1" si="74"/>
        <v>7.8667178733992141E-4</v>
      </c>
      <c r="AE129">
        <f t="shared" ca="1" si="60"/>
        <v>1.4309754591953381E-3</v>
      </c>
      <c r="AF129">
        <f t="shared" ca="1" si="64"/>
        <v>1451.9439599134096</v>
      </c>
      <c r="AG129">
        <f t="shared" ca="1" si="65"/>
        <v>0</v>
      </c>
      <c r="AH129">
        <f t="shared" ca="1" si="66"/>
        <v>0.12139849361367312</v>
      </c>
      <c r="AI129">
        <f t="shared" ca="1" si="67"/>
        <v>0.14519439599134096</v>
      </c>
      <c r="AJ129">
        <f t="shared" ca="1" si="57"/>
        <v>-1.9296817724372091</v>
      </c>
      <c r="AK129">
        <f t="shared" si="58"/>
        <v>0</v>
      </c>
      <c r="AM129">
        <f t="shared" ca="1" si="68"/>
        <v>1.6704412248451737</v>
      </c>
      <c r="AN129">
        <f t="shared" ca="1" si="69"/>
        <v>1.2827194950659759</v>
      </c>
      <c r="AO129">
        <f t="shared" si="70"/>
        <v>0</v>
      </c>
      <c r="AP129">
        <v>-1.2321265785431024</v>
      </c>
      <c r="AQ129">
        <v>-0.61540731621789746</v>
      </c>
      <c r="AR129">
        <v>0.87685407379467506</v>
      </c>
      <c r="AS129">
        <v>-1.0751750778581481</v>
      </c>
      <c r="AT129">
        <v>1.2827194950659759</v>
      </c>
      <c r="AU129">
        <v>-1.9653089111670852</v>
      </c>
      <c r="AV129">
        <v>1.7681941244518384</v>
      </c>
      <c r="AW129">
        <v>-0.93556309366249479</v>
      </c>
      <c r="AX129">
        <v>-1.2795908332918771</v>
      </c>
      <c r="AY129">
        <v>-0.7768130672047846</v>
      </c>
      <c r="AZ129">
        <v>1.3080307326163165</v>
      </c>
    </row>
    <row r="130" spans="10:52" x14ac:dyDescent="0.55000000000000004">
      <c r="J130">
        <f t="shared" si="63"/>
        <v>0</v>
      </c>
      <c r="K130">
        <v>119</v>
      </c>
      <c r="L130">
        <f t="shared" ca="1" si="71"/>
        <v>0.37636303497439716</v>
      </c>
      <c r="M130">
        <f t="shared" ca="1" si="75"/>
        <v>0.53948759802034529</v>
      </c>
      <c r="N130">
        <f t="shared" ca="1" si="75"/>
        <v>0.15333285821157125</v>
      </c>
      <c r="O130">
        <f t="shared" ca="1" si="75"/>
        <v>0.13353573718341974</v>
      </c>
      <c r="P130">
        <f t="shared" ca="1" si="75"/>
        <v>2.9385942731365994E-2</v>
      </c>
      <c r="Q130">
        <f t="shared" ca="1" si="75"/>
        <v>5.3643428861081525E-2</v>
      </c>
      <c r="R130">
        <f t="shared" ca="1" si="75"/>
        <v>3.8697135970896836E-2</v>
      </c>
      <c r="S130">
        <f t="shared" ca="1" si="75"/>
        <v>1.3855532114807664E-2</v>
      </c>
      <c r="T130">
        <f t="shared" ca="1" si="75"/>
        <v>1.4651901663367111E-2</v>
      </c>
      <c r="U130">
        <f t="shared" ca="1" si="75"/>
        <v>8.9695227307047369E-3</v>
      </c>
      <c r="V130">
        <f t="shared" ca="1" si="75"/>
        <v>1.1887558093412865E-2</v>
      </c>
      <c r="W130">
        <f t="shared" ca="1" si="75"/>
        <v>6.6014678976497173E-3</v>
      </c>
      <c r="X130">
        <f t="shared" ca="1" si="75"/>
        <v>3.4393873220031216E-3</v>
      </c>
      <c r="Y130">
        <f t="shared" ca="1" si="75"/>
        <v>2.4583057279044121E-3</v>
      </c>
      <c r="Z130">
        <f t="shared" ca="1" si="75"/>
        <v>1.7545596499060009E-3</v>
      </c>
      <c r="AA130">
        <f t="shared" ca="1" si="75"/>
        <v>1.553893046439523E-3</v>
      </c>
      <c r="AB130">
        <f t="shared" ca="1" si="75"/>
        <v>7.5742967692629334E-4</v>
      </c>
      <c r="AC130">
        <f t="shared" ca="1" si="74"/>
        <v>1.3317757899484006E-3</v>
      </c>
      <c r="AD130">
        <f t="shared" ca="1" si="74"/>
        <v>6.6046098970688641E-4</v>
      </c>
      <c r="AE130">
        <f t="shared" ca="1" si="60"/>
        <v>1.6150209814997675E-3</v>
      </c>
      <c r="AF130">
        <f t="shared" ca="1" si="64"/>
        <v>1432.385154606995</v>
      </c>
      <c r="AG130">
        <f t="shared" ca="1" si="65"/>
        <v>0</v>
      </c>
      <c r="AH130">
        <f t="shared" ca="1" si="66"/>
        <v>0.18325948670156966</v>
      </c>
      <c r="AI130">
        <f t="shared" ca="1" si="67"/>
        <v>0.14323851546069949</v>
      </c>
      <c r="AJ130">
        <f t="shared" ca="1" si="57"/>
        <v>-1.9432440979051964</v>
      </c>
      <c r="AK130">
        <f t="shared" si="58"/>
        <v>0</v>
      </c>
      <c r="AM130">
        <f t="shared" ca="1" si="68"/>
        <v>0.36297913401612103</v>
      </c>
      <c r="AN130">
        <f t="shared" ca="1" si="69"/>
        <v>-2.5335248210467398</v>
      </c>
      <c r="AO130">
        <f t="shared" si="70"/>
        <v>0</v>
      </c>
      <c r="AP130">
        <v>-0.11072756933572236</v>
      </c>
      <c r="AQ130">
        <v>-1.6831336324685253</v>
      </c>
      <c r="AR130">
        <v>0.14528268366120756</v>
      </c>
      <c r="AS130">
        <v>-1.2278883332328405</v>
      </c>
      <c r="AT130">
        <v>-2.5335248210467398</v>
      </c>
      <c r="AU130">
        <v>0.60159891290822998</v>
      </c>
      <c r="AV130">
        <v>0.37893869375693612</v>
      </c>
      <c r="AW130">
        <v>-0.80780637290445156</v>
      </c>
      <c r="AX130">
        <v>-0.47209368858602829</v>
      </c>
      <c r="AY130">
        <v>0.80198788054985926</v>
      </c>
      <c r="AZ130">
        <v>1.5914201867417432</v>
      </c>
    </row>
    <row r="131" spans="10:52" x14ac:dyDescent="0.55000000000000004">
      <c r="J131">
        <f t="shared" si="63"/>
        <v>0</v>
      </c>
      <c r="K131">
        <v>120</v>
      </c>
      <c r="L131">
        <f t="shared" ca="1" si="71"/>
        <v>1.2449935162900385</v>
      </c>
      <c r="M131">
        <f t="shared" ca="1" si="75"/>
        <v>0.11688491756735578</v>
      </c>
      <c r="N131">
        <f t="shared" ca="1" si="75"/>
        <v>0.26563443082673016</v>
      </c>
      <c r="O131">
        <f t="shared" ca="1" si="75"/>
        <v>8.8563935182388073E-2</v>
      </c>
      <c r="P131">
        <f t="shared" ca="1" si="75"/>
        <v>8.3539778853033417E-2</v>
      </c>
      <c r="Q131">
        <f t="shared" ca="1" si="75"/>
        <v>1.9266574674796873E-2</v>
      </c>
      <c r="R131">
        <f t="shared" ca="1" si="75"/>
        <v>3.6246348883187646E-2</v>
      </c>
      <c r="S131">
        <f t="shared" ca="1" si="75"/>
        <v>2.6687624543157838E-2</v>
      </c>
      <c r="T131">
        <f t="shared" ca="1" si="75"/>
        <v>9.6942390833997423E-3</v>
      </c>
      <c r="U131">
        <f t="shared" ca="1" si="75"/>
        <v>1.0358816459021314E-2</v>
      </c>
      <c r="V131">
        <f t="shared" ca="1" si="75"/>
        <v>6.3902597295988767E-3</v>
      </c>
      <c r="W131">
        <f t="shared" ca="1" si="75"/>
        <v>8.5178486501050754E-3</v>
      </c>
      <c r="X131">
        <f t="shared" ca="1" si="75"/>
        <v>4.7506590359378638E-3</v>
      </c>
      <c r="Y131">
        <f t="shared" ca="1" si="75"/>
        <v>2.4832460029406535E-3</v>
      </c>
      <c r="Z131">
        <f t="shared" ca="1" si="75"/>
        <v>1.7793591219476474E-3</v>
      </c>
      <c r="AA131">
        <f t="shared" ca="1" si="75"/>
        <v>1.272423307813516E-3</v>
      </c>
      <c r="AB131">
        <f t="shared" ca="1" si="75"/>
        <v>1.1285690214739843E-3</v>
      </c>
      <c r="AC131">
        <f t="shared" ca="1" si="74"/>
        <v>5.5073933437961239E-4</v>
      </c>
      <c r="AD131">
        <f t="shared" ca="1" si="74"/>
        <v>9.6921281280062954E-4</v>
      </c>
      <c r="AE131">
        <f t="shared" ca="1" si="60"/>
        <v>1.657139625007879E-3</v>
      </c>
      <c r="AF131">
        <f t="shared" ca="1" si="64"/>
        <v>1420.2324461260207</v>
      </c>
      <c r="AG131">
        <f t="shared" ca="1" si="65"/>
        <v>0</v>
      </c>
      <c r="AH131">
        <f t="shared" ca="1" si="66"/>
        <v>0.14925074135888639</v>
      </c>
      <c r="AI131">
        <f t="shared" ca="1" si="67"/>
        <v>0.14202324461260207</v>
      </c>
      <c r="AJ131">
        <f t="shared" ca="1" si="57"/>
        <v>-1.9517645403224075</v>
      </c>
      <c r="AK131">
        <f t="shared" si="58"/>
        <v>0</v>
      </c>
      <c r="AM131">
        <f t="shared" ca="1" si="68"/>
        <v>1.2031952942195301</v>
      </c>
      <c r="AN131">
        <f t="shared" ca="1" si="69"/>
        <v>0.46245190787885804</v>
      </c>
      <c r="AO131">
        <f t="shared" si="70"/>
        <v>0</v>
      </c>
      <c r="AP131">
        <v>0.70150804276636336</v>
      </c>
      <c r="AQ131">
        <v>-0.22985886971582659</v>
      </c>
      <c r="AR131">
        <v>0.95011955636437051</v>
      </c>
      <c r="AS131">
        <v>0.83937720773974434</v>
      </c>
      <c r="AT131">
        <v>0.46245190787885804</v>
      </c>
      <c r="AU131">
        <v>0.61883156377007253</v>
      </c>
      <c r="AV131">
        <v>0.91490619524847716</v>
      </c>
      <c r="AW131">
        <v>-0.39005840335448738</v>
      </c>
      <c r="AX131">
        <v>-0.62672597778146155</v>
      </c>
      <c r="AY131">
        <v>1.1344650374667253</v>
      </c>
      <c r="AZ131">
        <v>1.2019654604955576</v>
      </c>
    </row>
    <row r="132" spans="10:52" x14ac:dyDescent="0.55000000000000004">
      <c r="J132">
        <f t="shared" si="63"/>
        <v>0</v>
      </c>
      <c r="K132">
        <v>121</v>
      </c>
      <c r="L132">
        <f t="shared" ca="1" si="71"/>
        <v>1.1766124147470221</v>
      </c>
      <c r="M132">
        <f t="shared" ca="1" si="75"/>
        <v>0.38665052356524043</v>
      </c>
      <c r="N132">
        <f t="shared" ca="1" si="75"/>
        <v>5.7552126618233973E-2</v>
      </c>
      <c r="O132">
        <f t="shared" ca="1" si="75"/>
        <v>0.15342850050762127</v>
      </c>
      <c r="P132">
        <f t="shared" ca="1" si="75"/>
        <v>5.5405479578314133E-2</v>
      </c>
      <c r="Q132">
        <f t="shared" ca="1" si="75"/>
        <v>5.4771950054541163E-2</v>
      </c>
      <c r="R132">
        <f t="shared" ca="1" si="75"/>
        <v>1.3018239181823162E-2</v>
      </c>
      <c r="S132">
        <f t="shared" ca="1" si="75"/>
        <v>2.4997430062584595E-2</v>
      </c>
      <c r="T132">
        <f t="shared" ca="1" si="75"/>
        <v>1.8672412632415907E-2</v>
      </c>
      <c r="U132">
        <f t="shared" ca="1" si="75"/>
        <v>6.8537754130497978E-3</v>
      </c>
      <c r="V132">
        <f t="shared" ca="1" si="75"/>
        <v>7.3800501600589557E-3</v>
      </c>
      <c r="W132">
        <f t="shared" ca="1" si="75"/>
        <v>4.5788432564418825E-3</v>
      </c>
      <c r="X132">
        <f t="shared" ca="1" si="75"/>
        <v>6.1297570909614628E-3</v>
      </c>
      <c r="Y132">
        <f t="shared" ca="1" si="75"/>
        <v>3.429987366312648E-3</v>
      </c>
      <c r="Z132">
        <f t="shared" ca="1" si="75"/>
        <v>1.7974112728196422E-3</v>
      </c>
      <c r="AA132">
        <f t="shared" ca="1" si="75"/>
        <v>1.2904081202699924E-3</v>
      </c>
      <c r="AB132">
        <f t="shared" ca="1" si="75"/>
        <v>9.2414180672870366E-4</v>
      </c>
      <c r="AC132">
        <f t="shared" ca="1" si="74"/>
        <v>8.2060073776131742E-4</v>
      </c>
      <c r="AD132">
        <f t="shared" ca="1" si="74"/>
        <v>4.0080591900134476E-4</v>
      </c>
      <c r="AE132">
        <f t="shared" ca="1" si="60"/>
        <v>1.9126641076486301E-3</v>
      </c>
      <c r="AF132">
        <f t="shared" ca="1" si="64"/>
        <v>1398.664696277486</v>
      </c>
      <c r="AG132">
        <f t="shared" ca="1" si="65"/>
        <v>0</v>
      </c>
      <c r="AH132">
        <f t="shared" ca="1" si="66"/>
        <v>0.14245592315104197</v>
      </c>
      <c r="AI132">
        <f t="shared" ca="1" si="67"/>
        <v>0.1398664696277486</v>
      </c>
      <c r="AJ132">
        <f t="shared" ca="1" si="57"/>
        <v>-1.9670670998916189</v>
      </c>
      <c r="AK132">
        <f t="shared" si="58"/>
        <v>0</v>
      </c>
      <c r="AM132">
        <f t="shared" ca="1" si="68"/>
        <v>1.1385958672818317</v>
      </c>
      <c r="AN132">
        <f t="shared" ca="1" si="69"/>
        <v>0.32448951969854534</v>
      </c>
      <c r="AO132">
        <f t="shared" si="70"/>
        <v>0</v>
      </c>
      <c r="AP132">
        <v>-0.76466449172585271</v>
      </c>
      <c r="AQ132">
        <v>-1.1262045518378727</v>
      </c>
      <c r="AR132">
        <v>0.49851450967253186</v>
      </c>
      <c r="AS132">
        <v>-0.96451458375668153</v>
      </c>
      <c r="AT132">
        <v>0.32448951969854534</v>
      </c>
      <c r="AU132">
        <v>2.0527022570604458</v>
      </c>
      <c r="AV132">
        <v>-1.9497110770316795</v>
      </c>
      <c r="AW132">
        <v>-0.93036305770510808</v>
      </c>
      <c r="AX132">
        <v>0.16301100913551636</v>
      </c>
      <c r="AY132">
        <v>-0.61051537159073632</v>
      </c>
      <c r="AZ132">
        <v>1.0828443919308484</v>
      </c>
    </row>
    <row r="133" spans="10:52" x14ac:dyDescent="0.55000000000000004">
      <c r="J133">
        <f t="shared" si="63"/>
        <v>0</v>
      </c>
      <c r="K133">
        <v>122</v>
      </c>
      <c r="L133">
        <f t="shared" ca="1" si="71"/>
        <v>1.9058173601767825</v>
      </c>
      <c r="M133">
        <f t="shared" ca="1" si="75"/>
        <v>0.36541379552800324</v>
      </c>
      <c r="N133">
        <f t="shared" ca="1" si="75"/>
        <v>0.19038007941794524</v>
      </c>
      <c r="O133">
        <f t="shared" ca="1" si="75"/>
        <v>3.3241686556138413E-2</v>
      </c>
      <c r="P133">
        <f t="shared" ca="1" si="75"/>
        <v>9.5984665023069626E-2</v>
      </c>
      <c r="Q133">
        <f t="shared" ca="1" si="75"/>
        <v>3.6326001838597521E-2</v>
      </c>
      <c r="R133">
        <f t="shared" ca="1" si="75"/>
        <v>3.7008879798318718E-2</v>
      </c>
      <c r="S133">
        <f t="shared" ca="1" si="75"/>
        <v>8.9780773377857552E-3</v>
      </c>
      <c r="T133">
        <f t="shared" ca="1" si="75"/>
        <v>1.7489841710104769E-2</v>
      </c>
      <c r="U133">
        <f t="shared" ca="1" si="75"/>
        <v>1.3201296306124481E-2</v>
      </c>
      <c r="V133">
        <f t="shared" ca="1" si="75"/>
        <v>4.8829136546806951E-3</v>
      </c>
      <c r="W133">
        <f t="shared" ca="1" si="75"/>
        <v>5.2880625103652783E-3</v>
      </c>
      <c r="X133">
        <f t="shared" ca="1" si="75"/>
        <v>3.2951039719670847E-3</v>
      </c>
      <c r="Y133">
        <f t="shared" ca="1" si="75"/>
        <v>4.4256995127440217E-3</v>
      </c>
      <c r="Z133">
        <f t="shared" ca="1" si="75"/>
        <v>2.4826770889950552E-3</v>
      </c>
      <c r="AA133">
        <f t="shared" ca="1" si="75"/>
        <v>1.3034997113862722E-3</v>
      </c>
      <c r="AB133">
        <f t="shared" ca="1" si="75"/>
        <v>9.3720390404737435E-4</v>
      </c>
      <c r="AC133">
        <f t="shared" ca="1" si="74"/>
        <v>6.7195841279357E-4</v>
      </c>
      <c r="AD133">
        <f t="shared" ca="1" si="74"/>
        <v>5.9720018582312066E-4</v>
      </c>
      <c r="AE133">
        <f t="shared" ca="1" si="60"/>
        <v>1.6848047582625897E-3</v>
      </c>
      <c r="AF133">
        <f t="shared" ca="1" si="64"/>
        <v>1371.4800747640468</v>
      </c>
      <c r="AG133">
        <f t="shared" ca="1" si="65"/>
        <v>0</v>
      </c>
      <c r="AH133">
        <f t="shared" ca="1" si="66"/>
        <v>0.11050938582255182</v>
      </c>
      <c r="AI133">
        <f t="shared" ca="1" si="67"/>
        <v>0.13714800747640468</v>
      </c>
      <c r="AJ133">
        <f t="shared" ca="1" si="57"/>
        <v>-1.9866945897652708</v>
      </c>
      <c r="AK133">
        <f t="shared" si="58"/>
        <v>0</v>
      </c>
      <c r="AM133">
        <f t="shared" ca="1" si="68"/>
        <v>1.8486144834221989</v>
      </c>
      <c r="AN133">
        <f t="shared" ca="1" si="69"/>
        <v>1.5360910765593871</v>
      </c>
      <c r="AO133">
        <f t="shared" si="70"/>
        <v>0</v>
      </c>
      <c r="AP133">
        <v>-2.2929452825337648</v>
      </c>
      <c r="AQ133">
        <v>-9.3712060333928093E-3</v>
      </c>
      <c r="AR133">
        <v>-0.56056933317449875</v>
      </c>
      <c r="AS133">
        <v>0.19589606381487101</v>
      </c>
      <c r="AT133">
        <v>1.5360910765593871</v>
      </c>
      <c r="AU133">
        <v>-3.8417056202888489</v>
      </c>
      <c r="AV133">
        <v>-0.29279817681526765</v>
      </c>
      <c r="AW133">
        <v>-2.1348023437894881</v>
      </c>
      <c r="AX133">
        <v>0.70493570092367008</v>
      </c>
      <c r="AY133">
        <v>-1.1276483746769372</v>
      </c>
      <c r="AZ133">
        <v>-0.91293259174562991</v>
      </c>
    </row>
    <row r="134" spans="10:52" x14ac:dyDescent="0.55000000000000004">
      <c r="J134">
        <f t="shared" si="63"/>
        <v>0</v>
      </c>
      <c r="K134">
        <v>123</v>
      </c>
      <c r="L134">
        <f t="shared" ca="1" si="71"/>
        <v>1.4543385666239312</v>
      </c>
      <c r="M134">
        <f t="shared" ca="1" si="75"/>
        <v>0.59187880939968662</v>
      </c>
      <c r="N134">
        <f t="shared" ca="1" si="75"/>
        <v>0.17992347914484533</v>
      </c>
      <c r="O134">
        <f t="shared" ca="1" si="75"/>
        <v>0.1099621386456122</v>
      </c>
      <c r="P134">
        <f t="shared" ca="1" si="75"/>
        <v>2.0795954717254966E-2</v>
      </c>
      <c r="Q134">
        <f t="shared" ca="1" si="75"/>
        <v>6.2931304712862984E-2</v>
      </c>
      <c r="R134">
        <f t="shared" ca="1" si="75"/>
        <v>2.4545130021104609E-2</v>
      </c>
      <c r="S134">
        <f t="shared" ca="1" si="75"/>
        <v>2.5523312359943075E-2</v>
      </c>
      <c r="T134">
        <f t="shared" ca="1" si="75"/>
        <v>6.2816517980375207E-3</v>
      </c>
      <c r="U134">
        <f t="shared" ca="1" si="75"/>
        <v>1.2365224960885771E-2</v>
      </c>
      <c r="V134">
        <f t="shared" ca="1" si="75"/>
        <v>9.4051506079300077E-3</v>
      </c>
      <c r="W134">
        <f t="shared" ca="1" si="75"/>
        <v>3.4987773902151122E-3</v>
      </c>
      <c r="X134">
        <f t="shared" ca="1" si="75"/>
        <v>3.8054842251698351E-3</v>
      </c>
      <c r="Y134">
        <f t="shared" ca="1" si="75"/>
        <v>2.3790730736588171E-3</v>
      </c>
      <c r="Z134">
        <f t="shared" ca="1" si="75"/>
        <v>3.2033887036960677E-3</v>
      </c>
      <c r="AA134">
        <f t="shared" ca="1" si="75"/>
        <v>1.8004609840316119E-3</v>
      </c>
      <c r="AB134">
        <f t="shared" ca="1" si="75"/>
        <v>9.4671212870253403E-4</v>
      </c>
      <c r="AC134">
        <f t="shared" ca="1" si="74"/>
        <v>6.8145607442742558E-4</v>
      </c>
      <c r="AD134">
        <f t="shared" ca="1" si="74"/>
        <v>4.8902428491655933E-4</v>
      </c>
      <c r="AE134">
        <f t="shared" ca="1" si="60"/>
        <v>1.6618900369942259E-3</v>
      </c>
      <c r="AF134">
        <f t="shared" ca="1" si="64"/>
        <v>1368.8342327554615</v>
      </c>
      <c r="AG134">
        <f t="shared" ca="1" si="65"/>
        <v>0</v>
      </c>
      <c r="AH134">
        <f t="shared" ca="1" si="66"/>
        <v>0.11835440178444243</v>
      </c>
      <c r="AI134">
        <f t="shared" ca="1" si="67"/>
        <v>0.13688342327554615</v>
      </c>
      <c r="AJ134">
        <f t="shared" ca="1" si="57"/>
        <v>-1.9886256403922087</v>
      </c>
      <c r="AK134">
        <f t="shared" si="58"/>
        <v>0</v>
      </c>
      <c r="AM134">
        <f t="shared" ca="1" si="68"/>
        <v>1.415043813372024</v>
      </c>
      <c r="AN134">
        <f t="shared" ca="1" si="69"/>
        <v>0.8679012353240978</v>
      </c>
      <c r="AO134">
        <f t="shared" si="70"/>
        <v>0</v>
      </c>
      <c r="AP134">
        <v>0.58835894378717057</v>
      </c>
      <c r="AQ134">
        <v>-0.98506006906973198</v>
      </c>
      <c r="AR134">
        <v>-0.10457256394147407</v>
      </c>
      <c r="AS134">
        <v>-0.21472487787832506</v>
      </c>
      <c r="AT134">
        <v>0.8679012353240978</v>
      </c>
      <c r="AU134">
        <v>1.6939520719461143</v>
      </c>
      <c r="AV134">
        <v>0.5425772542366758</v>
      </c>
      <c r="AW134">
        <v>1.1117549547634553</v>
      </c>
      <c r="AX134">
        <v>0.3792683855863288</v>
      </c>
      <c r="AY134">
        <v>-1.1896190699189901E-2</v>
      </c>
      <c r="AZ134">
        <v>1.6274543668259867</v>
      </c>
    </row>
    <row r="135" spans="10:52" x14ac:dyDescent="0.55000000000000004">
      <c r="J135">
        <f t="shared" si="63"/>
        <v>0</v>
      </c>
      <c r="K135">
        <v>124</v>
      </c>
      <c r="L135">
        <f t="shared" ca="1" si="71"/>
        <v>1.3247318943399662</v>
      </c>
      <c r="M135">
        <f t="shared" ca="1" si="75"/>
        <v>0.45166561983545617</v>
      </c>
      <c r="N135">
        <f t="shared" ca="1" si="75"/>
        <v>0.29143096380754835</v>
      </c>
      <c r="O135">
        <f t="shared" ca="1" si="75"/>
        <v>0.10392248296048082</v>
      </c>
      <c r="P135">
        <f t="shared" ca="1" si="75"/>
        <v>6.8792167088898473E-2</v>
      </c>
      <c r="Q135">
        <f t="shared" ca="1" si="75"/>
        <v>1.3634642187811215E-2</v>
      </c>
      <c r="R135">
        <f t="shared" ca="1" si="75"/>
        <v>4.2522077255794453E-2</v>
      </c>
      <c r="S135">
        <f t="shared" ca="1" si="75"/>
        <v>1.6927640713743766E-2</v>
      </c>
      <c r="T135">
        <f t="shared" ca="1" si="75"/>
        <v>1.7857783459153315E-2</v>
      </c>
      <c r="U135">
        <f t="shared" ca="1" si="75"/>
        <v>4.4410943733018638E-3</v>
      </c>
      <c r="V135">
        <f t="shared" ca="1" si="75"/>
        <v>8.8094987311293452E-3</v>
      </c>
      <c r="W135">
        <f t="shared" ca="1" si="75"/>
        <v>6.7391173847708066E-3</v>
      </c>
      <c r="X135">
        <f t="shared" ca="1" si="75"/>
        <v>2.5178488604751343E-3</v>
      </c>
      <c r="Y135">
        <f t="shared" ca="1" si="75"/>
        <v>2.7475688565087191E-3</v>
      </c>
      <c r="Z135">
        <f t="shared" ca="1" si="75"/>
        <v>1.7220093202172477E-3</v>
      </c>
      <c r="AA135">
        <f t="shared" ca="1" si="75"/>
        <v>2.32312788612674E-3</v>
      </c>
      <c r="AB135">
        <f t="shared" ca="1" si="75"/>
        <v>1.3076475859175073E-3</v>
      </c>
      <c r="AC135">
        <f t="shared" ca="1" si="74"/>
        <v>6.8836965792862237E-4</v>
      </c>
      <c r="AD135">
        <f t="shared" ca="1" si="74"/>
        <v>4.9593630075034649E-4</v>
      </c>
      <c r="AE135">
        <f t="shared" ca="1" si="60"/>
        <v>1.5664221461377634E-3</v>
      </c>
      <c r="AF135">
        <f t="shared" ca="1" si="64"/>
        <v>1406.9225375423571</v>
      </c>
      <c r="AG135">
        <f t="shared" ca="1" si="65"/>
        <v>0</v>
      </c>
      <c r="AH135">
        <f t="shared" ca="1" si="66"/>
        <v>0.12821743010979184</v>
      </c>
      <c r="AI135">
        <f t="shared" ca="1" si="67"/>
        <v>0.14069225375423572</v>
      </c>
      <c r="AJ135">
        <f t="shared" ca="1" si="57"/>
        <v>-1.9611803714290081</v>
      </c>
      <c r="AK135">
        <f t="shared" si="58"/>
        <v>0</v>
      </c>
      <c r="AM135">
        <f t="shared" ca="1" si="68"/>
        <v>1.2893336733025258</v>
      </c>
      <c r="AN135">
        <f t="shared" ca="1" si="69"/>
        <v>0.63531388150295243</v>
      </c>
      <c r="AO135">
        <f t="shared" si="70"/>
        <v>0</v>
      </c>
      <c r="AP135">
        <v>-2.4104883777908981</v>
      </c>
      <c r="AQ135">
        <v>-0.23929487724672072</v>
      </c>
      <c r="AR135">
        <v>0.46458126234938391</v>
      </c>
      <c r="AS135">
        <v>-1.067569428414572</v>
      </c>
      <c r="AT135">
        <v>0.63531388150295243</v>
      </c>
      <c r="AU135">
        <v>1.9857634470099583</v>
      </c>
      <c r="AV135">
        <v>0.66079564930987544</v>
      </c>
      <c r="AW135">
        <v>0.90184812506777234</v>
      </c>
      <c r="AX135">
        <v>-0.10849589671124704</v>
      </c>
      <c r="AY135">
        <v>3.4622189559740946E-2</v>
      </c>
      <c r="AZ135">
        <v>-0.52871428124490194</v>
      </c>
    </row>
    <row r="136" spans="10:52" x14ac:dyDescent="0.55000000000000004">
      <c r="J136">
        <f t="shared" si="63"/>
        <v>0</v>
      </c>
      <c r="K136">
        <v>125</v>
      </c>
      <c r="L136">
        <f t="shared" ca="1" si="71"/>
        <v>1.1725574255995499</v>
      </c>
      <c r="M136">
        <f t="shared" ca="1" si="75"/>
        <v>0.41141441608182217</v>
      </c>
      <c r="N136">
        <f t="shared" ca="1" si="75"/>
        <v>0.22239239658011387</v>
      </c>
      <c r="O136">
        <f t="shared" ca="1" si="75"/>
        <v>0.16832838890395657</v>
      </c>
      <c r="P136">
        <f t="shared" ca="1" si="75"/>
        <v>6.501376655787576E-2</v>
      </c>
      <c r="Q136">
        <f t="shared" ca="1" si="75"/>
        <v>4.510283833244768E-2</v>
      </c>
      <c r="R136">
        <f t="shared" ca="1" si="75"/>
        <v>9.2127965741463282E-3</v>
      </c>
      <c r="S136">
        <f t="shared" ca="1" si="75"/>
        <v>2.9325509604929391E-2</v>
      </c>
      <c r="T136">
        <f t="shared" ca="1" si="75"/>
        <v>1.1843687765809166E-2</v>
      </c>
      <c r="U136">
        <f t="shared" ca="1" si="75"/>
        <v>1.2625357818283701E-2</v>
      </c>
      <c r="V136">
        <f t="shared" ca="1" si="75"/>
        <v>3.1640196899115568E-3</v>
      </c>
      <c r="W136">
        <f t="shared" ca="1" si="75"/>
        <v>6.3123121069441936E-3</v>
      </c>
      <c r="X136">
        <f t="shared" ca="1" si="75"/>
        <v>4.8497166682588255E-3</v>
      </c>
      <c r="Y136">
        <f t="shared" ca="1" si="75"/>
        <v>1.8178929947157262E-3</v>
      </c>
      <c r="Z136">
        <f t="shared" ca="1" si="75"/>
        <v>1.9887321794493065E-3</v>
      </c>
      <c r="AA136">
        <f t="shared" ca="1" si="75"/>
        <v>1.2488174998404426E-3</v>
      </c>
      <c r="AB136">
        <f t="shared" ca="1" si="75"/>
        <v>1.6872526530782831E-3</v>
      </c>
      <c r="AC136">
        <f t="shared" ca="1" si="74"/>
        <v>9.5081165025620736E-4</v>
      </c>
      <c r="AD136">
        <f t="shared" ca="1" si="74"/>
        <v>5.0096772853443813E-4</v>
      </c>
      <c r="AE136">
        <f t="shared" ca="1" si="60"/>
        <v>1.5019305564946683E-3</v>
      </c>
      <c r="AF136">
        <f t="shared" ca="1" si="64"/>
        <v>1466.7229257762458</v>
      </c>
      <c r="AG136">
        <f t="shared" ca="1" si="65"/>
        <v>0</v>
      </c>
      <c r="AH136">
        <f t="shared" ca="1" si="66"/>
        <v>0.14038849725322169</v>
      </c>
      <c r="AI136">
        <f t="shared" ca="1" si="67"/>
        <v>0.14667229257762457</v>
      </c>
      <c r="AJ136">
        <f t="shared" ca="1" si="57"/>
        <v>-1.9195544829898039</v>
      </c>
      <c r="AK136">
        <f t="shared" si="58"/>
        <v>0</v>
      </c>
      <c r="AM136">
        <f t="shared" ca="1" si="68"/>
        <v>1.1363230422134254</v>
      </c>
      <c r="AN136">
        <f t="shared" ca="1" si="69"/>
        <v>0.31949412004905753</v>
      </c>
      <c r="AO136">
        <f t="shared" si="70"/>
        <v>0</v>
      </c>
      <c r="AP136">
        <v>-0.14288616512203589</v>
      </c>
      <c r="AQ136">
        <v>1.3220164873928297</v>
      </c>
      <c r="AR136">
        <v>-0.8218785296776332</v>
      </c>
      <c r="AS136">
        <v>-0.2424451395199867</v>
      </c>
      <c r="AT136">
        <v>0.31949412004905753</v>
      </c>
      <c r="AU136">
        <v>0.54665974857925903</v>
      </c>
      <c r="AV136">
        <v>-1.1113297659903765</v>
      </c>
      <c r="AW136">
        <v>0.27853388928633649</v>
      </c>
      <c r="AX136">
        <v>-1.2372083801892586</v>
      </c>
      <c r="AY136">
        <v>0.73497403718647547</v>
      </c>
      <c r="AZ136">
        <v>-2.8353679226711392</v>
      </c>
    </row>
    <row r="137" spans="10:52" x14ac:dyDescent="0.55000000000000004">
      <c r="J137">
        <f t="shared" si="63"/>
        <v>0</v>
      </c>
      <c r="K137">
        <v>126</v>
      </c>
      <c r="L137">
        <f t="shared" ca="1" si="71"/>
        <v>0.80357667792339171</v>
      </c>
      <c r="M137">
        <f t="shared" ca="1" si="75"/>
        <v>0.36415446071508506</v>
      </c>
      <c r="N137">
        <f t="shared" ca="1" si="75"/>
        <v>0.20257339492294493</v>
      </c>
      <c r="O137">
        <f t="shared" ca="1" si="75"/>
        <v>0.12845221843187943</v>
      </c>
      <c r="P137">
        <f t="shared" ca="1" si="75"/>
        <v>0.10530601530591571</v>
      </c>
      <c r="Q137">
        <f t="shared" ca="1" si="75"/>
        <v>4.2625570999297285E-2</v>
      </c>
      <c r="R137">
        <f t="shared" ca="1" si="75"/>
        <v>3.0475554015264857E-2</v>
      </c>
      <c r="S137">
        <f t="shared" ca="1" si="75"/>
        <v>6.3536396116813144E-3</v>
      </c>
      <c r="T137">
        <f t="shared" ca="1" si="75"/>
        <v>2.0518050046515114E-2</v>
      </c>
      <c r="U137">
        <f t="shared" ca="1" si="75"/>
        <v>8.3734241863440886E-3</v>
      </c>
      <c r="V137">
        <f t="shared" ca="1" si="75"/>
        <v>8.9948281597827771E-3</v>
      </c>
      <c r="W137">
        <f t="shared" ca="1" si="75"/>
        <v>2.2671301063548893E-3</v>
      </c>
      <c r="X137">
        <f t="shared" ca="1" si="75"/>
        <v>4.5425718966520673E-3</v>
      </c>
      <c r="Y137">
        <f t="shared" ca="1" si="75"/>
        <v>3.5015072175222321E-3</v>
      </c>
      <c r="Z137">
        <f t="shared" ca="1" si="75"/>
        <v>1.3158186331972497E-3</v>
      </c>
      <c r="AA137">
        <f t="shared" ca="1" si="75"/>
        <v>1.4422474483928996E-3</v>
      </c>
      <c r="AB137">
        <f t="shared" ca="1" si="75"/>
        <v>9.0699726536768983E-4</v>
      </c>
      <c r="AC137">
        <f t="shared" ca="1" si="74"/>
        <v>1.2268286170902096E-3</v>
      </c>
      <c r="AD137">
        <f t="shared" ca="1" si="74"/>
        <v>6.9196244663985971E-4</v>
      </c>
      <c r="AE137">
        <f t="shared" ca="1" si="60"/>
        <v>1.4586281741542423E-3</v>
      </c>
      <c r="AF137">
        <f t="shared" ca="1" si="64"/>
        <v>1510.1562282938694</v>
      </c>
      <c r="AG137">
        <f t="shared" ca="1" si="65"/>
        <v>0</v>
      </c>
      <c r="AH137">
        <f t="shared" ca="1" si="66"/>
        <v>0.16643109511159559</v>
      </c>
      <c r="AI137">
        <f t="shared" ca="1" si="67"/>
        <v>0.15101562282938694</v>
      </c>
      <c r="AJ137">
        <f t="shared" ca="1" si="57"/>
        <v>-1.8903719850728113</v>
      </c>
      <c r="AK137">
        <f t="shared" si="58"/>
        <v>0</v>
      </c>
      <c r="AM137">
        <f t="shared" ca="1" si="68"/>
        <v>0.77382166317848411</v>
      </c>
      <c r="AN137">
        <f t="shared" ca="1" si="69"/>
        <v>-0.64103460317710415</v>
      </c>
      <c r="AO137">
        <f t="shared" si="70"/>
        <v>0</v>
      </c>
      <c r="AP137">
        <v>-1.2481359590310603</v>
      </c>
      <c r="AQ137">
        <v>-1.2544956007332075</v>
      </c>
      <c r="AR137">
        <v>9.0967660071328282E-2</v>
      </c>
      <c r="AS137">
        <v>-1.3977933122077957</v>
      </c>
      <c r="AT137">
        <v>-0.64103460317710415</v>
      </c>
      <c r="AU137">
        <v>0.78761559052509256</v>
      </c>
      <c r="AV137">
        <v>-2.3680149752181023</v>
      </c>
      <c r="AW137">
        <v>-8.2241058407817036E-3</v>
      </c>
      <c r="AX137">
        <v>-0.23960978978720959</v>
      </c>
      <c r="AY137">
        <v>-2.7921487344428897E-3</v>
      </c>
      <c r="AZ137">
        <v>-0.11319116310914978</v>
      </c>
    </row>
    <row r="138" spans="10:52" x14ac:dyDescent="0.55000000000000004">
      <c r="J138">
        <f t="shared" si="63"/>
        <v>0</v>
      </c>
      <c r="K138">
        <v>127</v>
      </c>
      <c r="L138">
        <f t="shared" ca="1" si="71"/>
        <v>0.84933011082220133</v>
      </c>
      <c r="M138">
        <f t="shared" ca="1" si="75"/>
        <v>0.24956221793809996</v>
      </c>
      <c r="N138">
        <f t="shared" ca="1" si="75"/>
        <v>0.17930340430442759</v>
      </c>
      <c r="O138">
        <f t="shared" ca="1" si="75"/>
        <v>0.11700490832093616</v>
      </c>
      <c r="P138">
        <f t="shared" ca="1" si="75"/>
        <v>8.0359536310802143E-2</v>
      </c>
      <c r="Q138">
        <f t="shared" ca="1" si="75"/>
        <v>6.9042746940057617E-2</v>
      </c>
      <c r="R138">
        <f t="shared" ca="1" si="75"/>
        <v>2.8801688307186726E-2</v>
      </c>
      <c r="S138">
        <f t="shared" ca="1" si="75"/>
        <v>2.1017579800112155E-2</v>
      </c>
      <c r="T138">
        <f t="shared" ca="1" si="75"/>
        <v>4.4454230220123724E-3</v>
      </c>
      <c r="U138">
        <f t="shared" ca="1" si="75"/>
        <v>1.4506152130427276E-2</v>
      </c>
      <c r="V138">
        <f t="shared" ca="1" si="75"/>
        <v>5.9655744216659907E-3</v>
      </c>
      <c r="W138">
        <f t="shared" ca="1" si="75"/>
        <v>6.4451070856333089E-3</v>
      </c>
      <c r="X138">
        <f t="shared" ca="1" si="75"/>
        <v>1.6315101871867219E-3</v>
      </c>
      <c r="Y138">
        <f t="shared" ca="1" si="75"/>
        <v>3.2797479461725921E-3</v>
      </c>
      <c r="Z138">
        <f t="shared" ca="1" si="75"/>
        <v>2.5344442464342544E-3</v>
      </c>
      <c r="AA138">
        <f t="shared" ca="1" si="75"/>
        <v>9.5424415911149094E-4</v>
      </c>
      <c r="AB138">
        <f t="shared" ca="1" si="75"/>
        <v>1.047482511930704E-3</v>
      </c>
      <c r="AC138">
        <f t="shared" ca="1" si="74"/>
        <v>6.594923402523864E-4</v>
      </c>
      <c r="AD138">
        <f t="shared" ca="1" si="74"/>
        <v>8.9283648476623707E-4</v>
      </c>
      <c r="AE138">
        <f t="shared" ca="1" si="60"/>
        <v>1.5661864079715626E-3</v>
      </c>
      <c r="AF138">
        <f t="shared" ca="1" si="64"/>
        <v>1513.353847497192</v>
      </c>
      <c r="AG138">
        <f t="shared" ca="1" si="65"/>
        <v>0</v>
      </c>
      <c r="AH138">
        <f t="shared" ca="1" si="66"/>
        <v>0.17378368732172716</v>
      </c>
      <c r="AI138">
        <f t="shared" ca="1" si="67"/>
        <v>0.15133538474971919</v>
      </c>
      <c r="AJ138">
        <f t="shared" ca="1" si="57"/>
        <v>-1.8882568140858906</v>
      </c>
      <c r="AK138">
        <f t="shared" si="58"/>
        <v>0</v>
      </c>
      <c r="AM138">
        <f t="shared" ca="1" si="68"/>
        <v>0.81436017535542937</v>
      </c>
      <c r="AN138">
        <f t="shared" ca="1" si="69"/>
        <v>-0.51338133744138759</v>
      </c>
      <c r="AO138">
        <f t="shared" si="70"/>
        <v>0</v>
      </c>
      <c r="AP138">
        <v>-0.97479642136022449</v>
      </c>
      <c r="AQ138">
        <v>-0.54683710004610475</v>
      </c>
      <c r="AR138">
        <v>1.3871022019884549</v>
      </c>
      <c r="AS138">
        <v>-0.32908928915276192</v>
      </c>
      <c r="AT138">
        <v>-0.51338133744138759</v>
      </c>
      <c r="AU138">
        <v>-0.5808260539197363</v>
      </c>
      <c r="AV138">
        <v>0.12929831427754834</v>
      </c>
      <c r="AW138">
        <v>-1.5993418855941854</v>
      </c>
      <c r="AX138">
        <v>-0.41527869143465068</v>
      </c>
      <c r="AY138">
        <v>-0.30968863029556815</v>
      </c>
      <c r="AZ138">
        <v>-0.6422555998142343</v>
      </c>
    </row>
    <row r="139" spans="10:52" x14ac:dyDescent="0.55000000000000004">
      <c r="J139">
        <f t="shared" si="63"/>
        <v>0</v>
      </c>
      <c r="K139">
        <v>128</v>
      </c>
      <c r="L139">
        <f t="shared" ca="1" si="71"/>
        <v>1.079599656175664</v>
      </c>
      <c r="M139">
        <f t="shared" ca="1" si="75"/>
        <v>0.26377160019893947</v>
      </c>
      <c r="N139">
        <f t="shared" ca="1" si="75"/>
        <v>0.12288015139014101</v>
      </c>
      <c r="O139">
        <f t="shared" ca="1" si="75"/>
        <v>0.10356433227695797</v>
      </c>
      <c r="P139">
        <f t="shared" ca="1" si="75"/>
        <v>7.3198114392587485E-2</v>
      </c>
      <c r="Q139">
        <f t="shared" ca="1" si="75"/>
        <v>5.2686858519993801E-2</v>
      </c>
      <c r="R139">
        <f t="shared" ca="1" si="75"/>
        <v>4.6651519982507501E-2</v>
      </c>
      <c r="S139">
        <f t="shared" ca="1" si="75"/>
        <v>1.9863192054557742E-2</v>
      </c>
      <c r="T139">
        <f t="shared" ca="1" si="75"/>
        <v>1.4705277419044007E-2</v>
      </c>
      <c r="U139">
        <f t="shared" ca="1" si="75"/>
        <v>3.1428904060192531E-3</v>
      </c>
      <c r="V139">
        <f t="shared" ca="1" si="75"/>
        <v>1.0334783976094688E-2</v>
      </c>
      <c r="W139">
        <f t="shared" ca="1" si="75"/>
        <v>4.2745414689368379E-3</v>
      </c>
      <c r="X139">
        <f t="shared" ca="1" si="75"/>
        <v>4.6381360462045057E-3</v>
      </c>
      <c r="Y139">
        <f t="shared" ca="1" si="75"/>
        <v>1.1779543191223949E-3</v>
      </c>
      <c r="Z139">
        <f t="shared" ca="1" si="75"/>
        <v>2.3739315087900176E-3</v>
      </c>
      <c r="AA139">
        <f t="shared" ca="1" si="75"/>
        <v>1.8380030178452914E-3</v>
      </c>
      <c r="AB139">
        <f t="shared" ca="1" si="75"/>
        <v>6.9305310256926635E-4</v>
      </c>
      <c r="AC139">
        <f t="shared" ca="1" si="74"/>
        <v>7.6164142885985482E-4</v>
      </c>
      <c r="AD139">
        <f t="shared" ca="1" si="74"/>
        <v>4.7995197910997501E-4</v>
      </c>
      <c r="AE139">
        <f t="shared" ca="1" si="60"/>
        <v>1.7908049045962887E-3</v>
      </c>
      <c r="AF139">
        <f t="shared" ca="1" si="64"/>
        <v>1475.3824678880287</v>
      </c>
      <c r="AG139">
        <f t="shared" ca="1" si="65"/>
        <v>0</v>
      </c>
      <c r="AH139">
        <f t="shared" ca="1" si="66"/>
        <v>0.15811417190525312</v>
      </c>
      <c r="AI139">
        <f t="shared" ca="1" si="67"/>
        <v>0.14753824678880287</v>
      </c>
      <c r="AJ139">
        <f t="shared" ca="1" si="57"/>
        <v>-1.913667836551695</v>
      </c>
      <c r="AK139">
        <f t="shared" si="58"/>
        <v>0</v>
      </c>
      <c r="AM139">
        <f t="shared" ca="1" si="68"/>
        <v>1.0348293809517297</v>
      </c>
      <c r="AN139">
        <f t="shared" ca="1" si="69"/>
        <v>8.559140951547306E-2</v>
      </c>
      <c r="AO139">
        <f t="shared" si="70"/>
        <v>0</v>
      </c>
      <c r="AP139">
        <v>-2.8882141123176552E-2</v>
      </c>
      <c r="AQ139">
        <v>-1.3540329746319912</v>
      </c>
      <c r="AR139">
        <v>-0.6352206582960207</v>
      </c>
      <c r="AS139">
        <v>-1.8311402527615428</v>
      </c>
      <c r="AT139">
        <v>8.559140951547306E-2</v>
      </c>
      <c r="AU139">
        <v>2.6930501917377114</v>
      </c>
      <c r="AV139">
        <v>-2.5132248993031681</v>
      </c>
      <c r="AW139">
        <v>-0.19698859432537574</v>
      </c>
      <c r="AX139">
        <v>-0.15727664504083805</v>
      </c>
      <c r="AY139">
        <v>-0.49860091166920029</v>
      </c>
      <c r="AZ139">
        <v>-0.48444462663610466</v>
      </c>
    </row>
    <row r="140" spans="10:52" x14ac:dyDescent="0.55000000000000004">
      <c r="J140">
        <f t="shared" ref="J140:J171" si="76">Cullrate</f>
        <v>0</v>
      </c>
      <c r="K140">
        <v>129</v>
      </c>
      <c r="L140">
        <f t="shared" ca="1" si="71"/>
        <v>1.1963706364003781</v>
      </c>
      <c r="M140">
        <f t="shared" ca="1" si="75"/>
        <v>0.3352850973433732</v>
      </c>
      <c r="N140">
        <f t="shared" ca="1" si="75"/>
        <v>0.12987660725512865</v>
      </c>
      <c r="O140">
        <f t="shared" ca="1" si="75"/>
        <v>7.0974674899115769E-2</v>
      </c>
      <c r="P140">
        <f t="shared" ca="1" si="75"/>
        <v>6.4789707968552476E-2</v>
      </c>
      <c r="Q140">
        <f t="shared" ca="1" si="75"/>
        <v>4.7991549901640826E-2</v>
      </c>
      <c r="R140">
        <f t="shared" ca="1" si="75"/>
        <v>3.5600003505002281E-2</v>
      </c>
      <c r="S140">
        <f t="shared" ca="1" si="75"/>
        <v>3.2173395224833513E-2</v>
      </c>
      <c r="T140">
        <f t="shared" ca="1" si="75"/>
        <v>1.3897592033335047E-2</v>
      </c>
      <c r="U140">
        <f t="shared" ca="1" si="75"/>
        <v>1.0396552834074998E-2</v>
      </c>
      <c r="V140">
        <f t="shared" ca="1" si="75"/>
        <v>2.2391253803700994E-3</v>
      </c>
      <c r="W140">
        <f t="shared" ca="1" si="75"/>
        <v>7.405232012172875E-3</v>
      </c>
      <c r="X140">
        <f t="shared" ca="1" si="75"/>
        <v>3.0761172164641814E-3</v>
      </c>
      <c r="Y140">
        <f t="shared" ca="1" si="75"/>
        <v>3.3487454943354157E-3</v>
      </c>
      <c r="Z140">
        <f t="shared" ca="1" si="75"/>
        <v>8.5262127455351384E-4</v>
      </c>
      <c r="AA140">
        <f t="shared" ca="1" si="75"/>
        <v>1.7215976573376423E-3</v>
      </c>
      <c r="AB140">
        <f t="shared" ca="1" si="75"/>
        <v>1.3349137973612925E-3</v>
      </c>
      <c r="AC140">
        <f t="shared" ca="1" si="74"/>
        <v>5.0393008886007249E-4</v>
      </c>
      <c r="AD140">
        <f t="shared" ca="1" si="74"/>
        <v>5.5429197405619719E-4</v>
      </c>
      <c r="AE140">
        <f t="shared" ca="1" si="60"/>
        <v>1.6536985387555568E-3</v>
      </c>
      <c r="AF140">
        <f t="shared" ref="AF140:AF171" ca="1" si="77">SUMPRODUCT(L140:AE140,mwt)*fec</f>
        <v>1414.2611650347742</v>
      </c>
      <c r="AG140">
        <f t="shared" ref="AG140:AG171" ca="1" si="78">J140*SUMPRODUCT(L140:AE140,wt,vul)</f>
        <v>0</v>
      </c>
      <c r="AH140">
        <f t="shared" ref="AH140:AH171" ca="1" si="79">SUMPRODUCT(L140:AE140,vul,wt)/SUMPRODUCT(L140:AE140,vul)</f>
        <v>0.1437525574501593</v>
      </c>
      <c r="AI140">
        <f t="shared" ref="AI140:AI171" ca="1" si="80">SUMPRODUCT(L140:AE140,mwt)</f>
        <v>0.14142611650347742</v>
      </c>
      <c r="AJ140">
        <f t="shared" ca="1" si="57"/>
        <v>-1.9559778431156878</v>
      </c>
      <c r="AK140">
        <f t="shared" si="58"/>
        <v>0</v>
      </c>
      <c r="AM140">
        <f t="shared" ref="AM140:AM171" ca="1" si="81">EXP(AN140*sdr)*IF(AO140=0,1,0)</f>
        <v>1.1510590820239175</v>
      </c>
      <c r="AN140">
        <f t="shared" ref="AN140:AN171" ca="1" si="82">OFFSET(AO140,0,normseq)</f>
        <v>0.35170614864910021</v>
      </c>
      <c r="AO140">
        <f t="shared" ref="AO140:AO171" si="83">MOD(K140,yrbetween)</f>
        <v>0</v>
      </c>
      <c r="AP140">
        <v>0.23001575755188242</v>
      </c>
      <c r="AQ140">
        <v>0.90311232270323671</v>
      </c>
      <c r="AR140">
        <v>-1.1453039405751042</v>
      </c>
      <c r="AS140">
        <v>-1.1072256711486261</v>
      </c>
      <c r="AT140">
        <v>0.35170614864910021</v>
      </c>
      <c r="AU140">
        <v>-1.7685579223325476</v>
      </c>
      <c r="AV140">
        <v>-1.169064489658922</v>
      </c>
      <c r="AW140">
        <v>-0.10434177966089919</v>
      </c>
      <c r="AX140">
        <v>1.0896042113017756</v>
      </c>
      <c r="AY140">
        <v>-0.27654664336296264</v>
      </c>
      <c r="AZ140">
        <v>-1.1404540600779001</v>
      </c>
    </row>
    <row r="141" spans="10:52" x14ac:dyDescent="0.55000000000000004">
      <c r="J141">
        <f t="shared" si="76"/>
        <v>0</v>
      </c>
      <c r="K141">
        <v>130</v>
      </c>
      <c r="L141">
        <f t="shared" ref="L141:L172" ca="1" si="84">reca*AF140/(1+recb*AF140)*Rmult+glenadd</f>
        <v>1.2302121833730879</v>
      </c>
      <c r="M141">
        <f t="shared" ca="1" si="75"/>
        <v>0.3715499935459281</v>
      </c>
      <c r="N141">
        <f t="shared" ca="1" si="75"/>
        <v>0.16508862543700767</v>
      </c>
      <c r="O141">
        <f t="shared" ca="1" si="75"/>
        <v>7.5015776532258369E-2</v>
      </c>
      <c r="P141">
        <f t="shared" ca="1" si="75"/>
        <v>4.4401661834494031E-2</v>
      </c>
      <c r="Q141">
        <f t="shared" ca="1" si="75"/>
        <v>4.2478669415019744E-2</v>
      </c>
      <c r="R141">
        <f t="shared" ca="1" si="75"/>
        <v>3.2427428635938838E-2</v>
      </c>
      <c r="S141">
        <f t="shared" ca="1" si="75"/>
        <v>2.4551675555295239E-2</v>
      </c>
      <c r="T141">
        <f t="shared" ca="1" si="75"/>
        <v>2.2510617625498341E-2</v>
      </c>
      <c r="U141">
        <f t="shared" ca="1" si="75"/>
        <v>9.8255235670610501E-3</v>
      </c>
      <c r="V141">
        <f t="shared" ca="1" si="75"/>
        <v>7.4069351176076006E-3</v>
      </c>
      <c r="W141">
        <f t="shared" ca="1" si="75"/>
        <v>1.6044111792118127E-3</v>
      </c>
      <c r="X141">
        <f t="shared" ca="1" si="75"/>
        <v>5.3290772472543929E-3</v>
      </c>
      <c r="Y141">
        <f t="shared" ca="1" si="75"/>
        <v>2.2209641041279252E-3</v>
      </c>
      <c r="Z141">
        <f t="shared" ca="1" si="75"/>
        <v>2.4238729848733032E-3</v>
      </c>
      <c r="AA141">
        <f t="shared" ca="1" si="75"/>
        <v>6.1832903916243624E-4</v>
      </c>
      <c r="AB141">
        <f t="shared" ref="AB141:AD156" ca="1" si="85">AA140*AA$10*(1-AA$2*$J140)</f>
        <v>1.2503703443202618E-3</v>
      </c>
      <c r="AC141">
        <f t="shared" ca="1" si="85"/>
        <v>9.7063735236302526E-4</v>
      </c>
      <c r="AD141">
        <f t="shared" ca="1" si="85"/>
        <v>3.6674003429501117E-4</v>
      </c>
      <c r="AE141">
        <f t="shared" ca="1" si="60"/>
        <v>1.6079883808007229E-3</v>
      </c>
      <c r="AF141">
        <f t="shared" ca="1" si="77"/>
        <v>1358.871135016311</v>
      </c>
      <c r="AG141">
        <f t="shared" ca="1" si="78"/>
        <v>0</v>
      </c>
      <c r="AH141">
        <f t="shared" ca="1" si="79"/>
        <v>0.13603017139630658</v>
      </c>
      <c r="AI141">
        <f t="shared" ca="1" si="80"/>
        <v>0.1358871135016311</v>
      </c>
      <c r="AJ141">
        <f t="shared" ref="AJ141:AJ204" ca="1" si="86">LN(AI141)</f>
        <v>-1.995930785708617</v>
      </c>
      <c r="AK141">
        <f t="shared" ref="AK141:AK204" si="87">J141</f>
        <v>0</v>
      </c>
      <c r="AM141">
        <f t="shared" ca="1" si="81"/>
        <v>1.1912369697058953</v>
      </c>
      <c r="AN141">
        <f t="shared" ca="1" si="82"/>
        <v>0.43748059397330508</v>
      </c>
      <c r="AO141">
        <f t="shared" si="83"/>
        <v>0</v>
      </c>
      <c r="AP141">
        <v>1.0031135388999246</v>
      </c>
      <c r="AQ141">
        <v>0.92530399342649616</v>
      </c>
      <c r="AR141">
        <v>1.3266117093735375</v>
      </c>
      <c r="AS141">
        <v>2.3434768081642687</v>
      </c>
      <c r="AT141">
        <v>0.43748059397330508</v>
      </c>
      <c r="AU141">
        <v>7.4080617196159437E-2</v>
      </c>
      <c r="AV141">
        <v>0.6045343070582021</v>
      </c>
      <c r="AW141">
        <v>1.2391842574288603</v>
      </c>
      <c r="AX141">
        <v>-0.42204192141070962</v>
      </c>
      <c r="AY141">
        <v>-1.7212369129993021</v>
      </c>
      <c r="AZ141">
        <v>0.63606307776353788</v>
      </c>
    </row>
    <row r="142" spans="10:52" x14ac:dyDescent="0.55000000000000004">
      <c r="J142">
        <f t="shared" si="76"/>
        <v>0</v>
      </c>
      <c r="K142">
        <v>131</v>
      </c>
      <c r="L142">
        <f t="shared" ca="1" si="84"/>
        <v>0.74663456019839292</v>
      </c>
      <c r="M142">
        <f t="shared" ref="M142:AB157" ca="1" si="88">L141*L$10*(1-L$2*$J141)</f>
        <v>0.38205996944865206</v>
      </c>
      <c r="N142">
        <f t="shared" ca="1" si="88"/>
        <v>0.18294483769676168</v>
      </c>
      <c r="O142">
        <f t="shared" ca="1" si="88"/>
        <v>9.5353980178068093E-2</v>
      </c>
      <c r="P142">
        <f t="shared" ca="1" si="88"/>
        <v>4.6929769619540818E-2</v>
      </c>
      <c r="Q142">
        <f t="shared" ca="1" si="88"/>
        <v>2.9111468066200494E-2</v>
      </c>
      <c r="R142">
        <f t="shared" ca="1" si="88"/>
        <v>2.8702428319742491E-2</v>
      </c>
      <c r="S142">
        <f t="shared" ca="1" si="88"/>
        <v>2.2363697431945221E-2</v>
      </c>
      <c r="T142">
        <f t="shared" ca="1" si="88"/>
        <v>1.7177962618752669E-2</v>
      </c>
      <c r="U142">
        <f t="shared" ca="1" si="88"/>
        <v>1.5914886798944042E-2</v>
      </c>
      <c r="V142">
        <f t="shared" ca="1" si="88"/>
        <v>7.0001102018369824E-3</v>
      </c>
      <c r="W142">
        <f t="shared" ca="1" si="88"/>
        <v>5.307326517116232E-3</v>
      </c>
      <c r="X142">
        <f t="shared" ca="1" si="88"/>
        <v>1.1545932789578425E-3</v>
      </c>
      <c r="Y142">
        <f t="shared" ca="1" si="88"/>
        <v>3.8476067202280746E-3</v>
      </c>
      <c r="Z142">
        <f t="shared" ca="1" si="88"/>
        <v>1.6075676403223887E-3</v>
      </c>
      <c r="AA142">
        <f t="shared" ca="1" si="88"/>
        <v>1.7578156897074099E-3</v>
      </c>
      <c r="AB142">
        <f t="shared" ca="1" si="85"/>
        <v>4.4908303069857316E-4</v>
      </c>
      <c r="AC142">
        <f t="shared" ca="1" si="85"/>
        <v>9.0916444408866109E-4</v>
      </c>
      <c r="AD142">
        <f t="shared" ca="1" si="85"/>
        <v>7.0639079460182465E-4</v>
      </c>
      <c r="AE142">
        <f t="shared" ref="AE142:AE205" ca="1" si="89">(AD141+AE141)*AD$10*(1-AD$2*$J141)</f>
        <v>1.4381132202725576E-3</v>
      </c>
      <c r="AF142">
        <f t="shared" ca="1" si="77"/>
        <v>1324.9000006062006</v>
      </c>
      <c r="AG142">
        <f t="shared" ca="1" si="78"/>
        <v>0</v>
      </c>
      <c r="AH142">
        <f t="shared" ca="1" si="79"/>
        <v>0.16046097984907914</v>
      </c>
      <c r="AI142">
        <f t="shared" ca="1" si="80"/>
        <v>0.13249000006062006</v>
      </c>
      <c r="AJ142">
        <f t="shared" ca="1" si="86"/>
        <v>-2.0212481076445608</v>
      </c>
      <c r="AK142">
        <f t="shared" si="87"/>
        <v>0</v>
      </c>
      <c r="AM142">
        <f t="shared" ca="1" si="81"/>
        <v>0.72752913770286942</v>
      </c>
      <c r="AN142">
        <f t="shared" ca="1" si="82"/>
        <v>-0.79525307228323072</v>
      </c>
      <c r="AO142">
        <f t="shared" si="83"/>
        <v>0</v>
      </c>
      <c r="AP142">
        <v>0.192856077774195</v>
      </c>
      <c r="AQ142">
        <v>1.4387842384167016</v>
      </c>
      <c r="AR142">
        <v>1.3360772754822392</v>
      </c>
      <c r="AS142">
        <v>0.61171476772869937</v>
      </c>
      <c r="AT142">
        <v>-0.79525307228323072</v>
      </c>
      <c r="AU142">
        <v>0.33822857403720263</v>
      </c>
      <c r="AV142">
        <v>-1.0319990906282328</v>
      </c>
      <c r="AW142">
        <v>0.27440137273515575</v>
      </c>
      <c r="AX142">
        <v>0.45081947064318229</v>
      </c>
      <c r="AY142">
        <v>-0.71546992330695502</v>
      </c>
      <c r="AZ142">
        <v>0.12575014807225671</v>
      </c>
    </row>
    <row r="143" spans="10:52" x14ac:dyDescent="0.55000000000000004">
      <c r="J143">
        <f t="shared" si="76"/>
        <v>0</v>
      </c>
      <c r="K143">
        <v>132</v>
      </c>
      <c r="L143">
        <f t="shared" ca="1" si="84"/>
        <v>1.4059235583826672</v>
      </c>
      <c r="M143">
        <f t="shared" ca="1" si="88"/>
        <v>0.23187802975301447</v>
      </c>
      <c r="N143">
        <f t="shared" ca="1" si="88"/>
        <v>0.18811976938595584</v>
      </c>
      <c r="O143">
        <f t="shared" ca="1" si="88"/>
        <v>0.1056675975176324</v>
      </c>
      <c r="P143">
        <f t="shared" ca="1" si="88"/>
        <v>5.9653322659916456E-2</v>
      </c>
      <c r="Q143">
        <f t="shared" ca="1" si="88"/>
        <v>3.076899451930112E-2</v>
      </c>
      <c r="R143">
        <f t="shared" ca="1" si="88"/>
        <v>1.9670338947979118E-2</v>
      </c>
      <c r="S143">
        <f t="shared" ca="1" si="88"/>
        <v>1.9794737033001043E-2</v>
      </c>
      <c r="T143">
        <f t="shared" ca="1" si="88"/>
        <v>1.5647109609193043E-2</v>
      </c>
      <c r="U143">
        <f t="shared" ca="1" si="88"/>
        <v>1.21447281039624E-2</v>
      </c>
      <c r="V143">
        <f t="shared" ca="1" si="88"/>
        <v>1.1338424938070956E-2</v>
      </c>
      <c r="W143">
        <f t="shared" ca="1" si="88"/>
        <v>5.0158223215198252E-3</v>
      </c>
      <c r="X143">
        <f t="shared" ca="1" si="88"/>
        <v>3.8193473127677265E-3</v>
      </c>
      <c r="Y143">
        <f t="shared" ca="1" si="88"/>
        <v>8.3361915264732812E-4</v>
      </c>
      <c r="Z143">
        <f t="shared" ca="1" si="88"/>
        <v>2.78495633703828E-3</v>
      </c>
      <c r="AA143">
        <f t="shared" ca="1" si="88"/>
        <v>1.1658233075989002E-3</v>
      </c>
      <c r="AB143">
        <f t="shared" ca="1" si="85"/>
        <v>1.2766749535370408E-3</v>
      </c>
      <c r="AC143">
        <f t="shared" ca="1" si="85"/>
        <v>3.2653551470518768E-4</v>
      </c>
      <c r="AD143">
        <f t="shared" ca="1" si="85"/>
        <v>6.6165328638962025E-4</v>
      </c>
      <c r="AE143">
        <f t="shared" ca="1" si="89"/>
        <v>1.5617537840356206E-3</v>
      </c>
      <c r="AF143">
        <f t="shared" ca="1" si="77"/>
        <v>1309.437560801844</v>
      </c>
      <c r="AG143">
        <f t="shared" ca="1" si="78"/>
        <v>0</v>
      </c>
      <c r="AH143">
        <f t="shared" ca="1" si="79"/>
        <v>0.13060440157833808</v>
      </c>
      <c r="AI143">
        <f t="shared" ca="1" si="80"/>
        <v>0.13094375608018441</v>
      </c>
      <c r="AJ143">
        <f t="shared" ca="1" si="86"/>
        <v>-2.0329873908743932</v>
      </c>
      <c r="AK143">
        <f t="shared" si="87"/>
        <v>0</v>
      </c>
      <c r="AM143">
        <f t="shared" ca="1" si="81"/>
        <v>1.3755558837424298</v>
      </c>
      <c r="AN143">
        <f t="shared" ca="1" si="82"/>
        <v>0.79714482126291841</v>
      </c>
      <c r="AO143">
        <f t="shared" si="83"/>
        <v>0</v>
      </c>
      <c r="AP143">
        <v>1.4008492144057527</v>
      </c>
      <c r="AQ143">
        <v>-0.67552264226833358</v>
      </c>
      <c r="AR143">
        <v>0.83492523117456585</v>
      </c>
      <c r="AS143">
        <v>-1.9653089111670852</v>
      </c>
      <c r="AT143">
        <v>0.79714482126291841</v>
      </c>
      <c r="AU143">
        <v>-4.7043613449204713E-3</v>
      </c>
      <c r="AV143">
        <v>1.2411646821419708</v>
      </c>
      <c r="AW143">
        <v>-1.5622526916558854</v>
      </c>
      <c r="AX143">
        <v>-0.78667653724551201</v>
      </c>
      <c r="AY143">
        <v>-1.0000826478062663</v>
      </c>
      <c r="AZ143">
        <v>-0.12374584912322462</v>
      </c>
    </row>
    <row r="144" spans="10:52" x14ac:dyDescent="0.55000000000000004">
      <c r="J144">
        <f t="shared" si="76"/>
        <v>0</v>
      </c>
      <c r="K144">
        <v>133</v>
      </c>
      <c r="L144">
        <f t="shared" ca="1" si="84"/>
        <v>1.4906196376012655</v>
      </c>
      <c r="M144">
        <f t="shared" ca="1" si="88"/>
        <v>0.43662964732639198</v>
      </c>
      <c r="N144">
        <f t="shared" ca="1" si="88"/>
        <v>0.11417276074684245</v>
      </c>
      <c r="O144">
        <f t="shared" ca="1" si="88"/>
        <v>0.10865660013612329</v>
      </c>
      <c r="P144">
        <f t="shared" ca="1" si="88"/>
        <v>6.610550789433467E-2</v>
      </c>
      <c r="Q144">
        <f t="shared" ca="1" si="88"/>
        <v>3.911105408914705E-2</v>
      </c>
      <c r="R144">
        <f t="shared" ca="1" si="88"/>
        <v>2.079031362852728E-2</v>
      </c>
      <c r="S144">
        <f t="shared" ca="1" si="88"/>
        <v>1.3565722819257903E-2</v>
      </c>
      <c r="T144">
        <f t="shared" ca="1" si="88"/>
        <v>1.3849696410133344E-2</v>
      </c>
      <c r="U144">
        <f t="shared" ca="1" si="88"/>
        <v>1.1062423177536604E-2</v>
      </c>
      <c r="V144">
        <f t="shared" ca="1" si="88"/>
        <v>8.652407631903173E-3</v>
      </c>
      <c r="W144">
        <f t="shared" ca="1" si="88"/>
        <v>8.1243756534474278E-3</v>
      </c>
      <c r="X144">
        <f t="shared" ca="1" si="88"/>
        <v>3.6095701749713125E-3</v>
      </c>
      <c r="Y144">
        <f t="shared" ca="1" si="88"/>
        <v>2.7575780394366338E-3</v>
      </c>
      <c r="Z144">
        <f t="shared" ca="1" si="88"/>
        <v>6.0338623738136123E-4</v>
      </c>
      <c r="AA144">
        <f t="shared" ca="1" si="88"/>
        <v>2.0196767631583848E-3</v>
      </c>
      <c r="AB144">
        <f t="shared" ca="1" si="85"/>
        <v>8.4671983859068117E-4</v>
      </c>
      <c r="AC144">
        <f t="shared" ca="1" si="85"/>
        <v>9.2829094970691729E-4</v>
      </c>
      <c r="AD144">
        <f t="shared" ca="1" si="85"/>
        <v>2.3763940377605027E-4</v>
      </c>
      <c r="AE144">
        <f t="shared" ca="1" si="89"/>
        <v>1.6192156235676602E-3</v>
      </c>
      <c r="AF144">
        <f t="shared" ca="1" si="77"/>
        <v>1303.2437604369775</v>
      </c>
      <c r="AG144">
        <f t="shared" ca="1" si="78"/>
        <v>0</v>
      </c>
      <c r="AH144">
        <f t="shared" ca="1" si="79"/>
        <v>0.11974018351894389</v>
      </c>
      <c r="AI144">
        <f t="shared" ca="1" si="80"/>
        <v>0.13032437604369776</v>
      </c>
      <c r="AJ144">
        <f t="shared" ca="1" si="86"/>
        <v>-2.0377287360340555</v>
      </c>
      <c r="AK144">
        <f t="shared" si="87"/>
        <v>0</v>
      </c>
      <c r="AM144">
        <f t="shared" ca="1" si="81"/>
        <v>1.4612310999035472</v>
      </c>
      <c r="AN144">
        <f t="shared" ca="1" si="82"/>
        <v>0.9481982488068752</v>
      </c>
      <c r="AO144">
        <f t="shared" si="83"/>
        <v>0</v>
      </c>
      <c r="AP144">
        <v>0.59702188082155772</v>
      </c>
      <c r="AQ144">
        <v>0.34560912354208995</v>
      </c>
      <c r="AR144">
        <v>-1.1286601875326596</v>
      </c>
      <c r="AS144">
        <v>-0.4849607648793608</v>
      </c>
      <c r="AT144">
        <v>0.9481982488068752</v>
      </c>
      <c r="AU144">
        <v>-0.32578100217506289</v>
      </c>
      <c r="AV144">
        <v>-1.246803549292963</v>
      </c>
      <c r="AW144">
        <v>-0.19410322238400113</v>
      </c>
      <c r="AX144">
        <v>0.1824230366764823</v>
      </c>
      <c r="AY144">
        <v>-0.36377628021000419</v>
      </c>
      <c r="AZ144">
        <v>-0.83394979810691439</v>
      </c>
    </row>
    <row r="145" spans="10:52" x14ac:dyDescent="0.55000000000000004">
      <c r="J145">
        <f t="shared" si="76"/>
        <v>0</v>
      </c>
      <c r="K145">
        <v>134</v>
      </c>
      <c r="L145">
        <f t="shared" ca="1" si="84"/>
        <v>0.80972017619976566</v>
      </c>
      <c r="M145">
        <f t="shared" ca="1" si="88"/>
        <v>0.46293322477101945</v>
      </c>
      <c r="N145">
        <f t="shared" ca="1" si="88"/>
        <v>0.21498894186859147</v>
      </c>
      <c r="O145">
        <f t="shared" ca="1" si="88"/>
        <v>6.5945349876837978E-2</v>
      </c>
      <c r="P145">
        <f t="shared" ca="1" si="88"/>
        <v>6.797542394083006E-2</v>
      </c>
      <c r="Q145">
        <f t="shared" ca="1" si="88"/>
        <v>4.3341359367114279E-2</v>
      </c>
      <c r="R145">
        <f t="shared" ca="1" si="88"/>
        <v>2.6426963037274147E-2</v>
      </c>
      <c r="S145">
        <f t="shared" ca="1" si="88"/>
        <v>1.4338117546216292E-2</v>
      </c>
      <c r="T145">
        <f t="shared" ca="1" si="88"/>
        <v>9.4914694909819606E-3</v>
      </c>
      <c r="U145">
        <f t="shared" ca="1" si="88"/>
        <v>9.7916616164872659E-3</v>
      </c>
      <c r="V145">
        <f t="shared" ca="1" si="88"/>
        <v>7.8813287468684681E-3</v>
      </c>
      <c r="W145">
        <f t="shared" ca="1" si="88"/>
        <v>6.1997508730076267E-3</v>
      </c>
      <c r="X145">
        <f t="shared" ca="1" si="88"/>
        <v>5.8465994545159831E-3</v>
      </c>
      <c r="Y145">
        <f t="shared" ca="1" si="88"/>
        <v>2.6061184362658331E-3</v>
      </c>
      <c r="Z145">
        <f t="shared" ca="1" si="88"/>
        <v>1.9959769784764847E-3</v>
      </c>
      <c r="AA145">
        <f t="shared" ca="1" si="88"/>
        <v>4.3758142511659561E-4</v>
      </c>
      <c r="AB145">
        <f t="shared" ca="1" si="85"/>
        <v>1.4668606912902572E-3</v>
      </c>
      <c r="AC145">
        <f t="shared" ca="1" si="85"/>
        <v>6.1566365105182315E-4</v>
      </c>
      <c r="AD145">
        <f t="shared" ca="1" si="85"/>
        <v>6.7557278729152162E-4</v>
      </c>
      <c r="AE145">
        <f t="shared" ca="1" si="89"/>
        <v>1.3522708958553639E-3</v>
      </c>
      <c r="AF145">
        <f t="shared" ca="1" si="77"/>
        <v>1306.3481020992645</v>
      </c>
      <c r="AG145">
        <f t="shared" ca="1" si="78"/>
        <v>0</v>
      </c>
      <c r="AH145">
        <f t="shared" ca="1" si="79"/>
        <v>0.14838124824627247</v>
      </c>
      <c r="AI145">
        <f t="shared" ca="1" si="80"/>
        <v>0.13063481020992646</v>
      </c>
      <c r="AJ145">
        <f t="shared" ca="1" si="86"/>
        <v>-2.0353495569975206</v>
      </c>
      <c r="AK145">
        <f t="shared" si="87"/>
        <v>0</v>
      </c>
      <c r="AM145">
        <f t="shared" ca="1" si="81"/>
        <v>0.79437729577954419</v>
      </c>
      <c r="AN145">
        <f t="shared" ca="1" si="82"/>
        <v>-0.57549186749383807</v>
      </c>
      <c r="AO145">
        <f t="shared" si="83"/>
        <v>0</v>
      </c>
      <c r="AP145">
        <v>1.225939740834292</v>
      </c>
      <c r="AQ145">
        <v>1.0840813047252595</v>
      </c>
      <c r="AR145">
        <v>-0.1811008587537799</v>
      </c>
      <c r="AS145">
        <v>-0.68671283770527225</v>
      </c>
      <c r="AT145">
        <v>-0.57549186749383807</v>
      </c>
      <c r="AU145">
        <v>-1.6300464267260395</v>
      </c>
      <c r="AV145">
        <v>0.15781893125677016</v>
      </c>
      <c r="AW145">
        <v>0.57224497140850872</v>
      </c>
      <c r="AX145">
        <v>-0.62003664424992166</v>
      </c>
      <c r="AY145">
        <v>1.0613689482852351</v>
      </c>
      <c r="AZ145">
        <v>-1.883945515146479</v>
      </c>
    </row>
    <row r="146" spans="10:52" x14ac:dyDescent="0.55000000000000004">
      <c r="J146">
        <f t="shared" si="76"/>
        <v>0</v>
      </c>
      <c r="K146">
        <v>135</v>
      </c>
      <c r="L146">
        <f t="shared" ca="1" si="84"/>
        <v>0.41140914334432666</v>
      </c>
      <c r="M146">
        <f t="shared" ca="1" si="88"/>
        <v>0.25147016909929198</v>
      </c>
      <c r="N146">
        <f t="shared" ca="1" si="88"/>
        <v>0.22794037179737905</v>
      </c>
      <c r="O146">
        <f t="shared" ca="1" si="88"/>
        <v>0.12417603724772451</v>
      </c>
      <c r="P146">
        <f t="shared" ca="1" si="88"/>
        <v>4.1255322816916934E-2</v>
      </c>
      <c r="Q146">
        <f t="shared" ca="1" si="88"/>
        <v>4.4567349544620133E-2</v>
      </c>
      <c r="R146">
        <f t="shared" ca="1" si="88"/>
        <v>2.9285339622124301E-2</v>
      </c>
      <c r="S146">
        <f t="shared" ca="1" si="88"/>
        <v>1.8225453891086433E-2</v>
      </c>
      <c r="T146">
        <f t="shared" ca="1" si="88"/>
        <v>1.003188750508981E-2</v>
      </c>
      <c r="U146">
        <f t="shared" ca="1" si="88"/>
        <v>6.7104183908976529E-3</v>
      </c>
      <c r="V146">
        <f t="shared" ca="1" si="88"/>
        <v>6.9759855448609121E-3</v>
      </c>
      <c r="W146">
        <f t="shared" ca="1" si="88"/>
        <v>5.6472460449843841E-3</v>
      </c>
      <c r="X146">
        <f t="shared" ca="1" si="88"/>
        <v>4.4615686938208532E-3</v>
      </c>
      <c r="Y146">
        <f t="shared" ca="1" si="88"/>
        <v>4.2212590112607976E-3</v>
      </c>
      <c r="Z146">
        <f t="shared" ca="1" si="88"/>
        <v>1.8863482112123446E-3</v>
      </c>
      <c r="AA146">
        <f t="shared" ca="1" si="88"/>
        <v>1.4475014453961365E-3</v>
      </c>
      <c r="AB146">
        <f t="shared" ca="1" si="85"/>
        <v>3.1780877190394711E-4</v>
      </c>
      <c r="AC146">
        <f t="shared" ca="1" si="85"/>
        <v>1.066578067058532E-3</v>
      </c>
      <c r="AD146">
        <f t="shared" ca="1" si="85"/>
        <v>4.4805522331815487E-4</v>
      </c>
      <c r="AE146">
        <f t="shared" ca="1" si="89"/>
        <v>1.4767948782660079E-3</v>
      </c>
      <c r="AF146">
        <f t="shared" ca="1" si="77"/>
        <v>1316.0005588314491</v>
      </c>
      <c r="AG146">
        <f t="shared" ca="1" si="78"/>
        <v>0</v>
      </c>
      <c r="AH146">
        <f t="shared" ca="1" si="79"/>
        <v>0.19605696160197045</v>
      </c>
      <c r="AI146">
        <f t="shared" ca="1" si="80"/>
        <v>0.13160005588314491</v>
      </c>
      <c r="AJ146">
        <f t="shared" ca="1" si="86"/>
        <v>-2.027987835447052</v>
      </c>
      <c r="AK146">
        <f t="shared" si="87"/>
        <v>0</v>
      </c>
      <c r="AM146">
        <f t="shared" ca="1" si="81"/>
        <v>0.40345502314636472</v>
      </c>
      <c r="AN146">
        <f t="shared" ca="1" si="82"/>
        <v>-2.2692256607115269</v>
      </c>
      <c r="AO146">
        <f t="shared" si="83"/>
        <v>0</v>
      </c>
      <c r="AP146">
        <v>1.2823693396057934</v>
      </c>
      <c r="AQ146">
        <v>-0.83611894297064282</v>
      </c>
      <c r="AR146">
        <v>0.19301182874187361</v>
      </c>
      <c r="AS146">
        <v>-0.34650270208658185</v>
      </c>
      <c r="AT146">
        <v>-2.2692256607115269</v>
      </c>
      <c r="AU146">
        <v>-0.55806594900786877</v>
      </c>
      <c r="AV146">
        <v>0.12274313121451996</v>
      </c>
      <c r="AW146">
        <v>0.70180135480768513</v>
      </c>
      <c r="AX146">
        <v>1.1110455488960724</v>
      </c>
      <c r="AY146">
        <v>0.52133941608190071</v>
      </c>
      <c r="AZ146">
        <v>-1.1425095181039069</v>
      </c>
    </row>
    <row r="147" spans="10:52" x14ac:dyDescent="0.55000000000000004">
      <c r="J147">
        <f t="shared" si="76"/>
        <v>0</v>
      </c>
      <c r="K147">
        <v>136</v>
      </c>
      <c r="L147">
        <f t="shared" ca="1" si="84"/>
        <v>1.103479946032319</v>
      </c>
      <c r="M147">
        <f t="shared" ca="1" si="88"/>
        <v>0.12776898722141861</v>
      </c>
      <c r="N147">
        <f t="shared" ca="1" si="88"/>
        <v>0.12381959378438365</v>
      </c>
      <c r="O147">
        <f t="shared" ca="1" si="88"/>
        <v>0.13165668825828414</v>
      </c>
      <c r="P147">
        <f t="shared" ca="1" si="88"/>
        <v>7.7684363072576604E-2</v>
      </c>
      <c r="Q147">
        <f t="shared" ca="1" si="88"/>
        <v>2.7048605009924526E-2</v>
      </c>
      <c r="R147">
        <f t="shared" ca="1" si="88"/>
        <v>3.0113729392217427E-2</v>
      </c>
      <c r="S147">
        <f t="shared" ca="1" si="88"/>
        <v>2.0196743992679622E-2</v>
      </c>
      <c r="T147">
        <f t="shared" ca="1" si="88"/>
        <v>1.2751722991197629E-2</v>
      </c>
      <c r="U147">
        <f t="shared" ca="1" si="88"/>
        <v>7.0924910493081602E-3</v>
      </c>
      <c r="V147">
        <f t="shared" ca="1" si="88"/>
        <v>4.7807801707576226E-3</v>
      </c>
      <c r="W147">
        <f t="shared" ca="1" si="88"/>
        <v>4.9985361660921821E-3</v>
      </c>
      <c r="X147">
        <f t="shared" ca="1" si="88"/>
        <v>4.0639659039046301E-3</v>
      </c>
      <c r="Y147">
        <f t="shared" ca="1" si="88"/>
        <v>3.2212634369202719E-3</v>
      </c>
      <c r="Z147">
        <f t="shared" ca="1" si="88"/>
        <v>3.0554115554184916E-3</v>
      </c>
      <c r="AA147">
        <f t="shared" ca="1" si="88"/>
        <v>1.3679976230659989E-3</v>
      </c>
      <c r="AB147">
        <f t="shared" ca="1" si="85"/>
        <v>1.0512984105025887E-3</v>
      </c>
      <c r="AC147">
        <f t="shared" ca="1" si="85"/>
        <v>2.3108388386452715E-4</v>
      </c>
      <c r="AD147">
        <f t="shared" ca="1" si="85"/>
        <v>7.7621258491664753E-4</v>
      </c>
      <c r="AE147">
        <f t="shared" ca="1" si="89"/>
        <v>1.4017889027018234E-3</v>
      </c>
      <c r="AF147">
        <f t="shared" ca="1" si="77"/>
        <v>1309.0391419434757</v>
      </c>
      <c r="AG147">
        <f t="shared" ca="1" si="78"/>
        <v>0</v>
      </c>
      <c r="AH147">
        <f t="shared" ca="1" si="79"/>
        <v>0.15450275051054729</v>
      </c>
      <c r="AI147">
        <f t="shared" ca="1" si="80"/>
        <v>0.13090391419434758</v>
      </c>
      <c r="AJ147">
        <f t="shared" ca="1" si="86"/>
        <v>-2.0332917043410936</v>
      </c>
      <c r="AK147">
        <f t="shared" si="87"/>
        <v>0</v>
      </c>
      <c r="AM147">
        <f t="shared" ca="1" si="81"/>
        <v>1.0808356718486742</v>
      </c>
      <c r="AN147">
        <f t="shared" ca="1" si="82"/>
        <v>0.19433628040133044</v>
      </c>
      <c r="AO147">
        <f t="shared" si="83"/>
        <v>0</v>
      </c>
      <c r="AP147">
        <v>-1.2602276910911314</v>
      </c>
      <c r="AQ147">
        <v>-0.28378735805745237</v>
      </c>
      <c r="AR147">
        <v>3.9062797441147268E-2</v>
      </c>
      <c r="AS147">
        <v>-0.65064568843808956</v>
      </c>
      <c r="AT147">
        <v>0.19433628040133044</v>
      </c>
      <c r="AU147">
        <v>0.61208311308291741</v>
      </c>
      <c r="AV147">
        <v>-0.85559122453560121</v>
      </c>
      <c r="AW147">
        <v>0.6793720785935875</v>
      </c>
      <c r="AX147">
        <v>9.4271399575518444E-2</v>
      </c>
      <c r="AY147">
        <v>-0.31828676583245397</v>
      </c>
      <c r="AZ147">
        <v>-1.1814245226560161</v>
      </c>
    </row>
    <row r="148" spans="10:52" x14ac:dyDescent="0.55000000000000004">
      <c r="J148">
        <f t="shared" si="76"/>
        <v>0</v>
      </c>
      <c r="K148">
        <v>137</v>
      </c>
      <c r="L148">
        <f t="shared" ca="1" si="84"/>
        <v>0.53502965073328845</v>
      </c>
      <c r="M148">
        <f t="shared" ca="1" si="88"/>
        <v>0.3427014625333541</v>
      </c>
      <c r="N148">
        <f t="shared" ca="1" si="88"/>
        <v>6.2911255647788475E-2</v>
      </c>
      <c r="O148">
        <f t="shared" ca="1" si="88"/>
        <v>7.1517289941199505E-2</v>
      </c>
      <c r="P148">
        <f t="shared" ca="1" si="88"/>
        <v>8.2364248354824976E-2</v>
      </c>
      <c r="Q148">
        <f t="shared" ca="1" si="88"/>
        <v>5.0932910197373678E-2</v>
      </c>
      <c r="R148">
        <f t="shared" ca="1" si="88"/>
        <v>1.8276482223614055E-2</v>
      </c>
      <c r="S148">
        <f t="shared" ca="1" si="88"/>
        <v>2.0768046095663805E-2</v>
      </c>
      <c r="T148">
        <f t="shared" ca="1" si="88"/>
        <v>1.4130966847675749E-2</v>
      </c>
      <c r="U148">
        <f t="shared" ca="1" si="88"/>
        <v>9.0154002556786638E-3</v>
      </c>
      <c r="V148">
        <f t="shared" ca="1" si="88"/>
        <v>5.0529845673709991E-3</v>
      </c>
      <c r="W148">
        <f t="shared" ca="1" si="88"/>
        <v>3.4255951982688341E-3</v>
      </c>
      <c r="X148">
        <f t="shared" ca="1" si="88"/>
        <v>3.5971304219115127E-3</v>
      </c>
      <c r="Y148">
        <f t="shared" ca="1" si="88"/>
        <v>2.934193256571268E-3</v>
      </c>
      <c r="Z148">
        <f t="shared" ca="1" si="88"/>
        <v>2.3315995303670334E-3</v>
      </c>
      <c r="AA148">
        <f t="shared" ca="1" si="88"/>
        <v>2.2158134539828961E-3</v>
      </c>
      <c r="AB148">
        <f t="shared" ca="1" si="85"/>
        <v>9.9355598661044538E-4</v>
      </c>
      <c r="AC148">
        <f t="shared" ca="1" si="85"/>
        <v>7.6441603025660524E-4</v>
      </c>
      <c r="AD148">
        <f t="shared" ca="1" si="85"/>
        <v>1.6817354900400315E-4</v>
      </c>
      <c r="AE148">
        <f t="shared" ca="1" si="89"/>
        <v>1.5861486112081755E-3</v>
      </c>
      <c r="AF148">
        <f t="shared" ca="1" si="77"/>
        <v>1264.5862876315643</v>
      </c>
      <c r="AG148">
        <f t="shared" ca="1" si="78"/>
        <v>0</v>
      </c>
      <c r="AH148">
        <f t="shared" ca="1" si="79"/>
        <v>0.18411284515274393</v>
      </c>
      <c r="AI148">
        <f t="shared" ca="1" si="80"/>
        <v>0.12645862876315644</v>
      </c>
      <c r="AJ148">
        <f t="shared" ca="1" si="86"/>
        <v>-2.0678400696560977</v>
      </c>
      <c r="AK148">
        <f t="shared" si="87"/>
        <v>0</v>
      </c>
      <c r="AM148">
        <f t="shared" ca="1" si="81"/>
        <v>0.52450748219843157</v>
      </c>
      <c r="AN148">
        <f t="shared" ca="1" si="82"/>
        <v>-1.6132389646372758</v>
      </c>
      <c r="AO148">
        <f t="shared" si="83"/>
        <v>0</v>
      </c>
      <c r="AP148">
        <v>-1.809094101190567</v>
      </c>
      <c r="AQ148">
        <v>-1.3467979442793876</v>
      </c>
      <c r="AR148">
        <v>-0.977013314695796</v>
      </c>
      <c r="AS148">
        <v>0.55886971495056059</v>
      </c>
      <c r="AT148">
        <v>-1.6132389646372758</v>
      </c>
      <c r="AU148">
        <v>0.42271153688488994</v>
      </c>
      <c r="AV148">
        <v>0.42781948650372215</v>
      </c>
      <c r="AW148">
        <v>-0.13199723980505951</v>
      </c>
      <c r="AX148">
        <v>-0.30664068617625162</v>
      </c>
      <c r="AY148">
        <v>-0.44051262193534058</v>
      </c>
      <c r="AZ148">
        <v>-3.0305818654596806</v>
      </c>
    </row>
    <row r="149" spans="10:52" x14ac:dyDescent="0.55000000000000004">
      <c r="J149">
        <f t="shared" si="76"/>
        <v>0</v>
      </c>
      <c r="K149">
        <v>138</v>
      </c>
      <c r="L149">
        <f t="shared" ca="1" si="84"/>
        <v>0.4748338803155559</v>
      </c>
      <c r="M149">
        <f t="shared" ca="1" si="88"/>
        <v>0.16616110194324948</v>
      </c>
      <c r="N149">
        <f t="shared" ca="1" si="88"/>
        <v>0.16874031632531139</v>
      </c>
      <c r="O149">
        <f t="shared" ca="1" si="88"/>
        <v>3.6337080208506276E-2</v>
      </c>
      <c r="P149">
        <f t="shared" ca="1" si="88"/>
        <v>4.4741121080191994E-2</v>
      </c>
      <c r="Q149">
        <f t="shared" ca="1" si="88"/>
        <v>5.4001226231477982E-2</v>
      </c>
      <c r="R149">
        <f t="shared" ca="1" si="88"/>
        <v>3.4414877494705537E-2</v>
      </c>
      <c r="S149">
        <f t="shared" ca="1" si="88"/>
        <v>1.2604444316508064E-2</v>
      </c>
      <c r="T149">
        <f t="shared" ca="1" si="88"/>
        <v>1.4530687271928442E-2</v>
      </c>
      <c r="U149">
        <f t="shared" ca="1" si="88"/>
        <v>9.9905183181490786E-3</v>
      </c>
      <c r="V149">
        <f t="shared" ca="1" si="88"/>
        <v>6.4229447797555551E-3</v>
      </c>
      <c r="W149">
        <f t="shared" ca="1" si="88"/>
        <v>3.6206391117476412E-3</v>
      </c>
      <c r="X149">
        <f t="shared" ca="1" si="88"/>
        <v>2.4651842642323652E-3</v>
      </c>
      <c r="Y149">
        <f t="shared" ca="1" si="88"/>
        <v>2.5971369043326035E-3</v>
      </c>
      <c r="Z149">
        <f t="shared" ca="1" si="88"/>
        <v>2.1238137622076802E-3</v>
      </c>
      <c r="AA149">
        <f t="shared" ca="1" si="88"/>
        <v>1.69089810488062E-3</v>
      </c>
      <c r="AB149">
        <f t="shared" ca="1" si="85"/>
        <v>1.6093118038337866E-3</v>
      </c>
      <c r="AC149">
        <f t="shared" ca="1" si="85"/>
        <v>7.2243058253969588E-4</v>
      </c>
      <c r="AD149">
        <f t="shared" ca="1" si="85"/>
        <v>5.5631121726848693E-4</v>
      </c>
      <c r="AE149">
        <f t="shared" ca="1" si="89"/>
        <v>1.2776004396006708E-3</v>
      </c>
      <c r="AF149">
        <f t="shared" ca="1" si="77"/>
        <v>1195.0895327963335</v>
      </c>
      <c r="AG149">
        <f t="shared" ca="1" si="78"/>
        <v>0</v>
      </c>
      <c r="AH149">
        <f t="shared" ca="1" si="79"/>
        <v>0.20133369192054457</v>
      </c>
      <c r="AI149">
        <f t="shared" ca="1" si="80"/>
        <v>0.11950895327963336</v>
      </c>
      <c r="AJ149">
        <f t="shared" ca="1" si="86"/>
        <v>-2.1243639875750273</v>
      </c>
      <c r="AK149">
        <f t="shared" si="87"/>
        <v>0</v>
      </c>
      <c r="AM149">
        <f t="shared" ca="1" si="81"/>
        <v>0.46819109620577964</v>
      </c>
      <c r="AN149">
        <f t="shared" ca="1" si="82"/>
        <v>-1.8971968529513106</v>
      </c>
      <c r="AO149">
        <f t="shared" si="83"/>
        <v>0</v>
      </c>
      <c r="AP149">
        <v>-0.31338231565314345</v>
      </c>
      <c r="AQ149">
        <v>0.35040443435718771</v>
      </c>
      <c r="AR149">
        <v>0.33312971936538815</v>
      </c>
      <c r="AS149">
        <v>1.2504733604146168</v>
      </c>
      <c r="AT149">
        <v>-1.8971968529513106</v>
      </c>
      <c r="AU149">
        <v>-0.33830929169198498</v>
      </c>
      <c r="AV149">
        <v>-1.5358455129899085</v>
      </c>
      <c r="AW149">
        <v>8.7663920567138121E-2</v>
      </c>
      <c r="AX149">
        <v>1.1731640370271634</v>
      </c>
      <c r="AY149">
        <v>0.70180135480768513</v>
      </c>
      <c r="AZ149">
        <v>-0.58173213801637758</v>
      </c>
    </row>
    <row r="150" spans="10:52" x14ac:dyDescent="0.55000000000000004">
      <c r="J150">
        <f t="shared" si="76"/>
        <v>0</v>
      </c>
      <c r="K150">
        <v>139</v>
      </c>
      <c r="L150">
        <f t="shared" ca="1" si="84"/>
        <v>0.95817563735970568</v>
      </c>
      <c r="M150">
        <f t="shared" ca="1" si="88"/>
        <v>0.14746644542986798</v>
      </c>
      <c r="N150">
        <f t="shared" ca="1" si="88"/>
        <v>8.1814873784314152E-2</v>
      </c>
      <c r="O150">
        <f t="shared" ca="1" si="88"/>
        <v>9.7463170073241137E-2</v>
      </c>
      <c r="P150">
        <f t="shared" ca="1" si="88"/>
        <v>2.2732428852464983E-2</v>
      </c>
      <c r="Q150">
        <f t="shared" ca="1" si="88"/>
        <v>2.9334030839363087E-2</v>
      </c>
      <c r="R150">
        <f t="shared" ca="1" si="88"/>
        <v>3.6488109124697597E-2</v>
      </c>
      <c r="S150">
        <f t="shared" ca="1" si="88"/>
        <v>2.3734348970120642E-2</v>
      </c>
      <c r="T150">
        <f t="shared" ca="1" si="88"/>
        <v>8.8188959980137448E-3</v>
      </c>
      <c r="U150">
        <f t="shared" ca="1" si="88"/>
        <v>1.0273118529704431E-2</v>
      </c>
      <c r="V150">
        <f t="shared" ca="1" si="88"/>
        <v>7.1176593006160851E-3</v>
      </c>
      <c r="W150">
        <f t="shared" ca="1" si="88"/>
        <v>4.6022632311892566E-3</v>
      </c>
      <c r="X150">
        <f t="shared" ca="1" si="88"/>
        <v>2.605545036160479E-3</v>
      </c>
      <c r="Y150">
        <f t="shared" ca="1" si="88"/>
        <v>1.7798690282727222E-3</v>
      </c>
      <c r="Z150">
        <f t="shared" ca="1" si="88"/>
        <v>1.8798472416246116E-3</v>
      </c>
      <c r="AA150">
        <f t="shared" ca="1" si="88"/>
        <v>1.5402098940511613E-3</v>
      </c>
      <c r="AB150">
        <f t="shared" ca="1" si="85"/>
        <v>1.2280737236130016E-3</v>
      </c>
      <c r="AC150">
        <f t="shared" ca="1" si="85"/>
        <v>1.1701565685271152E-3</v>
      </c>
      <c r="AD150">
        <f t="shared" ca="1" si="85"/>
        <v>5.2575589843364295E-4</v>
      </c>
      <c r="AE150">
        <f t="shared" ca="1" si="89"/>
        <v>1.3355621858652533E-3</v>
      </c>
      <c r="AF150">
        <f t="shared" ca="1" si="77"/>
        <v>1121.762051140392</v>
      </c>
      <c r="AG150">
        <f t="shared" ca="1" si="78"/>
        <v>0</v>
      </c>
      <c r="AH150">
        <f t="shared" ca="1" si="79"/>
        <v>0.15308522017268081</v>
      </c>
      <c r="AI150">
        <f t="shared" ca="1" si="80"/>
        <v>0.11217620511403921</v>
      </c>
      <c r="AJ150">
        <f t="shared" ca="1" si="86"/>
        <v>-2.1876843840172073</v>
      </c>
      <c r="AK150">
        <f t="shared" si="87"/>
        <v>0</v>
      </c>
      <c r="AM150">
        <f t="shared" ca="1" si="81"/>
        <v>0.95408570247154967</v>
      </c>
      <c r="AN150">
        <f t="shared" ca="1" si="82"/>
        <v>-0.1175044417323079</v>
      </c>
      <c r="AO150">
        <f t="shared" si="83"/>
        <v>0</v>
      </c>
      <c r="AP150">
        <v>-1.0194435162702575</v>
      </c>
      <c r="AQ150">
        <v>-1.6949206838035025</v>
      </c>
      <c r="AR150">
        <v>1.0043800102721434</v>
      </c>
      <c r="AS150">
        <v>-0.17177740119223017</v>
      </c>
      <c r="AT150">
        <v>-0.1175044417323079</v>
      </c>
      <c r="AU150">
        <v>-0.47260641622415278</v>
      </c>
      <c r="AV150">
        <v>0.1008811523206532</v>
      </c>
      <c r="AW150">
        <v>-1.2340888133621775</v>
      </c>
      <c r="AX150">
        <v>-1.0554754226177465</v>
      </c>
      <c r="AY150">
        <v>1.9296385289635509</v>
      </c>
      <c r="AZ150">
        <v>0.46236664275056683</v>
      </c>
    </row>
    <row r="151" spans="10:52" x14ac:dyDescent="0.55000000000000004">
      <c r="J151">
        <f t="shared" si="76"/>
        <v>0</v>
      </c>
      <c r="K151">
        <v>140</v>
      </c>
      <c r="L151">
        <f t="shared" ca="1" si="84"/>
        <v>0.65020012607030808</v>
      </c>
      <c r="M151">
        <f t="shared" ca="1" si="88"/>
        <v>0.29757513352887205</v>
      </c>
      <c r="N151">
        <f t="shared" ca="1" si="88"/>
        <v>7.2609945884848259E-2</v>
      </c>
      <c r="O151">
        <f t="shared" ca="1" si="88"/>
        <v>4.7255671506438092E-2</v>
      </c>
      <c r="P151">
        <f t="shared" ca="1" si="88"/>
        <v>6.0972829041640961E-2</v>
      </c>
      <c r="Q151">
        <f t="shared" ca="1" si="88"/>
        <v>1.4904270454390982E-2</v>
      </c>
      <c r="R151">
        <f t="shared" ca="1" si="88"/>
        <v>1.9820722472965041E-2</v>
      </c>
      <c r="S151">
        <f t="shared" ca="1" si="88"/>
        <v>2.5164160917284881E-2</v>
      </c>
      <c r="T151">
        <f t="shared" ca="1" si="88"/>
        <v>1.6606107329453938E-2</v>
      </c>
      <c r="U151">
        <f t="shared" ca="1" si="88"/>
        <v>6.2349125126211317E-3</v>
      </c>
      <c r="V151">
        <f t="shared" ca="1" si="88"/>
        <v>7.3189954035166689E-3</v>
      </c>
      <c r="W151">
        <f t="shared" ca="1" si="88"/>
        <v>5.1000503374410656E-3</v>
      </c>
      <c r="X151">
        <f t="shared" ca="1" si="88"/>
        <v>3.3119578469506562E-3</v>
      </c>
      <c r="Y151">
        <f t="shared" ca="1" si="88"/>
        <v>1.8812098466302067E-3</v>
      </c>
      <c r="Z151">
        <f t="shared" ca="1" si="88"/>
        <v>1.2882963072412077E-3</v>
      </c>
      <c r="AA151">
        <f t="shared" ca="1" si="88"/>
        <v>1.3632830582307358E-3</v>
      </c>
      <c r="AB151">
        <f t="shared" ca="1" si="85"/>
        <v>1.1186311548125713E-3</v>
      </c>
      <c r="AC151">
        <f t="shared" ca="1" si="85"/>
        <v>8.9295221155895256E-4</v>
      </c>
      <c r="AD151">
        <f t="shared" ca="1" si="85"/>
        <v>8.5159284900594235E-4</v>
      </c>
      <c r="AE151">
        <f t="shared" ca="1" si="89"/>
        <v>1.3555211560739423E-3</v>
      </c>
      <c r="AF151">
        <f t="shared" ca="1" si="77"/>
        <v>1050.7173824049421</v>
      </c>
      <c r="AG151">
        <f t="shared" ca="1" si="78"/>
        <v>0</v>
      </c>
      <c r="AH151">
        <f t="shared" ca="1" si="79"/>
        <v>0.16120927755600273</v>
      </c>
      <c r="AI151">
        <f t="shared" ca="1" si="80"/>
        <v>0.10507173824049421</v>
      </c>
      <c r="AJ151">
        <f t="shared" ca="1" si="86"/>
        <v>-2.253111940776019</v>
      </c>
      <c r="AK151">
        <f t="shared" si="87"/>
        <v>0</v>
      </c>
      <c r="AM151">
        <f t="shared" ca="1" si="81"/>
        <v>0.65494305626660099</v>
      </c>
      <c r="AN151">
        <f t="shared" ca="1" si="82"/>
        <v>-1.0580174603092019</v>
      </c>
      <c r="AO151">
        <f t="shared" si="83"/>
        <v>0</v>
      </c>
      <c r="AP151">
        <v>-0.56891394706326537</v>
      </c>
      <c r="AQ151">
        <v>-2.3678694560658187E-2</v>
      </c>
      <c r="AR151">
        <v>-0.51827555580530316</v>
      </c>
      <c r="AS151">
        <v>7.0398300522356294E-2</v>
      </c>
      <c r="AT151">
        <v>-1.0580174603092019</v>
      </c>
      <c r="AU151">
        <v>-1.4094712241785601</v>
      </c>
      <c r="AV151">
        <v>-0.22154154066811316</v>
      </c>
      <c r="AW151">
        <v>-1.8741138774203137</v>
      </c>
      <c r="AX151">
        <v>0.67523387770052068</v>
      </c>
      <c r="AY151">
        <v>-1.3255066733108833</v>
      </c>
      <c r="AZ151">
        <v>-0.28267209017940331</v>
      </c>
    </row>
    <row r="152" spans="10:52" x14ac:dyDescent="0.55000000000000004">
      <c r="J152">
        <f t="shared" si="76"/>
        <v>0</v>
      </c>
      <c r="K152">
        <v>141</v>
      </c>
      <c r="L152">
        <f t="shared" ca="1" si="84"/>
        <v>0.68912247141034</v>
      </c>
      <c r="M152">
        <f t="shared" ca="1" si="88"/>
        <v>0.20192893848669874</v>
      </c>
      <c r="N152">
        <f t="shared" ca="1" si="88"/>
        <v>0.1465208866954327</v>
      </c>
      <c r="O152">
        <f t="shared" ca="1" si="88"/>
        <v>4.1938972611267222E-2</v>
      </c>
      <c r="P152">
        <f t="shared" ca="1" si="88"/>
        <v>2.9563084987331727E-2</v>
      </c>
      <c r="Q152">
        <f t="shared" ca="1" si="88"/>
        <v>3.9976174138885351E-2</v>
      </c>
      <c r="R152">
        <f t="shared" ca="1" si="88"/>
        <v>1.007067218127021E-2</v>
      </c>
      <c r="S152">
        <f t="shared" ca="1" si="88"/>
        <v>1.3669435379673725E-2</v>
      </c>
      <c r="T152">
        <f t="shared" ca="1" si="88"/>
        <v>1.7606497552309256E-2</v>
      </c>
      <c r="U152">
        <f t="shared" ca="1" si="88"/>
        <v>1.1740429459385996E-2</v>
      </c>
      <c r="V152">
        <f t="shared" ca="1" si="88"/>
        <v>4.4420100760304915E-3</v>
      </c>
      <c r="W152">
        <f t="shared" ca="1" si="88"/>
        <v>5.2443146547073213E-3</v>
      </c>
      <c r="X152">
        <f t="shared" ca="1" si="88"/>
        <v>3.6701837523027752E-3</v>
      </c>
      <c r="Y152">
        <f t="shared" ca="1" si="88"/>
        <v>2.3912416123457133E-3</v>
      </c>
      <c r="Z152">
        <f t="shared" ca="1" si="88"/>
        <v>1.3616483348280065E-3</v>
      </c>
      <c r="AA152">
        <f t="shared" ca="1" si="88"/>
        <v>9.3428470715807067E-4</v>
      </c>
      <c r="AB152">
        <f t="shared" ca="1" si="85"/>
        <v>9.9013186946480267E-4</v>
      </c>
      <c r="AC152">
        <f t="shared" ca="1" si="85"/>
        <v>8.1337475462784617E-4</v>
      </c>
      <c r="AD152">
        <f t="shared" ca="1" si="85"/>
        <v>6.4985467613518284E-4</v>
      </c>
      <c r="AE152">
        <f t="shared" ca="1" si="89"/>
        <v>1.6073500563874841E-3</v>
      </c>
      <c r="AF152">
        <f t="shared" ca="1" si="77"/>
        <v>991.78735214341054</v>
      </c>
      <c r="AG152">
        <f t="shared" ca="1" si="78"/>
        <v>0</v>
      </c>
      <c r="AH152">
        <f t="shared" ca="1" si="79"/>
        <v>0.15748263936055187</v>
      </c>
      <c r="AI152">
        <f t="shared" ca="1" si="80"/>
        <v>9.9178735214341049E-2</v>
      </c>
      <c r="AJ152">
        <f t="shared" ca="1" si="86"/>
        <v>-2.3108316504289488</v>
      </c>
      <c r="AK152">
        <f t="shared" si="87"/>
        <v>0</v>
      </c>
      <c r="AM152">
        <f t="shared" ca="1" si="81"/>
        <v>0.70293039107313604</v>
      </c>
      <c r="AN152">
        <f t="shared" ca="1" si="82"/>
        <v>-0.88124352259910665</v>
      </c>
      <c r="AO152">
        <f t="shared" si="83"/>
        <v>0</v>
      </c>
      <c r="AP152">
        <v>-0.24961991584859788</v>
      </c>
      <c r="AQ152">
        <v>0.12043074093526229</v>
      </c>
      <c r="AR152">
        <v>-0.31716126613900997</v>
      </c>
      <c r="AS152">
        <v>-1.1226075002923608</v>
      </c>
      <c r="AT152">
        <v>-0.88124352259910665</v>
      </c>
      <c r="AU152">
        <v>-0.18569153326097876</v>
      </c>
      <c r="AV152">
        <v>0.93627477326663211</v>
      </c>
      <c r="AW152">
        <v>0.68806912167929113</v>
      </c>
      <c r="AX152">
        <v>0.56514068091928493</v>
      </c>
      <c r="AY152">
        <v>0.59008698372053914</v>
      </c>
      <c r="AZ152">
        <v>-1.0157191354664974</v>
      </c>
    </row>
    <row r="153" spans="10:52" x14ac:dyDescent="0.55000000000000004">
      <c r="J153">
        <f t="shared" si="76"/>
        <v>0</v>
      </c>
      <c r="K153">
        <v>142</v>
      </c>
      <c r="L153">
        <f t="shared" ca="1" si="84"/>
        <v>1.2817331070950213</v>
      </c>
      <c r="M153">
        <f t="shared" ca="1" si="88"/>
        <v>0.21401682891118551</v>
      </c>
      <c r="N153">
        <f t="shared" ca="1" si="88"/>
        <v>9.9426342401919623E-2</v>
      </c>
      <c r="O153">
        <f t="shared" ca="1" si="88"/>
        <v>8.4629390357122178E-2</v>
      </c>
      <c r="P153">
        <f t="shared" ca="1" si="88"/>
        <v>2.6236965258643177E-2</v>
      </c>
      <c r="Q153">
        <f t="shared" ca="1" si="88"/>
        <v>1.9382716073894576E-2</v>
      </c>
      <c r="R153">
        <f t="shared" ca="1" si="88"/>
        <v>2.7011516333258646E-2</v>
      </c>
      <c r="S153">
        <f t="shared" ca="1" si="88"/>
        <v>6.9452767324458655E-3</v>
      </c>
      <c r="T153">
        <f t="shared" ca="1" si="88"/>
        <v>9.5640336009917091E-3</v>
      </c>
      <c r="U153">
        <f t="shared" ca="1" si="88"/>
        <v>1.2447700020166992E-2</v>
      </c>
      <c r="V153">
        <f t="shared" ca="1" si="88"/>
        <v>8.3643685216031518E-3</v>
      </c>
      <c r="W153">
        <f t="shared" ca="1" si="88"/>
        <v>3.1828546479058099E-3</v>
      </c>
      <c r="X153">
        <f t="shared" ca="1" si="88"/>
        <v>3.7740016596243186E-3</v>
      </c>
      <c r="Y153">
        <f t="shared" ca="1" si="88"/>
        <v>2.6498815863679934E-3</v>
      </c>
      <c r="Z153">
        <f t="shared" ca="1" si="88"/>
        <v>1.7308170938263338E-3</v>
      </c>
      <c r="AA153">
        <f t="shared" ca="1" si="88"/>
        <v>9.8748029363005126E-4</v>
      </c>
      <c r="AB153">
        <f t="shared" ca="1" si="85"/>
        <v>6.7855685444469813E-4</v>
      </c>
      <c r="AC153">
        <f t="shared" ca="1" si="85"/>
        <v>7.1994085173685517E-4</v>
      </c>
      <c r="AD153">
        <f t="shared" ca="1" si="85"/>
        <v>5.9194140616148337E-4</v>
      </c>
      <c r="AE153">
        <f t="shared" ca="1" si="89"/>
        <v>1.6438290662593516E-3</v>
      </c>
      <c r="AF153">
        <f t="shared" ca="1" si="77"/>
        <v>955.36084120534031</v>
      </c>
      <c r="AG153">
        <f t="shared" ca="1" si="78"/>
        <v>0</v>
      </c>
      <c r="AH153">
        <f t="shared" ca="1" si="79"/>
        <v>0.11521627298740129</v>
      </c>
      <c r="AI153">
        <f t="shared" ca="1" si="80"/>
        <v>9.5536084120534034E-2</v>
      </c>
      <c r="AJ153">
        <f t="shared" ca="1" si="86"/>
        <v>-2.3482512586665201</v>
      </c>
      <c r="AK153">
        <f t="shared" si="87"/>
        <v>0</v>
      </c>
      <c r="AM153">
        <f t="shared" ca="1" si="81"/>
        <v>1.3227378625604005</v>
      </c>
      <c r="AN153">
        <f t="shared" ca="1" si="82"/>
        <v>0.69925931711622979</v>
      </c>
      <c r="AO153">
        <f t="shared" si="83"/>
        <v>0</v>
      </c>
      <c r="AP153">
        <v>-0.40554141378379427</v>
      </c>
      <c r="AQ153">
        <v>0.31169520298135467</v>
      </c>
      <c r="AR153">
        <v>-2.2918902686797082</v>
      </c>
      <c r="AS153">
        <v>0.57071360970439855</v>
      </c>
      <c r="AT153">
        <v>0.69925931711622979</v>
      </c>
      <c r="AU153">
        <v>-0.37220729609543923</v>
      </c>
      <c r="AV153">
        <v>-0.47697312766104005</v>
      </c>
      <c r="AW153">
        <v>1.3291992218000814</v>
      </c>
      <c r="AX153">
        <v>2.6297493604943156</v>
      </c>
      <c r="AY153">
        <v>0.73878709372365847</v>
      </c>
      <c r="AZ153">
        <v>1.8553964764578268</v>
      </c>
    </row>
    <row r="154" spans="10:52" x14ac:dyDescent="0.55000000000000004">
      <c r="J154">
        <f t="shared" si="76"/>
        <v>0</v>
      </c>
      <c r="K154">
        <v>143</v>
      </c>
      <c r="L154">
        <f t="shared" ca="1" si="84"/>
        <v>1.2062010265820138</v>
      </c>
      <c r="M154">
        <f t="shared" ca="1" si="88"/>
        <v>0.39806052838410083</v>
      </c>
      <c r="N154">
        <f t="shared" ca="1" si="88"/>
        <v>0.1053782121104858</v>
      </c>
      <c r="O154">
        <f t="shared" ca="1" si="88"/>
        <v>5.7427926711934335E-2</v>
      </c>
      <c r="P154">
        <f t="shared" ca="1" si="88"/>
        <v>5.2944033589974834E-2</v>
      </c>
      <c r="Q154">
        <f t="shared" ca="1" si="88"/>
        <v>1.720198174401745E-2</v>
      </c>
      <c r="R154">
        <f t="shared" ca="1" si="88"/>
        <v>1.3096714808024809E-2</v>
      </c>
      <c r="S154">
        <f t="shared" ca="1" si="88"/>
        <v>1.8628593257793889E-2</v>
      </c>
      <c r="T154">
        <f t="shared" ca="1" si="88"/>
        <v>4.8593711585242999E-3</v>
      </c>
      <c r="U154">
        <f t="shared" ca="1" si="88"/>
        <v>6.7617208302924361E-3</v>
      </c>
      <c r="V154">
        <f t="shared" ca="1" si="88"/>
        <v>8.8682573814883991E-3</v>
      </c>
      <c r="W154">
        <f t="shared" ca="1" si="88"/>
        <v>5.9933608366715676E-3</v>
      </c>
      <c r="X154">
        <f t="shared" ca="1" si="88"/>
        <v>2.2904992385911452E-3</v>
      </c>
      <c r="Y154">
        <f t="shared" ca="1" si="88"/>
        <v>2.724838367693726E-3</v>
      </c>
      <c r="Z154">
        <f t="shared" ca="1" si="88"/>
        <v>1.9180246456995326E-3</v>
      </c>
      <c r="AA154">
        <f t="shared" ca="1" si="88"/>
        <v>1.2552049808421551E-3</v>
      </c>
      <c r="AB154">
        <f t="shared" ca="1" si="85"/>
        <v>7.1719200446932645E-4</v>
      </c>
      <c r="AC154">
        <f t="shared" ca="1" si="85"/>
        <v>4.9338963304439241E-4</v>
      </c>
      <c r="AD154">
        <f t="shared" ca="1" si="85"/>
        <v>5.2394397257288596E-4</v>
      </c>
      <c r="AE154">
        <f t="shared" ca="1" si="89"/>
        <v>1.6282193790823373E-3</v>
      </c>
      <c r="AF154">
        <f t="shared" ca="1" si="77"/>
        <v>944.03566933044999</v>
      </c>
      <c r="AG154">
        <f t="shared" ca="1" si="78"/>
        <v>0</v>
      </c>
      <c r="AH154">
        <f t="shared" ca="1" si="79"/>
        <v>0.11003541674814793</v>
      </c>
      <c r="AI154">
        <f t="shared" ca="1" si="80"/>
        <v>9.4403566933044997E-2</v>
      </c>
      <c r="AJ154">
        <f t="shared" ca="1" si="86"/>
        <v>-2.3601764212368486</v>
      </c>
      <c r="AK154">
        <f t="shared" si="87"/>
        <v>0</v>
      </c>
      <c r="AM154">
        <f t="shared" ca="1" si="81"/>
        <v>1.2545923488983357</v>
      </c>
      <c r="AN154">
        <f t="shared" ca="1" si="82"/>
        <v>0.56702674555708654</v>
      </c>
      <c r="AO154">
        <f t="shared" si="83"/>
        <v>0</v>
      </c>
      <c r="AP154">
        <v>0.50085418479284272</v>
      </c>
      <c r="AQ154">
        <v>-0.21895402824156918</v>
      </c>
      <c r="AR154">
        <v>0.38313373806886375</v>
      </c>
      <c r="AS154">
        <v>0.399486452806741</v>
      </c>
      <c r="AT154">
        <v>0.56702674555708654</v>
      </c>
      <c r="AU154">
        <v>-1.0409007700218353</v>
      </c>
      <c r="AV154">
        <v>1.9227900338592008</v>
      </c>
      <c r="AW154">
        <v>0.60756860875699203</v>
      </c>
      <c r="AX154">
        <v>-9.9496446637203917E-2</v>
      </c>
      <c r="AY154">
        <v>0.61383616412058473</v>
      </c>
      <c r="AZ154">
        <v>0.34301137930015102</v>
      </c>
    </row>
    <row r="155" spans="10:52" x14ac:dyDescent="0.55000000000000004">
      <c r="J155">
        <f t="shared" si="76"/>
        <v>0</v>
      </c>
      <c r="K155">
        <v>144</v>
      </c>
      <c r="L155">
        <f t="shared" ca="1" si="84"/>
        <v>0.7958345840780956</v>
      </c>
      <c r="M155">
        <f t="shared" ca="1" si="88"/>
        <v>0.37460296166250623</v>
      </c>
      <c r="N155">
        <f t="shared" ca="1" si="88"/>
        <v>0.19599816989288871</v>
      </c>
      <c r="O155">
        <f t="shared" ca="1" si="88"/>
        <v>6.0865683036519007E-2</v>
      </c>
      <c r="P155">
        <f t="shared" ca="1" si="88"/>
        <v>3.5926834259457564E-2</v>
      </c>
      <c r="Q155">
        <f t="shared" ca="1" si="88"/>
        <v>3.4712181469591652E-2</v>
      </c>
      <c r="R155">
        <f t="shared" ca="1" si="88"/>
        <v>1.1623213597895844E-2</v>
      </c>
      <c r="S155">
        <f t="shared" ca="1" si="88"/>
        <v>9.0321983468814628E-3</v>
      </c>
      <c r="T155">
        <f t="shared" ca="1" si="88"/>
        <v>1.3033785734974591E-2</v>
      </c>
      <c r="U155">
        <f t="shared" ca="1" si="88"/>
        <v>3.4355495343835873E-3</v>
      </c>
      <c r="V155">
        <f t="shared" ca="1" si="88"/>
        <v>4.8173301547798954E-3</v>
      </c>
      <c r="W155">
        <f t="shared" ca="1" si="88"/>
        <v>6.3544147226967254E-3</v>
      </c>
      <c r="X155">
        <f t="shared" ca="1" si="88"/>
        <v>4.3130428346863231E-3</v>
      </c>
      <c r="Y155">
        <f t="shared" ca="1" si="88"/>
        <v>1.6537460153389812E-3</v>
      </c>
      <c r="Z155">
        <f t="shared" ca="1" si="88"/>
        <v>1.9722795054957845E-3</v>
      </c>
      <c r="AA155">
        <f t="shared" ca="1" si="88"/>
        <v>1.3909696739461642E-3</v>
      </c>
      <c r="AB155">
        <f t="shared" ca="1" si="85"/>
        <v>9.1163639622698792E-4</v>
      </c>
      <c r="AC155">
        <f t="shared" ca="1" si="85"/>
        <v>5.2148187375849748E-4</v>
      </c>
      <c r="AD155">
        <f t="shared" ca="1" si="85"/>
        <v>3.5906911483062304E-4</v>
      </c>
      <c r="AE155">
        <f t="shared" ca="1" si="89"/>
        <v>1.5673317629611497E-3</v>
      </c>
      <c r="AF155">
        <f t="shared" ca="1" si="77"/>
        <v>962.03654099204505</v>
      </c>
      <c r="AG155">
        <f t="shared" ca="1" si="78"/>
        <v>0</v>
      </c>
      <c r="AH155">
        <f t="shared" ca="1" si="79"/>
        <v>0.13114860907251424</v>
      </c>
      <c r="AI155">
        <f t="shared" ca="1" si="80"/>
        <v>9.6203654099204505E-2</v>
      </c>
      <c r="AJ155">
        <f t="shared" ca="1" si="86"/>
        <v>-2.3412879376326501</v>
      </c>
      <c r="AK155">
        <f t="shared" si="87"/>
        <v>0</v>
      </c>
      <c r="AM155">
        <f t="shared" ca="1" si="81"/>
        <v>0.82987510520773988</v>
      </c>
      <c r="AN155">
        <f t="shared" ca="1" si="82"/>
        <v>-0.46620016291853972</v>
      </c>
      <c r="AO155">
        <f t="shared" si="83"/>
        <v>0</v>
      </c>
      <c r="AP155">
        <v>-3.1866420613368973E-2</v>
      </c>
      <c r="AQ155">
        <v>1.5793284546816722</v>
      </c>
      <c r="AR155">
        <v>1.8999799067387357</v>
      </c>
      <c r="AS155">
        <v>-5.6370481615886092E-2</v>
      </c>
      <c r="AT155">
        <v>-0.46620016291853972</v>
      </c>
      <c r="AU155">
        <v>0.83254235505592078</v>
      </c>
      <c r="AV155">
        <v>0.18927266864920966</v>
      </c>
      <c r="AW155">
        <v>-0.15301793609978631</v>
      </c>
      <c r="AX155">
        <v>-0.55190866987686604</v>
      </c>
      <c r="AY155">
        <v>0.84614157458418049</v>
      </c>
      <c r="AZ155">
        <v>-0.28745262170559727</v>
      </c>
    </row>
    <row r="156" spans="10:52" x14ac:dyDescent="0.55000000000000004">
      <c r="J156">
        <f t="shared" si="76"/>
        <v>0</v>
      </c>
      <c r="K156">
        <v>145</v>
      </c>
      <c r="L156">
        <f t="shared" ca="1" si="84"/>
        <v>0.56574499103835041</v>
      </c>
      <c r="M156">
        <f t="shared" ca="1" si="88"/>
        <v>0.2471578000840253</v>
      </c>
      <c r="N156">
        <f t="shared" ca="1" si="88"/>
        <v>0.18444806678109144</v>
      </c>
      <c r="O156">
        <f t="shared" ca="1" si="88"/>
        <v>0.11320710653100272</v>
      </c>
      <c r="P156">
        <f t="shared" ca="1" si="88"/>
        <v>3.8077490025201735E-2</v>
      </c>
      <c r="Q156">
        <f t="shared" ca="1" si="88"/>
        <v>2.3555039272232115E-2</v>
      </c>
      <c r="R156">
        <f t="shared" ca="1" si="88"/>
        <v>2.3454687121168737E-2</v>
      </c>
      <c r="S156">
        <f t="shared" ca="1" si="88"/>
        <v>8.0159927266674671E-3</v>
      </c>
      <c r="T156">
        <f t="shared" ca="1" si="88"/>
        <v>6.3195184059210196E-3</v>
      </c>
      <c r="U156">
        <f t="shared" ca="1" si="88"/>
        <v>9.2148171136295139E-3</v>
      </c>
      <c r="V156">
        <f t="shared" ca="1" si="88"/>
        <v>2.4476278724909007E-3</v>
      </c>
      <c r="W156">
        <f t="shared" ca="1" si="88"/>
        <v>3.4517845324970294E-3</v>
      </c>
      <c r="X156">
        <f t="shared" ca="1" si="88"/>
        <v>4.5728704870659654E-3</v>
      </c>
      <c r="Y156">
        <f t="shared" ca="1" si="88"/>
        <v>3.1140274057615768E-3</v>
      </c>
      <c r="Z156">
        <f t="shared" ca="1" si="88"/>
        <v>1.1970065498266656E-3</v>
      </c>
      <c r="AA156">
        <f t="shared" ca="1" si="88"/>
        <v>1.4303158131159575E-3</v>
      </c>
      <c r="AB156">
        <f t="shared" ca="1" si="85"/>
        <v>1.01024023977863E-3</v>
      </c>
      <c r="AC156">
        <f t="shared" ca="1" si="85"/>
        <v>6.6286552712290609E-4</v>
      </c>
      <c r="AD156">
        <f t="shared" ca="1" si="85"/>
        <v>3.7951351684325092E-4</v>
      </c>
      <c r="AE156">
        <f t="shared" ca="1" si="89"/>
        <v>1.4029182690231865E-3</v>
      </c>
      <c r="AF156">
        <f t="shared" ca="1" si="77"/>
        <v>1000.3039137743169</v>
      </c>
      <c r="AG156">
        <f t="shared" ca="1" si="78"/>
        <v>0</v>
      </c>
      <c r="AH156">
        <f t="shared" ca="1" si="79"/>
        <v>0.15957675024355916</v>
      </c>
      <c r="AI156">
        <f t="shared" ca="1" si="80"/>
        <v>0.10003039137743169</v>
      </c>
      <c r="AJ156">
        <f t="shared" ca="1" si="86"/>
        <v>-2.3022812253921652</v>
      </c>
      <c r="AK156">
        <f t="shared" si="87"/>
        <v>0</v>
      </c>
      <c r="AM156">
        <f t="shared" ca="1" si="81"/>
        <v>0.58757330440881106</v>
      </c>
      <c r="AN156">
        <f t="shared" ca="1" si="82"/>
        <v>-1.3293856682139449</v>
      </c>
      <c r="AO156">
        <f t="shared" si="83"/>
        <v>0</v>
      </c>
      <c r="AP156">
        <v>2.2752828954253346</v>
      </c>
      <c r="AQ156">
        <v>0.99655608210014179</v>
      </c>
      <c r="AR156">
        <v>0.40205577533924952</v>
      </c>
      <c r="AS156">
        <v>0.69156385507085361</v>
      </c>
      <c r="AT156">
        <v>-1.3293856682139449</v>
      </c>
      <c r="AU156">
        <v>1.0853204912564252</v>
      </c>
      <c r="AV156">
        <v>0.45073534238326829</v>
      </c>
      <c r="AW156">
        <v>-2.6201450964435935</v>
      </c>
      <c r="AX156">
        <v>0.89714831119636074</v>
      </c>
      <c r="AY156">
        <v>-1.0387998372607399</v>
      </c>
      <c r="AZ156">
        <v>0.94126562544261105</v>
      </c>
    </row>
    <row r="157" spans="10:52" x14ac:dyDescent="0.55000000000000004">
      <c r="J157">
        <f t="shared" si="76"/>
        <v>0</v>
      </c>
      <c r="K157">
        <v>146</v>
      </c>
      <c r="L157">
        <f t="shared" ca="1" si="84"/>
        <v>2.1806706158871485</v>
      </c>
      <c r="M157">
        <f t="shared" ca="1" si="88"/>
        <v>0.17570018970157483</v>
      </c>
      <c r="N157">
        <f t="shared" ca="1" si="88"/>
        <v>0.12169625732013745</v>
      </c>
      <c r="O157">
        <f t="shared" ca="1" si="88"/>
        <v>0.10653585162012337</v>
      </c>
      <c r="P157">
        <f t="shared" ca="1" si="88"/>
        <v>7.0822214664540098E-2</v>
      </c>
      <c r="Q157">
        <f t="shared" ca="1" si="88"/>
        <v>2.4965093402170398E-2</v>
      </c>
      <c r="R157">
        <f t="shared" ca="1" si="88"/>
        <v>1.5915913459401076E-2</v>
      </c>
      <c r="S157">
        <f t="shared" ca="1" si="88"/>
        <v>1.6175612689728572E-2</v>
      </c>
      <c r="T157">
        <f t="shared" ca="1" si="88"/>
        <v>5.608514298780256E-3</v>
      </c>
      <c r="U157">
        <f t="shared" ca="1" si="88"/>
        <v>4.4678658634471746E-3</v>
      </c>
      <c r="V157">
        <f t="shared" ca="1" si="88"/>
        <v>6.5650176140663657E-3</v>
      </c>
      <c r="W157">
        <f t="shared" ca="1" si="88"/>
        <v>1.7538104634970207E-3</v>
      </c>
      <c r="X157">
        <f t="shared" ca="1" si="88"/>
        <v>2.4840310721280252E-3</v>
      </c>
      <c r="Y157">
        <f t="shared" ca="1" si="88"/>
        <v>3.3016236020659297E-3</v>
      </c>
      <c r="Z157">
        <f t="shared" ca="1" si="88"/>
        <v>2.2539804579799938E-3</v>
      </c>
      <c r="AA157">
        <f t="shared" ca="1" si="88"/>
        <v>8.6808050879688746E-4</v>
      </c>
      <c r="AB157">
        <f t="shared" ca="1" si="88"/>
        <v>1.0388167456606655E-3</v>
      </c>
      <c r="AC157">
        <f t="shared" ref="AC157:AD172" ca="1" si="90">AB156*AB$10*(1-AB$2*$J156)</f>
        <v>7.3456197211206554E-4</v>
      </c>
      <c r="AD157">
        <f t="shared" ca="1" si="90"/>
        <v>4.8240684873559358E-4</v>
      </c>
      <c r="AE157">
        <f t="shared" ca="1" si="89"/>
        <v>1.2980715200597739E-3</v>
      </c>
      <c r="AF157">
        <f t="shared" ca="1" si="77"/>
        <v>1040.662275649343</v>
      </c>
      <c r="AG157">
        <f t="shared" ca="1" si="78"/>
        <v>0</v>
      </c>
      <c r="AH157">
        <f t="shared" ca="1" si="79"/>
        <v>9.0387808317476698E-2</v>
      </c>
      <c r="AI157">
        <f t="shared" ca="1" si="80"/>
        <v>0.1040662275649343</v>
      </c>
      <c r="AJ157">
        <f t="shared" ca="1" si="86"/>
        <v>-2.2627277790050977</v>
      </c>
      <c r="AK157">
        <f t="shared" si="87"/>
        <v>0</v>
      </c>
      <c r="AM157">
        <f t="shared" ca="1" si="81"/>
        <v>2.2464764647973596</v>
      </c>
      <c r="AN157">
        <f t="shared" ca="1" si="82"/>
        <v>2.0234074327163398</v>
      </c>
      <c r="AO157">
        <f t="shared" si="83"/>
        <v>0</v>
      </c>
      <c r="AP157">
        <v>-1.483954292780254</v>
      </c>
      <c r="AQ157">
        <v>-0.48255287765641697</v>
      </c>
      <c r="AR157">
        <v>-1.2189957487862557</v>
      </c>
      <c r="AS157">
        <v>2.0458355720620602</v>
      </c>
      <c r="AT157">
        <v>2.0234074327163398</v>
      </c>
      <c r="AU157">
        <v>9.150426194537431E-2</v>
      </c>
      <c r="AV157">
        <v>0.26511997930356301</v>
      </c>
      <c r="AW157">
        <v>-0.10834241948032286</v>
      </c>
      <c r="AX157">
        <v>-0.30023215913388412</v>
      </c>
      <c r="AY157">
        <v>0.53788653531228192</v>
      </c>
      <c r="AZ157">
        <v>-0.49851450967253186</v>
      </c>
    </row>
    <row r="158" spans="10:52" x14ac:dyDescent="0.55000000000000004">
      <c r="J158">
        <f t="shared" si="76"/>
        <v>0</v>
      </c>
      <c r="K158">
        <v>147</v>
      </c>
      <c r="L158">
        <f t="shared" ca="1" si="84"/>
        <v>0.66225455868875704</v>
      </c>
      <c r="M158">
        <f t="shared" ref="M158:AB173" ca="1" si="91">L157*L$10*(1-L$2*$J157)</f>
        <v>0.67723841475787738</v>
      </c>
      <c r="N158">
        <f t="shared" ca="1" si="91"/>
        <v>8.6511756820341651E-2</v>
      </c>
      <c r="O158">
        <f t="shared" ca="1" si="91"/>
        <v>7.0290866360609716E-2</v>
      </c>
      <c r="P158">
        <f t="shared" ca="1" si="91"/>
        <v>6.6648686501352097E-2</v>
      </c>
      <c r="Q158">
        <f t="shared" ca="1" si="91"/>
        <v>4.6433817010485538E-2</v>
      </c>
      <c r="R158">
        <f t="shared" ca="1" si="91"/>
        <v>1.6868673471634423E-2</v>
      </c>
      <c r="S158">
        <f t="shared" ca="1" si="91"/>
        <v>1.0976469240135454E-2</v>
      </c>
      <c r="T158">
        <f t="shared" ca="1" si="91"/>
        <v>1.1317519632978766E-2</v>
      </c>
      <c r="U158">
        <f t="shared" ca="1" si="91"/>
        <v>3.9651897455821481E-3</v>
      </c>
      <c r="V158">
        <f t="shared" ca="1" si="91"/>
        <v>3.1830928090186969E-3</v>
      </c>
      <c r="W158">
        <f t="shared" ca="1" si="91"/>
        <v>4.7040633561973959E-3</v>
      </c>
      <c r="X158">
        <f t="shared" ca="1" si="91"/>
        <v>1.2621064973595952E-3</v>
      </c>
      <c r="Y158">
        <f t="shared" ca="1" si="91"/>
        <v>1.7934764693642452E-3</v>
      </c>
      <c r="Z158">
        <f t="shared" ca="1" si="91"/>
        <v>2.3897654416570979E-3</v>
      </c>
      <c r="AA158">
        <f t="shared" ca="1" si="91"/>
        <v>1.6346080170278501E-3</v>
      </c>
      <c r="AB158">
        <f t="shared" ca="1" si="91"/>
        <v>6.3047374632271445E-4</v>
      </c>
      <c r="AC158">
        <f t="shared" ca="1" si="90"/>
        <v>7.5534041043816085E-4</v>
      </c>
      <c r="AD158">
        <f t="shared" ca="1" si="90"/>
        <v>5.3458463544730518E-4</v>
      </c>
      <c r="AE158">
        <f t="shared" ca="1" si="89"/>
        <v>1.2966489270119722E-3</v>
      </c>
      <c r="AF158">
        <f t="shared" ca="1" si="77"/>
        <v>1075.1387216970154</v>
      </c>
      <c r="AG158">
        <f t="shared" ca="1" si="78"/>
        <v>0</v>
      </c>
      <c r="AH158">
        <f t="shared" ca="1" si="79"/>
        <v>0.1324569036210774</v>
      </c>
      <c r="AI158">
        <f t="shared" ca="1" si="80"/>
        <v>0.10751387216970154</v>
      </c>
      <c r="AJ158">
        <f t="shared" ca="1" si="86"/>
        <v>-2.230135396300724</v>
      </c>
      <c r="AK158">
        <f t="shared" si="87"/>
        <v>0</v>
      </c>
      <c r="AM158">
        <f t="shared" ca="1" si="81"/>
        <v>0.67681155221611611</v>
      </c>
      <c r="AN158">
        <f t="shared" ca="1" si="82"/>
        <v>-0.97590600489638746</v>
      </c>
      <c r="AO158">
        <f t="shared" si="83"/>
        <v>0</v>
      </c>
      <c r="AP158">
        <v>0.96536723503959365</v>
      </c>
      <c r="AQ158">
        <v>0.46389914132305421</v>
      </c>
      <c r="AR158">
        <v>0.92202071755309589</v>
      </c>
      <c r="AS158">
        <v>0.63148036133497953</v>
      </c>
      <c r="AT158">
        <v>-0.97590600489638746</v>
      </c>
      <c r="AU158">
        <v>-0.65395852288929746</v>
      </c>
      <c r="AV158">
        <v>0.44650505515164696</v>
      </c>
      <c r="AW158">
        <v>-0.30992850952316076</v>
      </c>
      <c r="AX158">
        <v>0.89258037405670621</v>
      </c>
      <c r="AY158">
        <v>-1.2479677025112323</v>
      </c>
      <c r="AZ158">
        <v>-1.0155918062082492</v>
      </c>
    </row>
    <row r="159" spans="10:52" x14ac:dyDescent="0.55000000000000004">
      <c r="J159">
        <f t="shared" si="76"/>
        <v>0</v>
      </c>
      <c r="K159">
        <v>148</v>
      </c>
      <c r="L159">
        <f t="shared" ca="1" si="84"/>
        <v>1.0580291974719376</v>
      </c>
      <c r="M159">
        <f t="shared" ca="1" si="91"/>
        <v>0.2056726147566717</v>
      </c>
      <c r="N159">
        <f t="shared" ca="1" si="91"/>
        <v>0.33346056795066753</v>
      </c>
      <c r="O159">
        <f t="shared" ca="1" si="91"/>
        <v>4.9968556726304202E-2</v>
      </c>
      <c r="P159">
        <f t="shared" ca="1" si="91"/>
        <v>4.397387212598966E-2</v>
      </c>
      <c r="Q159">
        <f t="shared" ca="1" si="91"/>
        <v>4.3697488530283275E-2</v>
      </c>
      <c r="R159">
        <f t="shared" ca="1" si="91"/>
        <v>3.1374883505278957E-2</v>
      </c>
      <c r="S159">
        <f t="shared" ca="1" si="91"/>
        <v>1.1633543745735584E-2</v>
      </c>
      <c r="T159">
        <f t="shared" ca="1" si="91"/>
        <v>7.679857851993677E-3</v>
      </c>
      <c r="U159">
        <f t="shared" ca="1" si="91"/>
        <v>8.0014261181203979E-3</v>
      </c>
      <c r="V159">
        <f t="shared" ca="1" si="91"/>
        <v>2.8249655095551733E-3</v>
      </c>
      <c r="W159">
        <f t="shared" ca="1" si="91"/>
        <v>2.2807966592805124E-3</v>
      </c>
      <c r="X159">
        <f t="shared" ca="1" si="91"/>
        <v>3.3852169601096705E-3</v>
      </c>
      <c r="Y159">
        <f t="shared" ca="1" si="91"/>
        <v>9.112439575512276E-4</v>
      </c>
      <c r="Z159">
        <f t="shared" ca="1" si="91"/>
        <v>1.2981455803229602E-3</v>
      </c>
      <c r="AA159">
        <f t="shared" ca="1" si="91"/>
        <v>1.733080575707221E-3</v>
      </c>
      <c r="AB159">
        <f t="shared" ca="1" si="91"/>
        <v>1.187191084030923E-3</v>
      </c>
      <c r="AC159">
        <f t="shared" ca="1" si="90"/>
        <v>4.5842762961528571E-4</v>
      </c>
      <c r="AD159">
        <f t="shared" ca="1" si="90"/>
        <v>5.4970634647977517E-4</v>
      </c>
      <c r="AE159">
        <f t="shared" ca="1" si="89"/>
        <v>1.3336118402144058E-3</v>
      </c>
      <c r="AF159">
        <f t="shared" ca="1" si="77"/>
        <v>1121.4701582670536</v>
      </c>
      <c r="AG159">
        <f t="shared" ca="1" si="78"/>
        <v>0</v>
      </c>
      <c r="AH159">
        <f t="shared" ca="1" si="79"/>
        <v>0.133115396311308</v>
      </c>
      <c r="AI159">
        <f t="shared" ca="1" si="80"/>
        <v>0.11214701582670537</v>
      </c>
      <c r="AJ159">
        <f t="shared" ca="1" si="86"/>
        <v>-2.1879446271376133</v>
      </c>
      <c r="AK159">
        <f t="shared" si="87"/>
        <v>0</v>
      </c>
      <c r="AM159">
        <f t="shared" ca="1" si="81"/>
        <v>1.0743935936500488</v>
      </c>
      <c r="AN159">
        <f t="shared" ca="1" si="82"/>
        <v>0.1793910087144468</v>
      </c>
      <c r="AO159">
        <f t="shared" si="83"/>
        <v>0</v>
      </c>
      <c r="AP159">
        <v>0.68710050982190296</v>
      </c>
      <c r="AQ159">
        <v>0.16704348126950208</v>
      </c>
      <c r="AR159">
        <v>-1.0052690413431264</v>
      </c>
      <c r="AS159">
        <v>1.3398221199167892</v>
      </c>
      <c r="AT159">
        <v>0.1793910087144468</v>
      </c>
      <c r="AU159">
        <v>1.013161181617761</v>
      </c>
      <c r="AV159">
        <v>0.56164481065934524</v>
      </c>
      <c r="AW159">
        <v>-0.98792270364356227</v>
      </c>
      <c r="AX159">
        <v>0.83438408182701096</v>
      </c>
      <c r="AY159">
        <v>-2.3834581952542067</v>
      </c>
      <c r="AZ159">
        <v>-0.48409901864943095</v>
      </c>
    </row>
    <row r="160" spans="10:52" x14ac:dyDescent="0.55000000000000004">
      <c r="J160">
        <f t="shared" si="76"/>
        <v>0</v>
      </c>
      <c r="K160">
        <v>149</v>
      </c>
      <c r="L160">
        <f t="shared" ca="1" si="84"/>
        <v>0.6872867585128386</v>
      </c>
      <c r="M160">
        <f t="shared" ca="1" si="91"/>
        <v>0.32858608321823035</v>
      </c>
      <c r="N160">
        <f t="shared" ca="1" si="91"/>
        <v>0.10126966432224355</v>
      </c>
      <c r="O160">
        <f t="shared" ca="1" si="91"/>
        <v>0.19260438023737667</v>
      </c>
      <c r="P160">
        <f t="shared" ca="1" si="91"/>
        <v>3.1260262357985562E-2</v>
      </c>
      <c r="Q160">
        <f t="shared" ca="1" si="91"/>
        <v>2.8830992383002088E-2</v>
      </c>
      <c r="R160">
        <f t="shared" ca="1" si="91"/>
        <v>2.952597267205721E-2</v>
      </c>
      <c r="S160">
        <f t="shared" ca="1" si="91"/>
        <v>2.1637805746242546E-2</v>
      </c>
      <c r="T160">
        <f t="shared" ca="1" si="91"/>
        <v>8.1395902751235528E-3</v>
      </c>
      <c r="U160">
        <f t="shared" ca="1" si="91"/>
        <v>5.4296186084212385E-3</v>
      </c>
      <c r="V160">
        <f t="shared" ca="1" si="91"/>
        <v>5.700547580636775E-3</v>
      </c>
      <c r="W160">
        <f t="shared" ca="1" si="91"/>
        <v>2.0241859987621441E-3</v>
      </c>
      <c r="X160">
        <f t="shared" ca="1" si="91"/>
        <v>1.6413451411928376E-3</v>
      </c>
      <c r="Y160">
        <f t="shared" ca="1" si="91"/>
        <v>2.444134870039397E-3</v>
      </c>
      <c r="Z160">
        <f t="shared" ca="1" si="91"/>
        <v>6.5957225327325055E-4</v>
      </c>
      <c r="AA160">
        <f t="shared" ca="1" si="91"/>
        <v>9.4142749346055605E-4</v>
      </c>
      <c r="AB160">
        <f t="shared" ca="1" si="91"/>
        <v>1.2587102142860326E-3</v>
      </c>
      <c r="AC160">
        <f t="shared" ca="1" si="90"/>
        <v>8.6322578493874683E-4</v>
      </c>
      <c r="AD160">
        <f t="shared" ca="1" si="90"/>
        <v>3.3362517603820614E-4</v>
      </c>
      <c r="AE160">
        <f t="shared" ca="1" si="89"/>
        <v>1.3715429228445771E-3</v>
      </c>
      <c r="AF160">
        <f t="shared" ca="1" si="77"/>
        <v>1171.9566323494944</v>
      </c>
      <c r="AG160">
        <f t="shared" ca="1" si="78"/>
        <v>0</v>
      </c>
      <c r="AH160">
        <f t="shared" ca="1" si="79"/>
        <v>0.15865724512636958</v>
      </c>
      <c r="AI160">
        <f t="shared" ca="1" si="80"/>
        <v>0.11719566323494944</v>
      </c>
      <c r="AJ160">
        <f t="shared" ca="1" si="86"/>
        <v>-2.1439104056386227</v>
      </c>
      <c r="AK160">
        <f t="shared" si="87"/>
        <v>0</v>
      </c>
      <c r="AM160">
        <f t="shared" ca="1" si="81"/>
        <v>0.69233393131586429</v>
      </c>
      <c r="AN160">
        <f t="shared" ca="1" si="82"/>
        <v>-0.91921720013488084</v>
      </c>
      <c r="AO160">
        <f t="shared" si="83"/>
        <v>0</v>
      </c>
      <c r="AP160">
        <v>-0.96281155492761172</v>
      </c>
      <c r="AQ160">
        <v>-0.85625288193114102</v>
      </c>
      <c r="AR160">
        <v>0.92483332991832867</v>
      </c>
      <c r="AS160">
        <v>0.31836862035561353</v>
      </c>
      <c r="AT160">
        <v>-0.91921720013488084</v>
      </c>
      <c r="AU160">
        <v>-1.2231885193614289</v>
      </c>
      <c r="AV160">
        <v>0.25269969228247646</v>
      </c>
      <c r="AW160">
        <v>0.20870174921583384</v>
      </c>
      <c r="AX160">
        <v>1.1570273272809573</v>
      </c>
      <c r="AY160">
        <v>2.261258487123996</v>
      </c>
      <c r="AZ160">
        <v>-2.2048152459319681</v>
      </c>
    </row>
    <row r="161" spans="10:52" x14ac:dyDescent="0.55000000000000004">
      <c r="J161">
        <f t="shared" si="76"/>
        <v>0</v>
      </c>
      <c r="K161">
        <v>150</v>
      </c>
      <c r="L161">
        <f t="shared" ca="1" si="84"/>
        <v>0.73802465286082497</v>
      </c>
      <c r="M161">
        <f t="shared" ca="1" si="91"/>
        <v>0.21344672204424417</v>
      </c>
      <c r="N161">
        <f t="shared" ca="1" si="91"/>
        <v>0.16179014589686183</v>
      </c>
      <c r="O161">
        <f t="shared" ca="1" si="91"/>
        <v>5.8492615944079118E-2</v>
      </c>
      <c r="P161">
        <f t="shared" ca="1" si="91"/>
        <v>0.12049304306498271</v>
      </c>
      <c r="Q161">
        <f t="shared" ca="1" si="91"/>
        <v>2.049545201185635E-2</v>
      </c>
      <c r="R161">
        <f t="shared" ca="1" si="91"/>
        <v>1.9480824226748548E-2</v>
      </c>
      <c r="S161">
        <f t="shared" ca="1" si="91"/>
        <v>2.036269747549329E-2</v>
      </c>
      <c r="T161">
        <f t="shared" ca="1" si="91"/>
        <v>1.5139228172987988E-2</v>
      </c>
      <c r="U161">
        <f t="shared" ca="1" si="91"/>
        <v>5.7546469836368764E-3</v>
      </c>
      <c r="V161">
        <f t="shared" ca="1" si="91"/>
        <v>3.8682853237776245E-3</v>
      </c>
      <c r="W161">
        <f t="shared" ca="1" si="91"/>
        <v>4.0846405235649523E-3</v>
      </c>
      <c r="X161">
        <f t="shared" ca="1" si="91"/>
        <v>1.4566786742781703E-3</v>
      </c>
      <c r="Y161">
        <f t="shared" ca="1" si="91"/>
        <v>1.1850551798101548E-3</v>
      </c>
      <c r="Z161">
        <f t="shared" ca="1" si="91"/>
        <v>1.7691020392252991E-3</v>
      </c>
      <c r="AA161">
        <f t="shared" ca="1" si="91"/>
        <v>4.7832805701243951E-4</v>
      </c>
      <c r="AB161">
        <f t="shared" ca="1" si="91"/>
        <v>6.8374455212213113E-4</v>
      </c>
      <c r="AC161">
        <f t="shared" ca="1" si="90"/>
        <v>9.1522849805126833E-4</v>
      </c>
      <c r="AD161">
        <f t="shared" ca="1" si="90"/>
        <v>6.2822097939994079E-4</v>
      </c>
      <c r="AE161">
        <f t="shared" ca="1" si="89"/>
        <v>1.241803565008949E-3</v>
      </c>
      <c r="AF161">
        <f t="shared" ca="1" si="77"/>
        <v>1192.5050765223743</v>
      </c>
      <c r="AG161">
        <f t="shared" ca="1" si="78"/>
        <v>0</v>
      </c>
      <c r="AH161">
        <f t="shared" ca="1" si="79"/>
        <v>0.16502417598646563</v>
      </c>
      <c r="AI161">
        <f t="shared" ca="1" si="80"/>
        <v>0.11925050765223744</v>
      </c>
      <c r="AJ161">
        <f t="shared" ca="1" si="86"/>
        <v>-2.1265288921809242</v>
      </c>
      <c r="AK161">
        <f t="shared" si="87"/>
        <v>0</v>
      </c>
      <c r="AM161">
        <f t="shared" ca="1" si="81"/>
        <v>0.73745130886542931</v>
      </c>
      <c r="AN161">
        <f t="shared" ca="1" si="82"/>
        <v>-0.76138803706271574</v>
      </c>
      <c r="AO161">
        <f t="shared" si="83"/>
        <v>0</v>
      </c>
      <c r="AP161">
        <v>-0.13423687050817534</v>
      </c>
      <c r="AQ161">
        <v>-0.42354827201052103</v>
      </c>
      <c r="AR161">
        <v>-0.75130856203031726</v>
      </c>
      <c r="AS161">
        <v>-0.46236664275056683</v>
      </c>
      <c r="AT161">
        <v>-0.76138803706271574</v>
      </c>
      <c r="AU161">
        <v>2.3705433704890311</v>
      </c>
      <c r="AV161">
        <v>0.41853354559862055</v>
      </c>
      <c r="AW161">
        <v>-1.6056947060860693</v>
      </c>
      <c r="AX161">
        <v>-0.9405516721017193</v>
      </c>
      <c r="AY161">
        <v>1.2598911780514754</v>
      </c>
      <c r="AZ161">
        <v>-1.355183485429734</v>
      </c>
    </row>
    <row r="162" spans="10:52" x14ac:dyDescent="0.55000000000000004">
      <c r="J162">
        <f t="shared" si="76"/>
        <v>0</v>
      </c>
      <c r="K162">
        <v>151</v>
      </c>
      <c r="L162">
        <f t="shared" ca="1" si="84"/>
        <v>1.3285715464997234</v>
      </c>
      <c r="M162">
        <f t="shared" ca="1" si="91"/>
        <v>0.22920410002056171</v>
      </c>
      <c r="N162">
        <f t="shared" ca="1" si="91"/>
        <v>0.10509750127734324</v>
      </c>
      <c r="O162">
        <f t="shared" ca="1" si="91"/>
        <v>9.3448802569033845E-2</v>
      </c>
      <c r="P162">
        <f t="shared" ca="1" si="91"/>
        <v>3.6592902421259156E-2</v>
      </c>
      <c r="Q162">
        <f t="shared" ca="1" si="91"/>
        <v>7.8999956993964088E-2</v>
      </c>
      <c r="R162">
        <f t="shared" ca="1" si="91"/>
        <v>1.3848579777854971E-2</v>
      </c>
      <c r="S162">
        <f t="shared" ca="1" si="91"/>
        <v>1.3435023283007818E-2</v>
      </c>
      <c r="T162">
        <f t="shared" ca="1" si="91"/>
        <v>1.4247078789518763E-2</v>
      </c>
      <c r="U162">
        <f t="shared" ca="1" si="91"/>
        <v>1.070335370645586E-2</v>
      </c>
      <c r="V162">
        <f t="shared" ca="1" si="91"/>
        <v>4.0998490088784319E-3</v>
      </c>
      <c r="W162">
        <f t="shared" ca="1" si="91"/>
        <v>2.7717609171238017E-3</v>
      </c>
      <c r="X162">
        <f t="shared" ca="1" si="91"/>
        <v>2.9394575134933801E-3</v>
      </c>
      <c r="Y162">
        <f t="shared" ca="1" si="91"/>
        <v>1.0517255420257297E-3</v>
      </c>
      <c r="Z162">
        <f t="shared" ca="1" si="91"/>
        <v>8.5776098565414072E-4</v>
      </c>
      <c r="AA162">
        <f t="shared" ca="1" si="91"/>
        <v>1.2829695865462819E-3</v>
      </c>
      <c r="AB162">
        <f t="shared" ca="1" si="91"/>
        <v>3.4740243447449584E-4</v>
      </c>
      <c r="AC162">
        <f t="shared" ca="1" si="90"/>
        <v>4.9716169169599722E-4</v>
      </c>
      <c r="AD162">
        <f t="shared" ca="1" si="90"/>
        <v>6.6606646077109857E-4</v>
      </c>
      <c r="AE162">
        <f t="shared" ca="1" si="89"/>
        <v>1.3618617117119947E-3</v>
      </c>
      <c r="AF162">
        <f t="shared" ca="1" si="77"/>
        <v>1179.6907319156248</v>
      </c>
      <c r="AG162">
        <f t="shared" ca="1" si="78"/>
        <v>0</v>
      </c>
      <c r="AH162">
        <f t="shared" ca="1" si="79"/>
        <v>0.12742371153945625</v>
      </c>
      <c r="AI162">
        <f t="shared" ca="1" si="80"/>
        <v>0.11796907319156248</v>
      </c>
      <c r="AJ162">
        <f t="shared" ca="1" si="86"/>
        <v>-2.1373327804654054</v>
      </c>
      <c r="AK162">
        <f t="shared" si="87"/>
        <v>0</v>
      </c>
      <c r="AM162">
        <f t="shared" ca="1" si="81"/>
        <v>1.3234099216220581</v>
      </c>
      <c r="AN162">
        <f t="shared" ca="1" si="82"/>
        <v>0.70052919909358025</v>
      </c>
      <c r="AO162">
        <f t="shared" si="83"/>
        <v>0</v>
      </c>
      <c r="AP162">
        <v>-0.27273358682577964</v>
      </c>
      <c r="AQ162">
        <v>-1.1205975170014426</v>
      </c>
      <c r="AR162">
        <v>0.13979615687276237</v>
      </c>
      <c r="AS162">
        <v>1.2193163456686307</v>
      </c>
      <c r="AT162">
        <v>0.70052919909358025</v>
      </c>
      <c r="AU162">
        <v>2.1072446543257684</v>
      </c>
      <c r="AV162">
        <v>2.5078770704567432</v>
      </c>
      <c r="AW162">
        <v>1.0700091479520779</v>
      </c>
      <c r="AX162">
        <v>-0.77309323387453333</v>
      </c>
      <c r="AY162">
        <v>0.95252516985055991</v>
      </c>
      <c r="AZ162">
        <v>0.6542427399836015</v>
      </c>
    </row>
    <row r="163" spans="10:52" x14ac:dyDescent="0.55000000000000004">
      <c r="J163">
        <f t="shared" si="76"/>
        <v>0</v>
      </c>
      <c r="K163">
        <v>152</v>
      </c>
      <c r="L163">
        <f t="shared" ca="1" si="84"/>
        <v>1.2061733466822808</v>
      </c>
      <c r="M163">
        <f t="shared" ca="1" si="91"/>
        <v>0.41260687491671033</v>
      </c>
      <c r="N163">
        <f t="shared" ca="1" si="91"/>
        <v>0.11285616365516292</v>
      </c>
      <c r="O163">
        <f t="shared" ca="1" si="91"/>
        <v>6.0703546516523217E-2</v>
      </c>
      <c r="P163">
        <f t="shared" ca="1" si="91"/>
        <v>5.8461446091954292E-2</v>
      </c>
      <c r="Q163">
        <f t="shared" ca="1" si="91"/>
        <v>2.399173963931469E-2</v>
      </c>
      <c r="R163">
        <f t="shared" ca="1" si="91"/>
        <v>5.3379511037138255E-2</v>
      </c>
      <c r="S163">
        <f t="shared" ca="1" si="91"/>
        <v>9.5507248351743134E-3</v>
      </c>
      <c r="T163">
        <f t="shared" ca="1" si="91"/>
        <v>9.4000235225414046E-3</v>
      </c>
      <c r="U163">
        <f t="shared" ca="1" si="91"/>
        <v>1.0072608842770845E-2</v>
      </c>
      <c r="V163">
        <f t="shared" ca="1" si="91"/>
        <v>7.6255127742614883E-3</v>
      </c>
      <c r="W163">
        <f t="shared" ca="1" si="91"/>
        <v>2.9376843479116794E-3</v>
      </c>
      <c r="X163">
        <f t="shared" ca="1" si="91"/>
        <v>1.9946610739532077E-3</v>
      </c>
      <c r="Y163">
        <f t="shared" ca="1" si="91"/>
        <v>2.1222954665498658E-3</v>
      </c>
      <c r="Z163">
        <f t="shared" ca="1" si="91"/>
        <v>7.6125496342722705E-4</v>
      </c>
      <c r="AA163">
        <f t="shared" ca="1" si="91"/>
        <v>6.2205640642533648E-4</v>
      </c>
      <c r="AB163">
        <f t="shared" ca="1" si="91"/>
        <v>9.3180140949023307E-4</v>
      </c>
      <c r="AC163">
        <f t="shared" ca="1" si="90"/>
        <v>2.5260191322416217E-4</v>
      </c>
      <c r="AD163">
        <f t="shared" ca="1" si="90"/>
        <v>3.6181426728298331E-4</v>
      </c>
      <c r="AE163">
        <f t="shared" ca="1" si="89"/>
        <v>1.4768564083632323E-3</v>
      </c>
      <c r="AF163">
        <f t="shared" ca="1" si="77"/>
        <v>1156.584759849761</v>
      </c>
      <c r="AG163">
        <f t="shared" ca="1" si="78"/>
        <v>0</v>
      </c>
      <c r="AH163">
        <f t="shared" ca="1" si="79"/>
        <v>0.12339431655575102</v>
      </c>
      <c r="AI163">
        <f t="shared" ca="1" si="80"/>
        <v>0.1156584759849761</v>
      </c>
      <c r="AJ163">
        <f t="shared" ca="1" si="86"/>
        <v>-2.1571136030207381</v>
      </c>
      <c r="AK163">
        <f t="shared" si="87"/>
        <v>0</v>
      </c>
      <c r="AM163">
        <f t="shared" ca="1" si="81"/>
        <v>1.2038099004470997</v>
      </c>
      <c r="AN163">
        <f t="shared" ca="1" si="82"/>
        <v>0.46372861106647179</v>
      </c>
      <c r="AO163">
        <f t="shared" si="83"/>
        <v>0</v>
      </c>
      <c r="AP163">
        <v>0.46262130126706325</v>
      </c>
      <c r="AQ163">
        <v>0.76159267337061465</v>
      </c>
      <c r="AR163">
        <v>0.97578094937489368</v>
      </c>
      <c r="AS163">
        <v>-0.7311700755963102</v>
      </c>
      <c r="AT163">
        <v>0.46372861106647179</v>
      </c>
      <c r="AU163">
        <v>1.0978124009852763</v>
      </c>
      <c r="AV163">
        <v>1.4830311556579545</v>
      </c>
      <c r="AW163">
        <v>0.76016249295207672</v>
      </c>
      <c r="AX163">
        <v>1.0498843039385974</v>
      </c>
      <c r="AY163">
        <v>-1.9841172615997493</v>
      </c>
      <c r="AZ163">
        <v>-1.3355156625038944</v>
      </c>
    </row>
    <row r="164" spans="10:52" x14ac:dyDescent="0.55000000000000004">
      <c r="J164">
        <f t="shared" si="76"/>
        <v>0</v>
      </c>
      <c r="K164">
        <v>153</v>
      </c>
      <c r="L164">
        <f t="shared" ca="1" si="84"/>
        <v>1.1473665112646381</v>
      </c>
      <c r="M164">
        <f t="shared" ca="1" si="91"/>
        <v>0.3745943652741846</v>
      </c>
      <c r="N164">
        <f t="shared" ca="1" si="91"/>
        <v>0.20316054117997134</v>
      </c>
      <c r="O164">
        <f t="shared" ca="1" si="91"/>
        <v>6.5184893045543965E-2</v>
      </c>
      <c r="P164">
        <f t="shared" ca="1" si="91"/>
        <v>3.7976057634815902E-2</v>
      </c>
      <c r="Q164">
        <f t="shared" ca="1" si="91"/>
        <v>3.8329613142715442E-2</v>
      </c>
      <c r="R164">
        <f t="shared" ca="1" si="91"/>
        <v>1.6210987696800822E-2</v>
      </c>
      <c r="S164">
        <f t="shared" ca="1" si="91"/>
        <v>3.6813379417223055E-2</v>
      </c>
      <c r="T164">
        <f t="shared" ca="1" si="91"/>
        <v>6.6823135484629951E-3</v>
      </c>
      <c r="U164">
        <f t="shared" ca="1" si="91"/>
        <v>6.6457665781325184E-3</v>
      </c>
      <c r="V164">
        <f t="shared" ca="1" si="91"/>
        <v>7.176143992546946E-3</v>
      </c>
      <c r="W164">
        <f t="shared" ca="1" si="91"/>
        <v>5.4639450070569136E-3</v>
      </c>
      <c r="X164">
        <f t="shared" ca="1" si="91"/>
        <v>2.1140656757731874E-3</v>
      </c>
      <c r="Y164">
        <f t="shared" ca="1" si="91"/>
        <v>1.4401501416917528E-3</v>
      </c>
      <c r="Z164">
        <f t="shared" ca="1" si="91"/>
        <v>1.5361497778768056E-3</v>
      </c>
      <c r="AA164">
        <f t="shared" ca="1" si="91"/>
        <v>5.5206932332304767E-4</v>
      </c>
      <c r="AB164">
        <f t="shared" ca="1" si="91"/>
        <v>4.5179016117592751E-4</v>
      </c>
      <c r="AC164">
        <f t="shared" ca="1" si="90"/>
        <v>6.7752783350021007E-4</v>
      </c>
      <c r="AD164">
        <f t="shared" ca="1" si="90"/>
        <v>1.8383350462039592E-4</v>
      </c>
      <c r="AE164">
        <f t="shared" ca="1" si="89"/>
        <v>1.3390279828662452E-3</v>
      </c>
      <c r="AF164">
        <f t="shared" ca="1" si="77"/>
        <v>1151.0701276701723</v>
      </c>
      <c r="AG164">
        <f t="shared" ca="1" si="78"/>
        <v>0</v>
      </c>
      <c r="AH164">
        <f t="shared" ca="1" si="79"/>
        <v>0.12578242483279781</v>
      </c>
      <c r="AI164">
        <f t="shared" ca="1" si="80"/>
        <v>0.11510701276701722</v>
      </c>
      <c r="AJ164">
        <f t="shared" ca="1" si="86"/>
        <v>-2.1618930375080763</v>
      </c>
      <c r="AK164">
        <f t="shared" si="87"/>
        <v>0</v>
      </c>
      <c r="AM164">
        <f t="shared" ca="1" si="81"/>
        <v>1.1492258824265154</v>
      </c>
      <c r="AN164">
        <f t="shared" ca="1" si="82"/>
        <v>0.34772142498695757</v>
      </c>
      <c r="AO164">
        <f t="shared" si="83"/>
        <v>0</v>
      </c>
      <c r="AP164">
        <v>0.10126541383215226</v>
      </c>
      <c r="AQ164">
        <v>-0.49470600060885772</v>
      </c>
      <c r="AR164">
        <v>-0.21456912691064645</v>
      </c>
      <c r="AS164">
        <v>-0.73617684392957017</v>
      </c>
      <c r="AT164">
        <v>0.34772142498695757</v>
      </c>
      <c r="AU164">
        <v>0.35292714528623037</v>
      </c>
      <c r="AV164">
        <v>-1.0141820894205011</v>
      </c>
      <c r="AW164">
        <v>-2.4189648684114218</v>
      </c>
      <c r="AX164">
        <v>0.89292370830662549</v>
      </c>
      <c r="AY164">
        <v>-1.4693887351313606</v>
      </c>
      <c r="AZ164">
        <v>-6.8864665081491694E-2</v>
      </c>
    </row>
    <row r="165" spans="10:52" x14ac:dyDescent="0.55000000000000004">
      <c r="J165">
        <f t="shared" si="76"/>
        <v>0</v>
      </c>
      <c r="K165">
        <v>154</v>
      </c>
      <c r="L165">
        <f t="shared" ca="1" si="84"/>
        <v>0.48506370946382626</v>
      </c>
      <c r="M165">
        <f t="shared" ca="1" si="91"/>
        <v>0.35633106236863804</v>
      </c>
      <c r="N165">
        <f t="shared" ca="1" si="91"/>
        <v>0.18444383406707288</v>
      </c>
      <c r="O165">
        <f t="shared" ca="1" si="91"/>
        <v>0.11734403969601376</v>
      </c>
      <c r="P165">
        <f t="shared" ca="1" si="91"/>
        <v>4.077958203880358E-2</v>
      </c>
      <c r="Q165">
        <f t="shared" ca="1" si="91"/>
        <v>2.4898590355401512E-2</v>
      </c>
      <c r="R165">
        <f t="shared" ca="1" si="91"/>
        <v>2.5898950906481408E-2</v>
      </c>
      <c r="S165">
        <f t="shared" ca="1" si="91"/>
        <v>1.117996829148658E-2</v>
      </c>
      <c r="T165">
        <f t="shared" ca="1" si="91"/>
        <v>2.5757054913615737E-2</v>
      </c>
      <c r="U165">
        <f t="shared" ca="1" si="91"/>
        <v>4.7243600974490943E-3</v>
      </c>
      <c r="V165">
        <f t="shared" ca="1" si="91"/>
        <v>4.7347195398899037E-3</v>
      </c>
      <c r="W165">
        <f t="shared" ca="1" si="91"/>
        <v>5.141956652455512E-3</v>
      </c>
      <c r="X165">
        <f t="shared" ca="1" si="91"/>
        <v>3.9320557370102404E-3</v>
      </c>
      <c r="Y165">
        <f t="shared" ca="1" si="91"/>
        <v>1.5263605543153289E-3</v>
      </c>
      <c r="Z165">
        <f t="shared" ca="1" si="91"/>
        <v>1.042402603755011E-3</v>
      </c>
      <c r="AA165">
        <f t="shared" ca="1" si="91"/>
        <v>1.1140303960413774E-3</v>
      </c>
      <c r="AB165">
        <f t="shared" ca="1" si="91"/>
        <v>4.0095960107171084E-4</v>
      </c>
      <c r="AC165">
        <f t="shared" ca="1" si="90"/>
        <v>3.2850391293751889E-4</v>
      </c>
      <c r="AD165">
        <f t="shared" ca="1" si="90"/>
        <v>4.930774851245026E-4</v>
      </c>
      <c r="AE165">
        <f t="shared" ca="1" si="89"/>
        <v>1.1090371825597588E-3</v>
      </c>
      <c r="AF165">
        <f t="shared" ca="1" si="77"/>
        <v>1167.4538272997579</v>
      </c>
      <c r="AG165">
        <f t="shared" ca="1" si="78"/>
        <v>0</v>
      </c>
      <c r="AH165">
        <f t="shared" ca="1" si="79"/>
        <v>0.17010362798619308</v>
      </c>
      <c r="AI165">
        <f t="shared" ca="1" si="80"/>
        <v>0.11674538272997578</v>
      </c>
      <c r="AJ165">
        <f t="shared" ca="1" si="86"/>
        <v>-2.1477599315665721</v>
      </c>
      <c r="AK165">
        <f t="shared" si="87"/>
        <v>0</v>
      </c>
      <c r="AM165">
        <f t="shared" ca="1" si="81"/>
        <v>0.48627454073406406</v>
      </c>
      <c r="AN165">
        <f t="shared" ca="1" si="82"/>
        <v>-1.8024547898676246</v>
      </c>
      <c r="AO165">
        <f t="shared" si="83"/>
        <v>0</v>
      </c>
      <c r="AP165">
        <v>-1.9032449927181005</v>
      </c>
      <c r="AQ165">
        <v>0.39849169297667686</v>
      </c>
      <c r="AR165">
        <v>0.62625986174680293</v>
      </c>
      <c r="AS165">
        <v>0.6757136361557059</v>
      </c>
      <c r="AT165">
        <v>-1.8024547898676246</v>
      </c>
      <c r="AU165">
        <v>-0.28322915568423923</v>
      </c>
      <c r="AV165">
        <v>0.19730009626073297</v>
      </c>
      <c r="AW165">
        <v>-1.0732674127211794</v>
      </c>
      <c r="AX165">
        <v>1.4370607459568419</v>
      </c>
      <c r="AY165">
        <v>-1.7039974409271963</v>
      </c>
      <c r="AZ165">
        <v>-1.2011787475785241</v>
      </c>
    </row>
    <row r="166" spans="10:52" x14ac:dyDescent="0.55000000000000004">
      <c r="J166">
        <f t="shared" si="76"/>
        <v>0</v>
      </c>
      <c r="K166">
        <v>155</v>
      </c>
      <c r="L166">
        <f t="shared" ca="1" si="84"/>
        <v>0.53120416046807173</v>
      </c>
      <c r="M166">
        <f t="shared" ca="1" si="91"/>
        <v>0.15064346502427384</v>
      </c>
      <c r="N166">
        <f t="shared" ca="1" si="91"/>
        <v>0.17545129727821407</v>
      </c>
      <c r="O166">
        <f t="shared" ca="1" si="91"/>
        <v>0.10653340683552626</v>
      </c>
      <c r="P166">
        <f t="shared" ca="1" si="91"/>
        <v>7.3410274527946559E-2</v>
      </c>
      <c r="Q166">
        <f t="shared" ca="1" si="91"/>
        <v>2.6736690727944271E-2</v>
      </c>
      <c r="R166">
        <f t="shared" ca="1" si="91"/>
        <v>1.68237380026281E-2</v>
      </c>
      <c r="S166">
        <f t="shared" ca="1" si="91"/>
        <v>1.7861308350407994E-2</v>
      </c>
      <c r="T166">
        <f t="shared" ca="1" si="91"/>
        <v>7.8222391362847733E-3</v>
      </c>
      <c r="U166">
        <f t="shared" ca="1" si="91"/>
        <v>1.8210100675338757E-2</v>
      </c>
      <c r="V166">
        <f t="shared" ca="1" si="91"/>
        <v>3.3658299315643464E-3</v>
      </c>
      <c r="W166">
        <f t="shared" ca="1" si="91"/>
        <v>3.3925911549340646E-3</v>
      </c>
      <c r="X166">
        <f t="shared" ca="1" si="91"/>
        <v>3.7003410774875444E-3</v>
      </c>
      <c r="Y166">
        <f t="shared" ca="1" si="91"/>
        <v>2.838953795580015E-3</v>
      </c>
      <c r="Z166">
        <f t="shared" ca="1" si="91"/>
        <v>1.1048030132595672E-3</v>
      </c>
      <c r="AA166">
        <f t="shared" ca="1" si="91"/>
        <v>7.5596026000850547E-4</v>
      </c>
      <c r="AB166">
        <f t="shared" ca="1" si="91"/>
        <v>8.09103430145007E-4</v>
      </c>
      <c r="AC166">
        <f t="shared" ca="1" si="90"/>
        <v>2.9154419285955398E-4</v>
      </c>
      <c r="AD166">
        <f t="shared" ca="1" si="90"/>
        <v>2.3907192477685884E-4</v>
      </c>
      <c r="AE166">
        <f t="shared" ca="1" si="89"/>
        <v>1.1667540034246244E-3</v>
      </c>
      <c r="AF166">
        <f t="shared" ca="1" si="77"/>
        <v>1179.6715136960495</v>
      </c>
      <c r="AG166">
        <f t="shared" ca="1" si="78"/>
        <v>0</v>
      </c>
      <c r="AH166">
        <f t="shared" ca="1" si="79"/>
        <v>0.18913735128864875</v>
      </c>
      <c r="AI166">
        <f t="shared" ca="1" si="80"/>
        <v>0.11796715136960495</v>
      </c>
      <c r="AJ166">
        <f t="shared" ca="1" si="86"/>
        <v>-2.1373490714945693</v>
      </c>
      <c r="AK166">
        <f t="shared" si="87"/>
        <v>0</v>
      </c>
      <c r="AM166">
        <f t="shared" ca="1" si="81"/>
        <v>0.53116105996890728</v>
      </c>
      <c r="AN166">
        <f t="shared" ca="1" si="82"/>
        <v>-1.5817249732208438</v>
      </c>
      <c r="AO166">
        <f t="shared" si="83"/>
        <v>0</v>
      </c>
      <c r="AP166">
        <v>-1.0612347978167236</v>
      </c>
      <c r="AQ166">
        <v>0.27511646294442471</v>
      </c>
      <c r="AR166">
        <v>7.5997377280145884E-2</v>
      </c>
      <c r="AS166">
        <v>-4.2064129956997931E-4</v>
      </c>
      <c r="AT166">
        <v>-1.5817249732208438</v>
      </c>
      <c r="AU166">
        <v>-6.3421339291380718E-2</v>
      </c>
      <c r="AV166">
        <v>2.7292844606563449</v>
      </c>
      <c r="AW166">
        <v>-5.9819740272359923E-2</v>
      </c>
      <c r="AX166">
        <v>-0.57233478401030879</v>
      </c>
      <c r="AY166">
        <v>-5.4837983043398708E-2</v>
      </c>
      <c r="AZ166">
        <v>-3.7837253330508247E-2</v>
      </c>
    </row>
    <row r="167" spans="10:52" x14ac:dyDescent="0.55000000000000004">
      <c r="J167">
        <f t="shared" si="76"/>
        <v>0</v>
      </c>
      <c r="K167">
        <v>156</v>
      </c>
      <c r="L167">
        <f t="shared" ca="1" si="84"/>
        <v>0.49574392413704138</v>
      </c>
      <c r="M167">
        <f t="shared" ca="1" si="91"/>
        <v>0.16497304128704024</v>
      </c>
      <c r="N167">
        <f t="shared" ca="1" si="91"/>
        <v>7.4174255787026105E-2</v>
      </c>
      <c r="O167">
        <f t="shared" ca="1" si="91"/>
        <v>0.10133938348930503</v>
      </c>
      <c r="P167">
        <f t="shared" ca="1" si="91"/>
        <v>6.6647157047373007E-2</v>
      </c>
      <c r="Q167">
        <f t="shared" ca="1" si="91"/>
        <v>4.8130650393609989E-2</v>
      </c>
      <c r="R167">
        <f t="shared" ca="1" si="91"/>
        <v>1.8065724743595701E-2</v>
      </c>
      <c r="S167">
        <f t="shared" ca="1" si="91"/>
        <v>1.160255383148422E-2</v>
      </c>
      <c r="T167">
        <f t="shared" ca="1" si="91"/>
        <v>1.249694288580435E-2</v>
      </c>
      <c r="U167">
        <f t="shared" ca="1" si="91"/>
        <v>5.530281418277435E-3</v>
      </c>
      <c r="V167">
        <f t="shared" ca="1" si="91"/>
        <v>1.2973630427314338E-2</v>
      </c>
      <c r="W167">
        <f t="shared" ca="1" si="91"/>
        <v>2.4117341605207417E-3</v>
      </c>
      <c r="X167">
        <f t="shared" ca="1" si="91"/>
        <v>2.4414333410859193E-3</v>
      </c>
      <c r="Y167">
        <f t="shared" ca="1" si="91"/>
        <v>2.6716552484226767E-3</v>
      </c>
      <c r="Z167">
        <f t="shared" ca="1" si="91"/>
        <v>2.0548779899965388E-3</v>
      </c>
      <c r="AA167">
        <f t="shared" ca="1" si="91"/>
        <v>8.0121362912306316E-4</v>
      </c>
      <c r="AB167">
        <f t="shared" ca="1" si="91"/>
        <v>5.4904250512341957E-4</v>
      </c>
      <c r="AC167">
        <f t="shared" ca="1" si="90"/>
        <v>5.8831215377065941E-4</v>
      </c>
      <c r="AD167">
        <f t="shared" ca="1" si="90"/>
        <v>2.1217412822022061E-4</v>
      </c>
      <c r="AE167">
        <f t="shared" ca="1" si="89"/>
        <v>1.0238050140431484E-3</v>
      </c>
      <c r="AF167">
        <f t="shared" ca="1" si="77"/>
        <v>1157.0851823059406</v>
      </c>
      <c r="AG167">
        <f t="shared" ca="1" si="78"/>
        <v>0</v>
      </c>
      <c r="AH167">
        <f t="shared" ca="1" si="79"/>
        <v>0.19996404385266067</v>
      </c>
      <c r="AI167">
        <f t="shared" ca="1" si="80"/>
        <v>0.11570851823059405</v>
      </c>
      <c r="AJ167">
        <f t="shared" ca="1" si="86"/>
        <v>-2.1566810240647984</v>
      </c>
      <c r="AK167">
        <f t="shared" si="87"/>
        <v>0</v>
      </c>
      <c r="AM167">
        <f t="shared" ca="1" si="81"/>
        <v>0.4947739819105556</v>
      </c>
      <c r="AN167">
        <f t="shared" ca="1" si="82"/>
        <v>-1.7591355572221801</v>
      </c>
      <c r="AO167">
        <f t="shared" si="83"/>
        <v>0</v>
      </c>
      <c r="AP167">
        <v>-1.0656799531716388</v>
      </c>
      <c r="AQ167">
        <v>1.1280826583970338</v>
      </c>
      <c r="AR167">
        <v>-8.7511580204591155E-2</v>
      </c>
      <c r="AS167">
        <v>-2.0042352844029665</v>
      </c>
      <c r="AT167">
        <v>-1.7591355572221801</v>
      </c>
      <c r="AU167">
        <v>-0.58545083447825164</v>
      </c>
      <c r="AV167">
        <v>-1.1821930456790142</v>
      </c>
      <c r="AW167">
        <v>-1.0999110600096174</v>
      </c>
      <c r="AX167">
        <v>-0.41027988118003123</v>
      </c>
      <c r="AY167">
        <v>1.115024588216329</v>
      </c>
      <c r="AZ167">
        <v>0.32174966690945439</v>
      </c>
    </row>
    <row r="168" spans="10:52" x14ac:dyDescent="0.55000000000000004">
      <c r="J168">
        <f t="shared" si="76"/>
        <v>0</v>
      </c>
      <c r="K168">
        <v>157</v>
      </c>
      <c r="L168">
        <f t="shared" ca="1" si="84"/>
        <v>0.76093157225246144</v>
      </c>
      <c r="M168">
        <f t="shared" ca="1" si="91"/>
        <v>0.15396035827805826</v>
      </c>
      <c r="N168">
        <f t="shared" ca="1" si="91"/>
        <v>8.1229893114957097E-2</v>
      </c>
      <c r="O168">
        <f t="shared" ca="1" si="91"/>
        <v>4.2842506546508188E-2</v>
      </c>
      <c r="P168">
        <f t="shared" ca="1" si="91"/>
        <v>6.3397782978281567E-2</v>
      </c>
      <c r="Q168">
        <f t="shared" ca="1" si="91"/>
        <v>4.3696485760368109E-2</v>
      </c>
      <c r="R168">
        <f t="shared" ca="1" si="91"/>
        <v>3.2521417500349314E-2</v>
      </c>
      <c r="S168">
        <f t="shared" ca="1" si="91"/>
        <v>1.2459094632215612E-2</v>
      </c>
      <c r="T168">
        <f t="shared" ca="1" si="91"/>
        <v>8.1179076984143044E-3</v>
      </c>
      <c r="U168">
        <f t="shared" ca="1" si="91"/>
        <v>8.8352720777932162E-3</v>
      </c>
      <c r="V168">
        <f t="shared" ca="1" si="91"/>
        <v>3.9400016814262083E-3</v>
      </c>
      <c r="W168">
        <f t="shared" ca="1" si="91"/>
        <v>9.2960572351268641E-3</v>
      </c>
      <c r="X168">
        <f t="shared" ca="1" si="91"/>
        <v>1.7355725816733832E-3</v>
      </c>
      <c r="Y168">
        <f t="shared" ca="1" si="91"/>
        <v>1.7627208040549239E-3</v>
      </c>
      <c r="Z168">
        <f t="shared" ca="1" si="91"/>
        <v>1.933784753872991E-3</v>
      </c>
      <c r="AA168">
        <f t="shared" ca="1" si="91"/>
        <v>1.4902170178851793E-3</v>
      </c>
      <c r="AB168">
        <f t="shared" ca="1" si="91"/>
        <v>5.8190934278450502E-4</v>
      </c>
      <c r="AC168">
        <f t="shared" ca="1" si="90"/>
        <v>3.992176607666932E-4</v>
      </c>
      <c r="AD168">
        <f t="shared" ca="1" si="90"/>
        <v>4.2814990455934747E-4</v>
      </c>
      <c r="AE168">
        <f t="shared" ca="1" si="89"/>
        <v>9.0011260833754473E-4</v>
      </c>
      <c r="AF168">
        <f t="shared" ca="1" si="77"/>
        <v>1095.245900361401</v>
      </c>
      <c r="AG168">
        <f t="shared" ca="1" si="78"/>
        <v>0</v>
      </c>
      <c r="AH168">
        <f t="shared" ca="1" si="79"/>
        <v>0.1679168372128465</v>
      </c>
      <c r="AI168">
        <f t="shared" ca="1" si="80"/>
        <v>0.10952459003614011</v>
      </c>
      <c r="AJ168">
        <f t="shared" ca="1" si="86"/>
        <v>-2.2116061883967801</v>
      </c>
      <c r="AK168">
        <f t="shared" si="87"/>
        <v>0</v>
      </c>
      <c r="AM168">
        <f t="shared" ca="1" si="81"/>
        <v>0.76210455273976918</v>
      </c>
      <c r="AN168">
        <f t="shared" ca="1" si="82"/>
        <v>-0.67917881096946076</v>
      </c>
      <c r="AO168">
        <f t="shared" si="83"/>
        <v>0</v>
      </c>
      <c r="AP168">
        <v>-0.39865767575975042</v>
      </c>
      <c r="AQ168">
        <v>9.6115400083363056E-2</v>
      </c>
      <c r="AR168">
        <v>-1.153002813225612</v>
      </c>
      <c r="AS168">
        <v>-0.70729129220126197</v>
      </c>
      <c r="AT168">
        <v>-0.67917881096946076</v>
      </c>
      <c r="AU168">
        <v>0.61383616412058473</v>
      </c>
      <c r="AV168">
        <v>0.11257498044869862</v>
      </c>
      <c r="AW168">
        <v>-8.1369080362492241E-2</v>
      </c>
      <c r="AX168">
        <v>0.41953512663894799</v>
      </c>
      <c r="AY168">
        <v>4.3985437514493242E-3</v>
      </c>
      <c r="AZ168">
        <v>-0.61346781876636669</v>
      </c>
    </row>
    <row r="169" spans="10:52" x14ac:dyDescent="0.55000000000000004">
      <c r="J169">
        <f t="shared" si="76"/>
        <v>0</v>
      </c>
      <c r="K169">
        <v>158</v>
      </c>
      <c r="L169">
        <f t="shared" ca="1" si="84"/>
        <v>1.0762098839965564</v>
      </c>
      <c r="M169">
        <f t="shared" ca="1" si="91"/>
        <v>0.23631817110619752</v>
      </c>
      <c r="N169">
        <f t="shared" ca="1" si="91"/>
        <v>7.5807437077597351E-2</v>
      </c>
      <c r="O169">
        <f t="shared" ca="1" si="91"/>
        <v>4.6917790958927515E-2</v>
      </c>
      <c r="P169">
        <f t="shared" ca="1" si="91"/>
        <v>2.680221488191491E-2</v>
      </c>
      <c r="Q169">
        <f t="shared" ca="1" si="91"/>
        <v>4.1566068889934471E-2</v>
      </c>
      <c r="R169">
        <f t="shared" ca="1" si="91"/>
        <v>2.9525295110071213E-2</v>
      </c>
      <c r="S169">
        <f t="shared" ca="1" si="91"/>
        <v>2.2428517203788571E-2</v>
      </c>
      <c r="T169">
        <f t="shared" ca="1" si="91"/>
        <v>8.717199825066203E-3</v>
      </c>
      <c r="U169">
        <f t="shared" ca="1" si="91"/>
        <v>5.7393175173566513E-3</v>
      </c>
      <c r="V169">
        <f t="shared" ca="1" si="91"/>
        <v>6.2946140005305882E-3</v>
      </c>
      <c r="W169">
        <f t="shared" ca="1" si="91"/>
        <v>2.8231481806296629E-3</v>
      </c>
      <c r="X169">
        <f t="shared" ca="1" si="91"/>
        <v>6.6897846035688336E-3</v>
      </c>
      <c r="Y169">
        <f t="shared" ca="1" si="91"/>
        <v>1.2530876207753573E-3</v>
      </c>
      <c r="Z169">
        <f t="shared" ca="1" si="91"/>
        <v>1.2758841614121559E-3</v>
      </c>
      <c r="AA169">
        <f t="shared" ca="1" si="91"/>
        <v>1.4023990539473771E-3</v>
      </c>
      <c r="AB169">
        <f t="shared" ca="1" si="91"/>
        <v>1.0823220848514244E-3</v>
      </c>
      <c r="AC169">
        <f t="shared" ca="1" si="90"/>
        <v>4.2311566852641614E-4</v>
      </c>
      <c r="AD169">
        <f t="shared" ca="1" si="90"/>
        <v>2.9053454405141699E-4</v>
      </c>
      <c r="AE169">
        <f t="shared" ca="1" si="89"/>
        <v>9.6731877922406038E-4</v>
      </c>
      <c r="AF169">
        <f t="shared" ca="1" si="77"/>
        <v>1020.6954696486267</v>
      </c>
      <c r="AG169">
        <f t="shared" ca="1" si="78"/>
        <v>0</v>
      </c>
      <c r="AH169">
        <f t="shared" ca="1" si="79"/>
        <v>0.13077711045111262</v>
      </c>
      <c r="AI169">
        <f t="shared" ca="1" si="80"/>
        <v>0.10206954696486267</v>
      </c>
      <c r="AJ169">
        <f t="shared" ca="1" si="86"/>
        <v>-2.2821008650515222</v>
      </c>
      <c r="AK169">
        <f t="shared" si="87"/>
        <v>0</v>
      </c>
      <c r="AM169">
        <f t="shared" ca="1" si="81"/>
        <v>1.088970594433277</v>
      </c>
      <c r="AN169">
        <f t="shared" ca="1" si="82"/>
        <v>0.21308210307324771</v>
      </c>
      <c r="AO169">
        <f t="shared" si="83"/>
        <v>0</v>
      </c>
      <c r="AP169">
        <v>1.4757188182557002</v>
      </c>
      <c r="AQ169">
        <v>1.5109435480553657</v>
      </c>
      <c r="AR169">
        <v>-1.5841351341805421</v>
      </c>
      <c r="AS169">
        <v>0.7478638508473523</v>
      </c>
      <c r="AT169">
        <v>0.21308210307324771</v>
      </c>
      <c r="AU169">
        <v>-1.0386679605289828</v>
      </c>
      <c r="AV169">
        <v>-0.48797346607898362</v>
      </c>
      <c r="AW169">
        <v>-0.95264567789854482</v>
      </c>
      <c r="AX169">
        <v>-0.56729618336248677</v>
      </c>
      <c r="AY169">
        <v>-0.8866709322319366</v>
      </c>
      <c r="AZ169">
        <v>-0.49782101996243</v>
      </c>
    </row>
    <row r="170" spans="10:52" x14ac:dyDescent="0.55000000000000004">
      <c r="J170">
        <f t="shared" si="76"/>
        <v>0</v>
      </c>
      <c r="K170">
        <v>159</v>
      </c>
      <c r="L170">
        <f t="shared" ca="1" si="84"/>
        <v>1.5366752663509464</v>
      </c>
      <c r="M170">
        <f t="shared" ca="1" si="91"/>
        <v>0.33423235516386013</v>
      </c>
      <c r="N170">
        <f t="shared" ca="1" si="91"/>
        <v>0.11635901011656109</v>
      </c>
      <c r="O170">
        <f t="shared" ca="1" si="91"/>
        <v>4.3785820090951895E-2</v>
      </c>
      <c r="P170">
        <f t="shared" ca="1" si="91"/>
        <v>2.9351707368028179E-2</v>
      </c>
      <c r="Q170">
        <f t="shared" ca="1" si="91"/>
        <v>1.7572581529643569E-2</v>
      </c>
      <c r="R170">
        <f t="shared" ca="1" si="91"/>
        <v>2.8085792923282598E-2</v>
      </c>
      <c r="S170">
        <f t="shared" ca="1" si="91"/>
        <v>2.0362230192335677E-2</v>
      </c>
      <c r="T170">
        <f t="shared" ca="1" si="91"/>
        <v>1.5692461773250985E-2</v>
      </c>
      <c r="U170">
        <f t="shared" ca="1" si="91"/>
        <v>6.1630138598488208E-3</v>
      </c>
      <c r="V170">
        <f t="shared" ca="1" si="91"/>
        <v>4.0889276617802825E-3</v>
      </c>
      <c r="W170">
        <f t="shared" ca="1" si="91"/>
        <v>4.510309766398702E-3</v>
      </c>
      <c r="X170">
        <f t="shared" ca="1" si="91"/>
        <v>2.0316412382880449E-3</v>
      </c>
      <c r="Y170">
        <f t="shared" ca="1" si="91"/>
        <v>4.8300407375087579E-3</v>
      </c>
      <c r="Z170">
        <f t="shared" ca="1" si="91"/>
        <v>9.0700390245073901E-4</v>
      </c>
      <c r="AA170">
        <f t="shared" ca="1" si="91"/>
        <v>9.2528330121914354E-4</v>
      </c>
      <c r="AB170">
        <f t="shared" ca="1" si="91"/>
        <v>1.0185412256370704E-3</v>
      </c>
      <c r="AC170">
        <f t="shared" ca="1" si="90"/>
        <v>7.8697384424433249E-4</v>
      </c>
      <c r="AD170">
        <f t="shared" ca="1" si="90"/>
        <v>3.0792655214763694E-4</v>
      </c>
      <c r="AE170">
        <f t="shared" ca="1" si="89"/>
        <v>9.1604267176078409E-4</v>
      </c>
      <c r="AF170">
        <f t="shared" ca="1" si="77"/>
        <v>970.72162066222097</v>
      </c>
      <c r="AG170">
        <f t="shared" ca="1" si="78"/>
        <v>0</v>
      </c>
      <c r="AH170">
        <f t="shared" ca="1" si="79"/>
        <v>0.10085971439331483</v>
      </c>
      <c r="AI170">
        <f t="shared" ca="1" si="80"/>
        <v>9.7072162066222101E-2</v>
      </c>
      <c r="AJ170">
        <f t="shared" ca="1" si="86"/>
        <v>-2.332300638237045</v>
      </c>
      <c r="AK170">
        <f t="shared" si="87"/>
        <v>0</v>
      </c>
      <c r="AM170">
        <f t="shared" ca="1" si="81"/>
        <v>1.5765593476482116</v>
      </c>
      <c r="AN170">
        <f t="shared" ca="1" si="82"/>
        <v>1.1381121112208348</v>
      </c>
      <c r="AO170">
        <f t="shared" si="83"/>
        <v>0</v>
      </c>
      <c r="AP170">
        <v>0.6573736754944548</v>
      </c>
      <c r="AQ170">
        <v>-0.67985411078552715</v>
      </c>
      <c r="AR170">
        <v>0.37910240280325525</v>
      </c>
      <c r="AS170">
        <v>1.3724388736591209</v>
      </c>
      <c r="AT170">
        <v>1.1381121112208348</v>
      </c>
      <c r="AU170">
        <v>0.68942654252168722</v>
      </c>
      <c r="AV170">
        <v>-0.68690724219777621</v>
      </c>
      <c r="AW170">
        <v>0.39080077840480953</v>
      </c>
      <c r="AX170">
        <v>-0.2260117071273271</v>
      </c>
      <c r="AY170">
        <v>1.0605640454741661</v>
      </c>
      <c r="AZ170">
        <v>1.3345834304345772</v>
      </c>
    </row>
    <row r="171" spans="10:52" x14ac:dyDescent="0.55000000000000004">
      <c r="J171">
        <f t="shared" si="76"/>
        <v>0</v>
      </c>
      <c r="K171">
        <v>160</v>
      </c>
      <c r="L171">
        <f t="shared" ca="1" si="84"/>
        <v>1.0571455570673924</v>
      </c>
      <c r="M171">
        <f t="shared" ca="1" si="91"/>
        <v>0.47723645827078492</v>
      </c>
      <c r="N171">
        <f t="shared" ca="1" si="91"/>
        <v>0.16457027326229892</v>
      </c>
      <c r="O171">
        <f t="shared" ca="1" si="91"/>
        <v>6.7208111490562911E-2</v>
      </c>
      <c r="P171">
        <f t="shared" ca="1" si="91"/>
        <v>2.7392350575580614E-2</v>
      </c>
      <c r="Q171">
        <f t="shared" ca="1" si="91"/>
        <v>1.9244128630091194E-2</v>
      </c>
      <c r="R171">
        <f t="shared" ca="1" si="91"/>
        <v>1.1873624308229545E-2</v>
      </c>
      <c r="S171">
        <f t="shared" ca="1" si="91"/>
        <v>1.9369472125719028E-2</v>
      </c>
      <c r="T171">
        <f t="shared" ca="1" si="91"/>
        <v>1.4246751847571531E-2</v>
      </c>
      <c r="U171">
        <f t="shared" ca="1" si="91"/>
        <v>1.1094486916038905E-2</v>
      </c>
      <c r="V171">
        <f t="shared" ca="1" si="91"/>
        <v>4.3907864960009198E-3</v>
      </c>
      <c r="W171">
        <f t="shared" ca="1" si="91"/>
        <v>2.9298588230304303E-3</v>
      </c>
      <c r="X171">
        <f t="shared" ca="1" si="91"/>
        <v>3.2457847525471269E-3</v>
      </c>
      <c r="Y171">
        <f t="shared" ca="1" si="91"/>
        <v>1.4668499101897917E-3</v>
      </c>
      <c r="Z171">
        <f t="shared" ca="1" si="91"/>
        <v>3.4960570396552122E-3</v>
      </c>
      <c r="AA171">
        <f t="shared" ca="1" si="91"/>
        <v>6.5776783697149674E-4</v>
      </c>
      <c r="AB171">
        <f t="shared" ca="1" si="91"/>
        <v>6.7201926943158408E-4</v>
      </c>
      <c r="AC171">
        <f t="shared" ca="1" si="90"/>
        <v>7.4059775281308624E-4</v>
      </c>
      <c r="AD171">
        <f t="shared" ca="1" si="90"/>
        <v>5.7272788628341589E-4</v>
      </c>
      <c r="AE171">
        <f t="shared" ca="1" si="89"/>
        <v>8.9136628037233569E-4</v>
      </c>
      <c r="AF171">
        <f t="shared" ca="1" si="77"/>
        <v>969.49984974689221</v>
      </c>
      <c r="AG171">
        <f t="shared" ca="1" si="78"/>
        <v>0</v>
      </c>
      <c r="AH171">
        <f t="shared" ca="1" si="79"/>
        <v>0.11435054479711784</v>
      </c>
      <c r="AI171">
        <f t="shared" ca="1" si="80"/>
        <v>9.6949984974689221E-2</v>
      </c>
      <c r="AJ171">
        <f t="shared" ca="1" si="86"/>
        <v>-2.3335600522734858</v>
      </c>
      <c r="AK171">
        <f t="shared" si="87"/>
        <v>0</v>
      </c>
      <c r="AM171">
        <f t="shared" ca="1" si="81"/>
        <v>1.0958553334268701</v>
      </c>
      <c r="AN171">
        <f t="shared" ca="1" si="82"/>
        <v>0.22883796191308647</v>
      </c>
      <c r="AO171">
        <f t="shared" si="83"/>
        <v>0</v>
      </c>
      <c r="AP171">
        <v>0.44768853513232898</v>
      </c>
      <c r="AQ171">
        <v>-0.16890453480300494</v>
      </c>
      <c r="AR171">
        <v>0.70945588959148154</v>
      </c>
      <c r="AS171">
        <v>0.58091700338991359</v>
      </c>
      <c r="AT171">
        <v>0.22883796191308647</v>
      </c>
      <c r="AU171">
        <v>4.2966803448507562E-2</v>
      </c>
      <c r="AV171">
        <v>-0.58100795286009088</v>
      </c>
      <c r="AW171">
        <v>-0.33401988730474841</v>
      </c>
      <c r="AX171">
        <v>-0.15456635082955472</v>
      </c>
      <c r="AY171">
        <v>-0.499467205372639</v>
      </c>
      <c r="AZ171">
        <v>0.56137537285394501</v>
      </c>
    </row>
    <row r="172" spans="10:52" x14ac:dyDescent="0.55000000000000004">
      <c r="J172">
        <f t="shared" ref="J172:J203" si="92">Cullrate</f>
        <v>0</v>
      </c>
      <c r="K172">
        <v>161</v>
      </c>
      <c r="L172">
        <f t="shared" ca="1" si="84"/>
        <v>1.4847762349644804</v>
      </c>
      <c r="M172">
        <f t="shared" ca="1" si="91"/>
        <v>0.3283116560661285</v>
      </c>
      <c r="N172">
        <f t="shared" ca="1" si="91"/>
        <v>0.23498303840108611</v>
      </c>
      <c r="O172">
        <f t="shared" ca="1" si="91"/>
        <v>9.5054583760770431E-2</v>
      </c>
      <c r="P172">
        <f t="shared" ca="1" si="91"/>
        <v>4.2045304796121362E-2</v>
      </c>
      <c r="Q172">
        <f t="shared" ca="1" si="91"/>
        <v>1.7959497597445515E-2</v>
      </c>
      <c r="R172">
        <f t="shared" ca="1" si="91"/>
        <v>1.300307260532492E-2</v>
      </c>
      <c r="S172">
        <f t="shared" ca="1" si="91"/>
        <v>8.18868940954336E-3</v>
      </c>
      <c r="T172">
        <f t="shared" ca="1" si="91"/>
        <v>1.3552153186905868E-2</v>
      </c>
      <c r="U172">
        <f t="shared" ca="1" si="91"/>
        <v>1.0072377696555019E-2</v>
      </c>
      <c r="V172">
        <f t="shared" ca="1" si="91"/>
        <v>7.9041722830390428E-3</v>
      </c>
      <c r="W172">
        <f t="shared" ca="1" si="91"/>
        <v>3.1461511720043793E-3</v>
      </c>
      <c r="X172">
        <f t="shared" ca="1" si="91"/>
        <v>2.1084341403231248E-3</v>
      </c>
      <c r="Y172">
        <f t="shared" ca="1" si="91"/>
        <v>2.3434644774099262E-3</v>
      </c>
      <c r="Z172">
        <f t="shared" ca="1" si="91"/>
        <v>1.0617283027889448E-3</v>
      </c>
      <c r="AA172">
        <f t="shared" ca="1" si="91"/>
        <v>2.5353737406084405E-3</v>
      </c>
      <c r="AB172">
        <f t="shared" ca="1" si="91"/>
        <v>4.7772683314911333E-4</v>
      </c>
      <c r="AC172">
        <f t="shared" ca="1" si="90"/>
        <v>4.8863604953920984E-4</v>
      </c>
      <c r="AD172">
        <f t="shared" ca="1" si="90"/>
        <v>5.389772336870665E-4</v>
      </c>
      <c r="AE172">
        <f t="shared" ca="1" si="89"/>
        <v>1.0662393677509797E-3</v>
      </c>
      <c r="AF172">
        <f t="shared" ref="AF172:AF203" ca="1" si="93">SUMPRODUCT(L172:AE172,mwt)*fec</f>
        <v>1019.8271851964577</v>
      </c>
      <c r="AG172">
        <f t="shared" ref="AG172:AG203" ca="1" si="94">J172*SUMPRODUCT(L172:AE172,wt,vul)</f>
        <v>0</v>
      </c>
      <c r="AH172">
        <f t="shared" ref="AH172:AH203" ca="1" si="95">SUMPRODUCT(L172:AE172,vul,wt)/SUMPRODUCT(L172:AE172,vul)</f>
        <v>0.10563025537257875</v>
      </c>
      <c r="AI172">
        <f t="shared" ref="AI172:AI203" ca="1" si="96">SUMPRODUCT(L172:AE172,mwt)</f>
        <v>0.10198271851964577</v>
      </c>
      <c r="AJ172">
        <f t="shared" ca="1" si="86"/>
        <v>-2.2829519063301018</v>
      </c>
      <c r="AK172">
        <f t="shared" si="87"/>
        <v>0</v>
      </c>
      <c r="AM172">
        <f t="shared" ref="AM172:AM203" ca="1" si="97">EXP(AN172*sdr)*IF(AO172=0,1,0)</f>
        <v>1.5395521637309935</v>
      </c>
      <c r="AN172">
        <f t="shared" ref="AN172:AN203" ca="1" si="98">OFFSET(AO172,0,normseq)</f>
        <v>1.0787289284053259</v>
      </c>
      <c r="AO172">
        <f t="shared" ref="AO172:AO203" si="99">MOD(K172,yrbetween)</f>
        <v>0</v>
      </c>
      <c r="AP172">
        <v>-1.8311402527615428</v>
      </c>
      <c r="AQ172">
        <v>-0.81077814684249461</v>
      </c>
      <c r="AR172">
        <v>1.0034955266746692</v>
      </c>
      <c r="AS172">
        <v>-0.41086309465754312</v>
      </c>
      <c r="AT172">
        <v>1.0787289284053259</v>
      </c>
      <c r="AU172">
        <v>-1.1335919225530233</v>
      </c>
      <c r="AV172">
        <v>0.63728066379553638</v>
      </c>
      <c r="AW172">
        <v>-5.2616542234318331E-2</v>
      </c>
      <c r="AX172">
        <v>0.23685515770921484</v>
      </c>
      <c r="AY172">
        <v>0.24796349862299394</v>
      </c>
      <c r="AZ172">
        <v>1.7300499166594818</v>
      </c>
    </row>
    <row r="173" spans="10:52" x14ac:dyDescent="0.55000000000000004">
      <c r="J173">
        <f t="shared" si="92"/>
        <v>0</v>
      </c>
      <c r="K173">
        <v>162</v>
      </c>
      <c r="L173">
        <f t="shared" ref="L173:L204" ca="1" si="100">reca*AF172/(1+recb*AF172)*Rmult+glenadd</f>
        <v>1.6285820272470797</v>
      </c>
      <c r="M173">
        <f t="shared" ca="1" si="91"/>
        <v>0.46111847259813415</v>
      </c>
      <c r="N173">
        <f t="shared" ca="1" si="91"/>
        <v>0.16165502267879439</v>
      </c>
      <c r="O173">
        <f t="shared" ca="1" si="91"/>
        <v>0.13572448087544942</v>
      </c>
      <c r="P173">
        <f t="shared" ca="1" si="91"/>
        <v>5.9466020661080872E-2</v>
      </c>
      <c r="Q173">
        <f t="shared" ca="1" si="91"/>
        <v>2.7566548127598955E-2</v>
      </c>
      <c r="R173">
        <f t="shared" ca="1" si="91"/>
        <v>1.2135059773482497E-2</v>
      </c>
      <c r="S173">
        <f t="shared" ca="1" si="91"/>
        <v>8.9676176515832776E-3</v>
      </c>
      <c r="T173">
        <f t="shared" ca="1" si="91"/>
        <v>5.7293442256886396E-3</v>
      </c>
      <c r="U173">
        <f t="shared" ca="1" si="91"/>
        <v>9.58130014199381E-3</v>
      </c>
      <c r="V173">
        <f t="shared" ca="1" si="91"/>
        <v>7.1759793144030816E-3</v>
      </c>
      <c r="W173">
        <f t="shared" ca="1" si="91"/>
        <v>5.6636142328161622E-3</v>
      </c>
      <c r="X173">
        <f t="shared" ca="1" si="91"/>
        <v>2.264086067741138E-3</v>
      </c>
      <c r="Y173">
        <f t="shared" ca="1" si="91"/>
        <v>1.5222945720378103E-3</v>
      </c>
      <c r="Z173">
        <f t="shared" ca="1" si="91"/>
        <v>1.6962352759899554E-3</v>
      </c>
      <c r="AA173">
        <f t="shared" ca="1" si="91"/>
        <v>7.6997544033701923E-4</v>
      </c>
      <c r="AB173">
        <f t="shared" ref="AB173:AD188" ca="1" si="101">AA172*AA$10*(1-AA$2*$J172)</f>
        <v>1.8414036075813445E-3</v>
      </c>
      <c r="AC173">
        <f t="shared" ca="1" si="101"/>
        <v>3.4736288545164276E-4</v>
      </c>
      <c r="AD173">
        <f t="shared" ca="1" si="101"/>
        <v>3.5560964809852456E-4</v>
      </c>
      <c r="AE173">
        <f t="shared" ca="1" si="89"/>
        <v>1.1690130137804922E-3</v>
      </c>
      <c r="AF173">
        <f t="shared" ca="1" si="93"/>
        <v>1102.6965176525041</v>
      </c>
      <c r="AG173">
        <f t="shared" ca="1" si="94"/>
        <v>0</v>
      </c>
      <c r="AH173">
        <f t="shared" ca="1" si="95"/>
        <v>0.10276692700601016</v>
      </c>
      <c r="AI173">
        <f t="shared" ca="1" si="96"/>
        <v>0.11026965176525041</v>
      </c>
      <c r="AJ173">
        <f t="shared" ca="1" si="86"/>
        <v>-2.2048265332354862</v>
      </c>
      <c r="AK173">
        <f t="shared" si="87"/>
        <v>0</v>
      </c>
      <c r="AM173">
        <f t="shared" ca="1" si="97"/>
        <v>1.6711387095869823</v>
      </c>
      <c r="AN173">
        <f t="shared" ca="1" si="98"/>
        <v>1.2837631402362604</v>
      </c>
      <c r="AO173">
        <f t="shared" si="99"/>
        <v>0</v>
      </c>
      <c r="AP173">
        <v>-0.73627688834676519</v>
      </c>
      <c r="AQ173">
        <v>-2.5489862309768796</v>
      </c>
      <c r="AR173">
        <v>-0.71616113928030245</v>
      </c>
      <c r="AS173">
        <v>0.38708776628482156</v>
      </c>
      <c r="AT173">
        <v>1.2837631402362604</v>
      </c>
      <c r="AU173">
        <v>0.61633272707695141</v>
      </c>
      <c r="AV173">
        <v>1.0042549547506496</v>
      </c>
      <c r="AW173">
        <v>-0.96110852609854192</v>
      </c>
      <c r="AX173">
        <v>-0.52063796829315834</v>
      </c>
      <c r="AY173">
        <v>0.848442596179666</v>
      </c>
      <c r="AZ173">
        <v>-0.24071255211310927</v>
      </c>
    </row>
    <row r="174" spans="10:52" x14ac:dyDescent="0.55000000000000004">
      <c r="J174">
        <f t="shared" si="92"/>
        <v>0</v>
      </c>
      <c r="K174">
        <v>163</v>
      </c>
      <c r="L174">
        <f t="shared" ca="1" si="100"/>
        <v>1.0270472829903503</v>
      </c>
      <c r="M174">
        <f t="shared" ref="M174:AB189" ca="1" si="102">L173*L$10*(1-L$2*$J173)</f>
        <v>0.50577941592856335</v>
      </c>
      <c r="N174">
        <f t="shared" ca="1" si="102"/>
        <v>0.22704681898484938</v>
      </c>
      <c r="O174">
        <f t="shared" ca="1" si="102"/>
        <v>9.3370756388546888E-2</v>
      </c>
      <c r="P174">
        <f t="shared" ca="1" si="102"/>
        <v>8.4909053983832153E-2</v>
      </c>
      <c r="Q174">
        <f t="shared" ca="1" si="102"/>
        <v>3.8988251564814461E-2</v>
      </c>
      <c r="R174">
        <f t="shared" ca="1" si="102"/>
        <v>1.8626451406111511E-2</v>
      </c>
      <c r="S174">
        <f t="shared" ca="1" si="102"/>
        <v>8.3689893558800566E-3</v>
      </c>
      <c r="T174">
        <f t="shared" ca="1" si="102"/>
        <v>6.2743335154956479E-3</v>
      </c>
      <c r="U174">
        <f t="shared" ca="1" si="102"/>
        <v>4.0506158605232764E-3</v>
      </c>
      <c r="V174">
        <f t="shared" ca="1" si="102"/>
        <v>6.8261153121323805E-3</v>
      </c>
      <c r="W174">
        <f t="shared" ca="1" si="102"/>
        <v>5.1418386548403253E-3</v>
      </c>
      <c r="X174">
        <f t="shared" ca="1" si="102"/>
        <v>4.0757450537286634E-3</v>
      </c>
      <c r="Y174">
        <f t="shared" ca="1" si="102"/>
        <v>1.6346756418109225E-3</v>
      </c>
      <c r="Z174">
        <f t="shared" ca="1" si="102"/>
        <v>1.1018599933686492E-3</v>
      </c>
      <c r="AA174">
        <f t="shared" ca="1" si="102"/>
        <v>1.2301259183868395E-3</v>
      </c>
      <c r="AB174">
        <f t="shared" ca="1" si="101"/>
        <v>5.5922151865679909E-4</v>
      </c>
      <c r="AC174">
        <f t="shared" ca="1" si="101"/>
        <v>1.3389142623497355E-3</v>
      </c>
      <c r="AD174">
        <f t="shared" ca="1" si="101"/>
        <v>2.5279672585441256E-4</v>
      </c>
      <c r="AE174">
        <f t="shared" ca="1" si="89"/>
        <v>1.1103197731972959E-3</v>
      </c>
      <c r="AF174">
        <f t="shared" ca="1" si="93"/>
        <v>1194.6502485166518</v>
      </c>
      <c r="AG174">
        <f t="shared" ca="1" si="94"/>
        <v>0</v>
      </c>
      <c r="AH174">
        <f t="shared" ca="1" si="95"/>
        <v>0.12720996462856562</v>
      </c>
      <c r="AI174">
        <f t="shared" ca="1" si="96"/>
        <v>0.11946502485166517</v>
      </c>
      <c r="AJ174">
        <f t="shared" ca="1" si="86"/>
        <v>-2.1247316295150118</v>
      </c>
      <c r="AK174">
        <f t="shared" si="87"/>
        <v>0</v>
      </c>
      <c r="AM174">
        <f t="shared" ca="1" si="97"/>
        <v>1.0378856349277819</v>
      </c>
      <c r="AN174">
        <f t="shared" ca="1" si="98"/>
        <v>9.296400094171986E-2</v>
      </c>
      <c r="AO174">
        <f t="shared" si="99"/>
        <v>0</v>
      </c>
      <c r="AP174">
        <v>-1.0295275387761649</v>
      </c>
      <c r="AQ174">
        <v>-0.33450533010181971</v>
      </c>
      <c r="AR174">
        <v>-0.26575321498967241</v>
      </c>
      <c r="AS174">
        <v>-0.3915442903235089</v>
      </c>
      <c r="AT174">
        <v>9.296400094171986E-2</v>
      </c>
      <c r="AU174">
        <v>1.3303088053362444</v>
      </c>
      <c r="AV174">
        <v>-0.71280510383076034</v>
      </c>
      <c r="AW174">
        <v>0.3446348273428157</v>
      </c>
      <c r="AX174">
        <v>0.35203129300498404</v>
      </c>
      <c r="AY174">
        <v>-9.3712060333928093E-3</v>
      </c>
      <c r="AZ174">
        <v>-5.2846189646515995E-2</v>
      </c>
    </row>
    <row r="175" spans="10:52" x14ac:dyDescent="0.55000000000000004">
      <c r="J175">
        <f t="shared" si="92"/>
        <v>0</v>
      </c>
      <c r="K175">
        <v>164</v>
      </c>
      <c r="L175">
        <f t="shared" ca="1" si="100"/>
        <v>0.87081356473726279</v>
      </c>
      <c r="M175">
        <f t="shared" ca="1" si="102"/>
        <v>0.31896420704087003</v>
      </c>
      <c r="N175">
        <f t="shared" ca="1" si="102"/>
        <v>0.24903710069901033</v>
      </c>
      <c r="O175">
        <f t="shared" ca="1" si="102"/>
        <v>0.13114057870228979</v>
      </c>
      <c r="P175">
        <f t="shared" ca="1" si="102"/>
        <v>5.841262050566761E-2</v>
      </c>
      <c r="Q175">
        <f t="shared" ca="1" si="102"/>
        <v>5.5669700444890807E-2</v>
      </c>
      <c r="R175">
        <f t="shared" ca="1" si="102"/>
        <v>2.6343986552824914E-2</v>
      </c>
      <c r="S175">
        <f t="shared" ca="1" si="102"/>
        <v>1.2845801872043757E-2</v>
      </c>
      <c r="T175">
        <f t="shared" ca="1" si="102"/>
        <v>5.8554938944295537E-3</v>
      </c>
      <c r="U175">
        <f t="shared" ca="1" si="102"/>
        <v>4.4359203865124179E-3</v>
      </c>
      <c r="V175">
        <f t="shared" ca="1" si="102"/>
        <v>2.8858266142709967E-3</v>
      </c>
      <c r="W175">
        <f t="shared" ca="1" si="102"/>
        <v>4.8911489340377687E-3</v>
      </c>
      <c r="X175">
        <f t="shared" ca="1" si="102"/>
        <v>3.7002561620648692E-3</v>
      </c>
      <c r="Y175">
        <f t="shared" ca="1" si="102"/>
        <v>2.9426978313632501E-3</v>
      </c>
      <c r="Z175">
        <f t="shared" ca="1" si="102"/>
        <v>1.1832031230555673E-3</v>
      </c>
      <c r="AA175">
        <f t="shared" ca="1" si="102"/>
        <v>7.9907932317070446E-4</v>
      </c>
      <c r="AB175">
        <f t="shared" ca="1" si="101"/>
        <v>8.9342185241425066E-4</v>
      </c>
      <c r="AC175">
        <f t="shared" ca="1" si="101"/>
        <v>4.0661898568013466E-4</v>
      </c>
      <c r="AD175">
        <f t="shared" ca="1" si="101"/>
        <v>9.7440790567393184E-4</v>
      </c>
      <c r="AE175">
        <f t="shared" ca="1" si="89"/>
        <v>9.9270149913899524E-4</v>
      </c>
      <c r="AF175">
        <f t="shared" ca="1" si="93"/>
        <v>1279.5320743823816</v>
      </c>
      <c r="AG175">
        <f t="shared" ca="1" si="94"/>
        <v>0</v>
      </c>
      <c r="AH175">
        <f t="shared" ca="1" si="95"/>
        <v>0.14879945846429454</v>
      </c>
      <c r="AI175">
        <f t="shared" ca="1" si="96"/>
        <v>0.12795320743823815</v>
      </c>
      <c r="AJ175">
        <f t="shared" ca="1" si="86"/>
        <v>-2.0560906487871486</v>
      </c>
      <c r="AK175">
        <f t="shared" si="87"/>
        <v>0</v>
      </c>
      <c r="AM175">
        <f t="shared" ca="1" si="97"/>
        <v>0.86715317303328965</v>
      </c>
      <c r="AN175">
        <f t="shared" ca="1" si="98"/>
        <v>-0.35634911910165101</v>
      </c>
      <c r="AO175">
        <f t="shared" si="99"/>
        <v>0</v>
      </c>
      <c r="AP175">
        <v>-0.52968289310229011</v>
      </c>
      <c r="AQ175">
        <v>1.1553856893442571</v>
      </c>
      <c r="AR175">
        <v>-1.3636645235237665</v>
      </c>
      <c r="AS175">
        <v>-0.15224486560327932</v>
      </c>
      <c r="AT175">
        <v>-0.35634911910165101</v>
      </c>
      <c r="AU175">
        <v>-0.37122390494914725</v>
      </c>
      <c r="AV175">
        <v>-1.2660166248679161E-2</v>
      </c>
      <c r="AW175">
        <v>-2.2316817194223404</v>
      </c>
      <c r="AX175">
        <v>-0.73969204095192254</v>
      </c>
      <c r="AY175">
        <v>-1.9996878108941019</v>
      </c>
      <c r="AZ175">
        <v>0.1158093709818786</v>
      </c>
    </row>
    <row r="176" spans="10:52" x14ac:dyDescent="0.55000000000000004">
      <c r="J176">
        <f t="shared" si="92"/>
        <v>0</v>
      </c>
      <c r="K176">
        <v>165</v>
      </c>
      <c r="L176">
        <f t="shared" ca="1" si="100"/>
        <v>0.96790066198687674</v>
      </c>
      <c r="M176">
        <f t="shared" ca="1" si="102"/>
        <v>0.27044359374393484</v>
      </c>
      <c r="N176">
        <f t="shared" ca="1" si="102"/>
        <v>0.15705249926469217</v>
      </c>
      <c r="O176">
        <f t="shared" ca="1" si="102"/>
        <v>0.14384200426163171</v>
      </c>
      <c r="P176">
        <f t="shared" ca="1" si="102"/>
        <v>8.2041370905828054E-2</v>
      </c>
      <c r="Q176">
        <f t="shared" ca="1" si="102"/>
        <v>3.8297601176557589E-2</v>
      </c>
      <c r="R176">
        <f t="shared" ca="1" si="102"/>
        <v>3.7615481101581777E-2</v>
      </c>
      <c r="S176">
        <f t="shared" ca="1" si="102"/>
        <v>1.8168228848267819E-2</v>
      </c>
      <c r="T176">
        <f t="shared" ca="1" si="102"/>
        <v>8.9877655750578034E-3</v>
      </c>
      <c r="U176">
        <f t="shared" ca="1" si="102"/>
        <v>4.1398030046139751E-3</v>
      </c>
      <c r="V176">
        <f t="shared" ca="1" si="102"/>
        <v>3.1603335272901178E-3</v>
      </c>
      <c r="W176">
        <f t="shared" ca="1" si="102"/>
        <v>2.0677950961540499E-3</v>
      </c>
      <c r="X176">
        <f t="shared" ca="1" si="102"/>
        <v>3.5198506210833837E-3</v>
      </c>
      <c r="Y176">
        <f t="shared" ca="1" si="102"/>
        <v>2.6715939392811918E-3</v>
      </c>
      <c r="Z176">
        <f t="shared" ca="1" si="102"/>
        <v>2.1299695029532786E-3</v>
      </c>
      <c r="AA176">
        <f t="shared" ca="1" si="102"/>
        <v>8.5807013271638004E-4</v>
      </c>
      <c r="AB176">
        <f t="shared" ca="1" si="101"/>
        <v>5.8035922864653477E-4</v>
      </c>
      <c r="AC176">
        <f t="shared" ca="1" si="101"/>
        <v>6.4962143854142395E-4</v>
      </c>
      <c r="AD176">
        <f t="shared" ca="1" si="101"/>
        <v>2.9592093040259543E-4</v>
      </c>
      <c r="AE176">
        <f t="shared" ca="1" si="89"/>
        <v>1.4325646094715293E-3</v>
      </c>
      <c r="AF176">
        <f t="shared" ca="1" si="93"/>
        <v>1334.9596752032414</v>
      </c>
      <c r="AG176">
        <f t="shared" ca="1" si="94"/>
        <v>0</v>
      </c>
      <c r="AH176">
        <f t="shared" ca="1" si="95"/>
        <v>0.15273196465773564</v>
      </c>
      <c r="AI176">
        <f t="shared" ca="1" si="96"/>
        <v>0.13349596752032414</v>
      </c>
      <c r="AJ176">
        <f t="shared" ca="1" si="86"/>
        <v>-2.0136840074383069</v>
      </c>
      <c r="AK176">
        <f t="shared" si="87"/>
        <v>0</v>
      </c>
      <c r="AM176">
        <f t="shared" ca="1" si="97"/>
        <v>0.95247004616680064</v>
      </c>
      <c r="AN176">
        <f t="shared" ca="1" si="98"/>
        <v>-0.12174155017419253</v>
      </c>
      <c r="AO176">
        <f t="shared" si="99"/>
        <v>0</v>
      </c>
      <c r="AP176">
        <v>-0.55012719712976832</v>
      </c>
      <c r="AQ176">
        <v>-1.4976649254094809</v>
      </c>
      <c r="AR176">
        <v>-0.42296278479625471</v>
      </c>
      <c r="AS176">
        <v>-0.7798166734573897</v>
      </c>
      <c r="AT176">
        <v>-0.12174155017419253</v>
      </c>
      <c r="AU176">
        <v>0.77268168752198108</v>
      </c>
      <c r="AV176">
        <v>-0.81354301073588431</v>
      </c>
      <c r="AW176">
        <v>0.44946546040591784</v>
      </c>
      <c r="AX176">
        <v>0.15263140085153282</v>
      </c>
      <c r="AY176">
        <v>1.7039974409271963</v>
      </c>
      <c r="AZ176">
        <v>-0.31314129955717362</v>
      </c>
    </row>
    <row r="177" spans="10:52" x14ac:dyDescent="0.55000000000000004">
      <c r="J177">
        <f t="shared" si="92"/>
        <v>0</v>
      </c>
      <c r="K177">
        <v>166</v>
      </c>
      <c r="L177">
        <f t="shared" ca="1" si="100"/>
        <v>1.3255318455545473</v>
      </c>
      <c r="M177">
        <f t="shared" ca="1" si="102"/>
        <v>0.30059537886716553</v>
      </c>
      <c r="N177">
        <f t="shared" ca="1" si="102"/>
        <v>0.13316178232552503</v>
      </c>
      <c r="O177">
        <f t="shared" ca="1" si="102"/>
        <v>9.071237259477756E-2</v>
      </c>
      <c r="P177">
        <f t="shared" ca="1" si="102"/>
        <v>8.9987365773765454E-2</v>
      </c>
      <c r="Q177">
        <f t="shared" ca="1" si="102"/>
        <v>5.3789535133500467E-2</v>
      </c>
      <c r="R177">
        <f t="shared" ca="1" si="102"/>
        <v>2.5877320728872905E-2</v>
      </c>
      <c r="S177">
        <f t="shared" ca="1" si="102"/>
        <v>2.5941657217326056E-2</v>
      </c>
      <c r="T177">
        <f t="shared" ca="1" si="102"/>
        <v>1.271168459772095E-2</v>
      </c>
      <c r="U177">
        <f t="shared" ca="1" si="102"/>
        <v>6.3543024044114618E-3</v>
      </c>
      <c r="V177">
        <f t="shared" ca="1" si="102"/>
        <v>2.9493672320264684E-3</v>
      </c>
      <c r="W177">
        <f t="shared" ca="1" si="102"/>
        <v>2.2644888426855666E-3</v>
      </c>
      <c r="X177">
        <f t="shared" ca="1" si="102"/>
        <v>1.4880613842732776E-3</v>
      </c>
      <c r="Y177">
        <f t="shared" ca="1" si="102"/>
        <v>2.541340700373017E-3</v>
      </c>
      <c r="Z177">
        <f t="shared" ca="1" si="102"/>
        <v>1.9337403773827433E-3</v>
      </c>
      <c r="AA177">
        <f t="shared" ca="1" si="102"/>
        <v>1.5446740956540971E-3</v>
      </c>
      <c r="AB177">
        <f t="shared" ca="1" si="101"/>
        <v>6.2320336155353691E-4</v>
      </c>
      <c r="AC177">
        <f t="shared" ca="1" si="101"/>
        <v>4.2198855553551433E-4</v>
      </c>
      <c r="AD177">
        <f t="shared" ca="1" si="101"/>
        <v>4.7276833417186486E-4</v>
      </c>
      <c r="AE177">
        <f t="shared" ca="1" si="89"/>
        <v>1.2587846951209332E-3</v>
      </c>
      <c r="AF177">
        <f t="shared" ca="1" si="93"/>
        <v>1347.9020000018756</v>
      </c>
      <c r="AG177">
        <f t="shared" ca="1" si="94"/>
        <v>0</v>
      </c>
      <c r="AH177">
        <f t="shared" ca="1" si="95"/>
        <v>0.13394976469305639</v>
      </c>
      <c r="AI177">
        <f t="shared" ca="1" si="96"/>
        <v>0.13479020000018757</v>
      </c>
      <c r="AJ177">
        <f t="shared" ca="1" si="86"/>
        <v>-2.0040357834420695</v>
      </c>
      <c r="AK177">
        <f t="shared" si="87"/>
        <v>0</v>
      </c>
      <c r="AM177">
        <f t="shared" ca="1" si="97"/>
        <v>1.295306834178231</v>
      </c>
      <c r="AN177">
        <f t="shared" ca="1" si="98"/>
        <v>0.64686901168897748</v>
      </c>
      <c r="AO177">
        <f t="shared" si="99"/>
        <v>0</v>
      </c>
      <c r="AP177">
        <v>-1.8075206753564999</v>
      </c>
      <c r="AQ177">
        <v>-9.4347569756791927E-2</v>
      </c>
      <c r="AR177">
        <v>-1.0340863809688017</v>
      </c>
      <c r="AS177">
        <v>0.76825472206110135</v>
      </c>
      <c r="AT177">
        <v>0.64686901168897748</v>
      </c>
      <c r="AU177">
        <v>-1.7878892322187312</v>
      </c>
      <c r="AV177">
        <v>1.4700617612106726</v>
      </c>
      <c r="AW177">
        <v>-0.17503907656646334</v>
      </c>
      <c r="AX177">
        <v>-0.41061298361455556</v>
      </c>
      <c r="AY177">
        <v>-2.0198604033794254</v>
      </c>
      <c r="AZ177">
        <v>-0.57513034334988333</v>
      </c>
    </row>
    <row r="178" spans="10:52" x14ac:dyDescent="0.55000000000000004">
      <c r="J178">
        <f t="shared" si="92"/>
        <v>0</v>
      </c>
      <c r="K178">
        <v>167</v>
      </c>
      <c r="L178">
        <f t="shared" ca="1" si="100"/>
        <v>1.4297041236580288</v>
      </c>
      <c r="M178">
        <f t="shared" ca="1" si="102"/>
        <v>0.41166285236032268</v>
      </c>
      <c r="N178">
        <f t="shared" ca="1" si="102"/>
        <v>0.148008003645551</v>
      </c>
      <c r="O178">
        <f t="shared" ca="1" si="102"/>
        <v>7.6913269577068941E-2</v>
      </c>
      <c r="P178">
        <f t="shared" ca="1" si="102"/>
        <v>5.674953915439656E-2</v>
      </c>
      <c r="Q178">
        <f t="shared" ca="1" si="102"/>
        <v>5.8999240498006644E-2</v>
      </c>
      <c r="R178">
        <f t="shared" ca="1" si="102"/>
        <v>3.6345071486059158E-2</v>
      </c>
      <c r="S178">
        <f t="shared" ca="1" si="102"/>
        <v>1.7846391017527035E-2</v>
      </c>
      <c r="T178">
        <f t="shared" ca="1" si="102"/>
        <v>1.815048496156961E-2</v>
      </c>
      <c r="U178">
        <f t="shared" ca="1" si="102"/>
        <v>8.9870933246830806E-3</v>
      </c>
      <c r="V178">
        <f t="shared" ca="1" si="102"/>
        <v>4.5270683829811186E-3</v>
      </c>
      <c r="W178">
        <f t="shared" ca="1" si="102"/>
        <v>2.1133241577933107E-3</v>
      </c>
      <c r="X178">
        <f t="shared" ca="1" si="102"/>
        <v>1.6296094367306863E-3</v>
      </c>
      <c r="Y178">
        <f t="shared" ca="1" si="102"/>
        <v>1.0743839348907149E-3</v>
      </c>
      <c r="Z178">
        <f t="shared" ca="1" si="102"/>
        <v>1.8394610995111267E-3</v>
      </c>
      <c r="AA178">
        <f t="shared" ca="1" si="102"/>
        <v>1.4023668716955436E-3</v>
      </c>
      <c r="AB178">
        <f t="shared" ca="1" si="101"/>
        <v>1.1218734369285973E-3</v>
      </c>
      <c r="AC178">
        <f t="shared" ca="1" si="101"/>
        <v>4.5314121558842927E-4</v>
      </c>
      <c r="AD178">
        <f t="shared" ca="1" si="101"/>
        <v>3.0710628468182095E-4</v>
      </c>
      <c r="AE178">
        <f t="shared" ca="1" si="89"/>
        <v>1.2610186210888373E-3</v>
      </c>
      <c r="AF178">
        <f t="shared" ca="1" si="93"/>
        <v>1336.9476794715069</v>
      </c>
      <c r="AG178">
        <f t="shared" ca="1" si="94"/>
        <v>0</v>
      </c>
      <c r="AH178">
        <f t="shared" ca="1" si="95"/>
        <v>0.12399439969151456</v>
      </c>
      <c r="AI178">
        <f t="shared" ca="1" si="96"/>
        <v>0.13369476794715068</v>
      </c>
      <c r="AJ178">
        <f t="shared" ca="1" si="86"/>
        <v>-2.0121959284211681</v>
      </c>
      <c r="AK178">
        <f t="shared" si="87"/>
        <v>0</v>
      </c>
      <c r="AM178">
        <f t="shared" ca="1" si="97"/>
        <v>1.3949298650073167</v>
      </c>
      <c r="AN178">
        <f t="shared" ca="1" si="98"/>
        <v>0.83211034507257864</v>
      </c>
      <c r="AO178">
        <f t="shared" si="99"/>
        <v>0</v>
      </c>
      <c r="AP178">
        <v>-1.4718671081936918</v>
      </c>
      <c r="AQ178">
        <v>-6.9861698648310266E-2</v>
      </c>
      <c r="AR178">
        <v>0.97062184067908674</v>
      </c>
      <c r="AS178">
        <v>1.3714588931179605</v>
      </c>
      <c r="AT178">
        <v>0.83211034507257864</v>
      </c>
      <c r="AU178">
        <v>-0.24733253667363897</v>
      </c>
      <c r="AV178">
        <v>-0.12351392797427252</v>
      </c>
      <c r="AW178">
        <v>-0.37778818295919336</v>
      </c>
      <c r="AX178">
        <v>-1.3424551070784219</v>
      </c>
      <c r="AY178">
        <v>-0.54133806770551018</v>
      </c>
      <c r="AZ178">
        <v>0.5369145128497621</v>
      </c>
    </row>
    <row r="179" spans="10:52" x14ac:dyDescent="0.55000000000000004">
      <c r="J179">
        <f t="shared" si="92"/>
        <v>0</v>
      </c>
      <c r="K179">
        <v>168</v>
      </c>
      <c r="L179">
        <f t="shared" ca="1" si="100"/>
        <v>1.1890737111384984</v>
      </c>
      <c r="M179">
        <f t="shared" ca="1" si="102"/>
        <v>0.4440150416228984</v>
      </c>
      <c r="N179">
        <f t="shared" ca="1" si="102"/>
        <v>0.20269572068108721</v>
      </c>
      <c r="O179">
        <f t="shared" ca="1" si="102"/>
        <v>8.5488338208972545E-2</v>
      </c>
      <c r="P179">
        <f t="shared" ca="1" si="102"/>
        <v>4.8116838734386921E-2</v>
      </c>
      <c r="Q179">
        <f t="shared" ca="1" si="102"/>
        <v>3.7207219923948501E-2</v>
      </c>
      <c r="R179">
        <f t="shared" ca="1" si="102"/>
        <v>3.9865219288495853E-2</v>
      </c>
      <c r="S179">
        <f t="shared" ca="1" si="102"/>
        <v>2.5065514474860988E-2</v>
      </c>
      <c r="T179">
        <f t="shared" ca="1" si="102"/>
        <v>1.2486505741259023E-2</v>
      </c>
      <c r="U179">
        <f t="shared" ca="1" si="102"/>
        <v>1.2832296221944362E-2</v>
      </c>
      <c r="V179">
        <f t="shared" ca="1" si="102"/>
        <v>6.4027777489512978E-3</v>
      </c>
      <c r="W179">
        <f t="shared" ca="1" si="102"/>
        <v>3.2438018819253085E-3</v>
      </c>
      <c r="X179">
        <f t="shared" ca="1" si="102"/>
        <v>1.5208257711381038E-3</v>
      </c>
      <c r="Y179">
        <f t="shared" ca="1" si="102"/>
        <v>1.1765819726750081E-3</v>
      </c>
      <c r="Z179">
        <f t="shared" ca="1" si="102"/>
        <v>7.7765545323422655E-4</v>
      </c>
      <c r="AA179">
        <f t="shared" ca="1" si="102"/>
        <v>1.3339946447301629E-3</v>
      </c>
      <c r="AB179">
        <f t="shared" ca="1" si="101"/>
        <v>1.0185178521542274E-3</v>
      </c>
      <c r="AC179">
        <f t="shared" ca="1" si="101"/>
        <v>8.1573227024790663E-4</v>
      </c>
      <c r="AD179">
        <f t="shared" ca="1" si="101"/>
        <v>3.297779367001215E-4</v>
      </c>
      <c r="AE179">
        <f t="shared" ca="1" si="89"/>
        <v>1.1420006623635453E-3</v>
      </c>
      <c r="AF179">
        <f t="shared" ca="1" si="93"/>
        <v>1333.1316746021382</v>
      </c>
      <c r="AG179">
        <f t="shared" ca="1" si="94"/>
        <v>0</v>
      </c>
      <c r="AH179">
        <f t="shared" ca="1" si="95"/>
        <v>0.1317246694121004</v>
      </c>
      <c r="AI179">
        <f t="shared" ca="1" si="96"/>
        <v>0.13331316746021382</v>
      </c>
      <c r="AJ179">
        <f t="shared" ca="1" si="86"/>
        <v>-2.0150542760291956</v>
      </c>
      <c r="AK179">
        <f t="shared" si="87"/>
        <v>0</v>
      </c>
      <c r="AM179">
        <f t="shared" ca="1" si="97"/>
        <v>1.1616802476847232</v>
      </c>
      <c r="AN179">
        <f t="shared" ca="1" si="98"/>
        <v>0.37466861613211222</v>
      </c>
      <c r="AO179">
        <f t="shared" si="99"/>
        <v>0</v>
      </c>
      <c r="AP179">
        <v>-0.38412281355704181</v>
      </c>
      <c r="AQ179">
        <v>-1.3017597666475922</v>
      </c>
      <c r="AR179">
        <v>-6.7177552409702912E-2</v>
      </c>
      <c r="AS179">
        <v>1.3988096725370269</v>
      </c>
      <c r="AT179">
        <v>0.37466861613211222</v>
      </c>
      <c r="AU179">
        <v>-0.26820998755283654</v>
      </c>
      <c r="AV179">
        <v>-1.4267698134062812E-2</v>
      </c>
      <c r="AW179">
        <v>-0.63437823882850353</v>
      </c>
      <c r="AX179">
        <v>1.5706018530181609</v>
      </c>
      <c r="AY179">
        <v>1.164830791822169</v>
      </c>
      <c r="AZ179">
        <v>1.1233260011067614</v>
      </c>
    </row>
    <row r="180" spans="10:52" x14ac:dyDescent="0.55000000000000004">
      <c r="J180">
        <f t="shared" si="92"/>
        <v>0</v>
      </c>
      <c r="K180">
        <v>169</v>
      </c>
      <c r="L180">
        <f t="shared" ca="1" si="100"/>
        <v>1.5563140252855698</v>
      </c>
      <c r="M180">
        <f t="shared" ca="1" si="102"/>
        <v>0.3692838291555065</v>
      </c>
      <c r="N180">
        <f t="shared" ca="1" si="102"/>
        <v>0.21862538322068623</v>
      </c>
      <c r="O180">
        <f t="shared" ca="1" si="102"/>
        <v>0.11707556278235826</v>
      </c>
      <c r="P180">
        <f t="shared" ca="1" si="102"/>
        <v>5.3481390219019431E-2</v>
      </c>
      <c r="Q180">
        <f t="shared" ca="1" si="102"/>
        <v>3.1547283511231795E-2</v>
      </c>
      <c r="R180">
        <f t="shared" ca="1" si="102"/>
        <v>2.5140560604904959E-2</v>
      </c>
      <c r="S180">
        <f t="shared" ca="1" si="102"/>
        <v>2.749319757157662E-2</v>
      </c>
      <c r="T180">
        <f t="shared" ca="1" si="102"/>
        <v>1.7537478030744867E-2</v>
      </c>
      <c r="U180">
        <f t="shared" ca="1" si="102"/>
        <v>8.8278930721743323E-3</v>
      </c>
      <c r="V180">
        <f t="shared" ca="1" si="102"/>
        <v>9.1422596549829999E-3</v>
      </c>
      <c r="W180">
        <f t="shared" ca="1" si="102"/>
        <v>4.5878128525023293E-3</v>
      </c>
      <c r="X180">
        <f t="shared" ca="1" si="102"/>
        <v>2.3343591092288914E-3</v>
      </c>
      <c r="Y180">
        <f t="shared" ca="1" si="102"/>
        <v>1.0980399018126071E-3</v>
      </c>
      <c r="Z180">
        <f t="shared" ca="1" si="102"/>
        <v>8.5162794929623926E-4</v>
      </c>
      <c r="AA180">
        <f t="shared" ca="1" si="102"/>
        <v>5.6396311416173595E-4</v>
      </c>
      <c r="AB180">
        <f t="shared" ca="1" si="101"/>
        <v>9.6886013764220112E-4</v>
      </c>
      <c r="AC180">
        <f t="shared" ca="1" si="101"/>
        <v>7.4058075757672934E-4</v>
      </c>
      <c r="AD180">
        <f t="shared" ca="1" si="101"/>
        <v>5.9365711113418664E-4</v>
      </c>
      <c r="AE180">
        <f t="shared" ca="1" si="89"/>
        <v>1.0718356227861702E-3</v>
      </c>
      <c r="AF180">
        <f t="shared" ca="1" si="93"/>
        <v>1352.3210401575773</v>
      </c>
      <c r="AG180">
        <f t="shared" ca="1" si="94"/>
        <v>0</v>
      </c>
      <c r="AH180">
        <f t="shared" ca="1" si="95"/>
        <v>0.12068225334618969</v>
      </c>
      <c r="AI180">
        <f t="shared" ca="1" si="96"/>
        <v>0.13523210401575772</v>
      </c>
      <c r="AJ180">
        <f t="shared" ca="1" si="86"/>
        <v>-2.0007626878235718</v>
      </c>
      <c r="AK180">
        <f t="shared" si="87"/>
        <v>0</v>
      </c>
      <c r="AM180">
        <f t="shared" ca="1" si="97"/>
        <v>1.5211646169725139</v>
      </c>
      <c r="AN180">
        <f t="shared" ca="1" si="98"/>
        <v>1.0486905921425205</v>
      </c>
      <c r="AO180">
        <f t="shared" si="99"/>
        <v>0</v>
      </c>
      <c r="AP180">
        <v>-0.561107071916922</v>
      </c>
      <c r="AQ180">
        <v>0.99957787824678235</v>
      </c>
      <c r="AR180">
        <v>0.1302237251366023</v>
      </c>
      <c r="AS180">
        <v>0.3810760063061025</v>
      </c>
      <c r="AT180">
        <v>1.0486905921425205</v>
      </c>
      <c r="AU180">
        <v>0.5801018687634496</v>
      </c>
      <c r="AV180">
        <v>-0.53992152970749885</v>
      </c>
      <c r="AW180">
        <v>0.54426209317171015</v>
      </c>
      <c r="AX180">
        <v>0.17278580344282091</v>
      </c>
      <c r="AY180">
        <v>0.36582036955223884</v>
      </c>
      <c r="AZ180">
        <v>-1.415487531630788</v>
      </c>
    </row>
    <row r="181" spans="10:52" x14ac:dyDescent="0.55000000000000004">
      <c r="J181">
        <f t="shared" si="92"/>
        <v>0</v>
      </c>
      <c r="K181">
        <v>170</v>
      </c>
      <c r="L181">
        <f t="shared" ca="1" si="100"/>
        <v>0.58233323103079915</v>
      </c>
      <c r="M181">
        <f t="shared" ca="1" si="102"/>
        <v>0.483335555434657</v>
      </c>
      <c r="N181">
        <f t="shared" ca="1" si="102"/>
        <v>0.18182901725859332</v>
      </c>
      <c r="O181">
        <f t="shared" ca="1" si="102"/>
        <v>0.12627641912254156</v>
      </c>
      <c r="P181">
        <f t="shared" ca="1" si="102"/>
        <v>7.3242315729298388E-2</v>
      </c>
      <c r="Q181">
        <f t="shared" ca="1" si="102"/>
        <v>3.5064493516039436E-2</v>
      </c>
      <c r="R181">
        <f t="shared" ca="1" si="102"/>
        <v>2.1316196013982516E-2</v>
      </c>
      <c r="S181">
        <f t="shared" ca="1" si="102"/>
        <v>1.7338281642672666E-2</v>
      </c>
      <c r="T181">
        <f t="shared" ca="1" si="102"/>
        <v>1.9236044362465739E-2</v>
      </c>
      <c r="U181">
        <f t="shared" ca="1" si="102"/>
        <v>1.2398903585929209E-2</v>
      </c>
      <c r="V181">
        <f t="shared" ca="1" si="102"/>
        <v>6.2893568911094348E-3</v>
      </c>
      <c r="W181">
        <f t="shared" ca="1" si="102"/>
        <v>6.5507468774649094E-3</v>
      </c>
      <c r="X181">
        <f t="shared" ca="1" si="102"/>
        <v>3.3015588231053361E-3</v>
      </c>
      <c r="Y181">
        <f t="shared" ca="1" si="102"/>
        <v>1.6854129485028926E-3</v>
      </c>
      <c r="Z181">
        <f t="shared" ca="1" si="102"/>
        <v>7.947780023350833E-4</v>
      </c>
      <c r="AA181">
        <f t="shared" ca="1" si="102"/>
        <v>6.1760867025980942E-4</v>
      </c>
      <c r="AB181">
        <f t="shared" ca="1" si="101"/>
        <v>4.0959788149853371E-4</v>
      </c>
      <c r="AC181">
        <f t="shared" ca="1" si="101"/>
        <v>7.0447383244521308E-4</v>
      </c>
      <c r="AD181">
        <f t="shared" ca="1" si="101"/>
        <v>5.3896486523814433E-4</v>
      </c>
      <c r="AE181">
        <f t="shared" ca="1" si="89"/>
        <v>1.2129096338559719E-3</v>
      </c>
      <c r="AF181">
        <f t="shared" ca="1" si="93"/>
        <v>1381.3234788682012</v>
      </c>
      <c r="AG181">
        <f t="shared" ca="1" si="94"/>
        <v>0</v>
      </c>
      <c r="AH181">
        <f t="shared" ca="1" si="95"/>
        <v>0.16631739016913588</v>
      </c>
      <c r="AI181">
        <f t="shared" ca="1" si="96"/>
        <v>0.13813234788682011</v>
      </c>
      <c r="AJ181">
        <f t="shared" ca="1" si="86"/>
        <v>-1.9795430107544065</v>
      </c>
      <c r="AK181">
        <f t="shared" si="87"/>
        <v>0</v>
      </c>
      <c r="AM181">
        <f t="shared" ca="1" si="97"/>
        <v>0.56787086974986667</v>
      </c>
      <c r="AN181">
        <f t="shared" ca="1" si="98"/>
        <v>-1.4146530702419113</v>
      </c>
      <c r="AO181">
        <f t="shared" si="99"/>
        <v>0</v>
      </c>
      <c r="AP181">
        <v>1.0247299542243127</v>
      </c>
      <c r="AQ181">
        <v>-0.28434442356228828</v>
      </c>
      <c r="AR181">
        <v>-0.42614374251570553</v>
      </c>
      <c r="AS181">
        <v>-0.88259866970474832</v>
      </c>
      <c r="AT181">
        <v>-1.4146530702419113</v>
      </c>
      <c r="AU181">
        <v>1.6629792298772372</v>
      </c>
      <c r="AV181">
        <v>3.9674432628089562E-2</v>
      </c>
      <c r="AW181">
        <v>-0.42162355384789407</v>
      </c>
      <c r="AX181">
        <v>0.36876599551760592</v>
      </c>
      <c r="AY181">
        <v>2.2835047275293618</v>
      </c>
      <c r="AZ181">
        <v>1.4571151041309349</v>
      </c>
    </row>
    <row r="182" spans="10:52" x14ac:dyDescent="0.55000000000000004">
      <c r="J182">
        <f t="shared" si="92"/>
        <v>0</v>
      </c>
      <c r="K182">
        <v>171</v>
      </c>
      <c r="L182">
        <f t="shared" ca="1" si="100"/>
        <v>0.86692004378050114</v>
      </c>
      <c r="M182">
        <f t="shared" ca="1" si="102"/>
        <v>0.18085190462553591</v>
      </c>
      <c r="N182">
        <f t="shared" ca="1" si="102"/>
        <v>0.23798612912944977</v>
      </c>
      <c r="O182">
        <f t="shared" ca="1" si="102"/>
        <v>0.10502310780998755</v>
      </c>
      <c r="P182">
        <f t="shared" ca="1" si="102"/>
        <v>7.8998359168528973E-2</v>
      </c>
      <c r="Q182">
        <f t="shared" ca="1" si="102"/>
        <v>4.8020530028712177E-2</v>
      </c>
      <c r="R182">
        <f t="shared" ca="1" si="102"/>
        <v>2.3692740982050119E-2</v>
      </c>
      <c r="S182">
        <f t="shared" ca="1" si="102"/>
        <v>1.4700794300057831E-2</v>
      </c>
      <c r="T182">
        <f t="shared" ca="1" si="102"/>
        <v>1.2130999094560784E-2</v>
      </c>
      <c r="U182">
        <f t="shared" ca="1" si="102"/>
        <v>1.3599780938099899E-2</v>
      </c>
      <c r="V182">
        <f t="shared" ca="1" si="102"/>
        <v>8.8334927793997844E-3</v>
      </c>
      <c r="W182">
        <f t="shared" ca="1" si="102"/>
        <v>4.5065428647327287E-3</v>
      </c>
      <c r="X182">
        <f t="shared" ca="1" si="102"/>
        <v>4.7141583247947063E-3</v>
      </c>
      <c r="Y182">
        <f t="shared" ca="1" si="102"/>
        <v>2.3837334918635641E-3</v>
      </c>
      <c r="Z182">
        <f t="shared" ca="1" si="102"/>
        <v>1.2199275582877838E-3</v>
      </c>
      <c r="AA182">
        <f t="shared" ca="1" si="102"/>
        <v>5.7638054925223216E-4</v>
      </c>
      <c r="AB182">
        <f t="shared" ca="1" si="101"/>
        <v>4.4855983765809931E-4</v>
      </c>
      <c r="AC182">
        <f t="shared" ca="1" si="101"/>
        <v>2.9782522588133749E-4</v>
      </c>
      <c r="AD182">
        <f t="shared" ca="1" si="101"/>
        <v>5.1268769851651888E-4</v>
      </c>
      <c r="AE182">
        <f t="shared" ca="1" si="89"/>
        <v>1.2758179090077428E-3</v>
      </c>
      <c r="AF182">
        <f t="shared" ca="1" si="93"/>
        <v>1398.3705009505961</v>
      </c>
      <c r="AG182">
        <f t="shared" ca="1" si="94"/>
        <v>0</v>
      </c>
      <c r="AH182">
        <f t="shared" ca="1" si="95"/>
        <v>0.16797158371815482</v>
      </c>
      <c r="AI182">
        <f t="shared" ca="1" si="96"/>
        <v>0.13983705009505962</v>
      </c>
      <c r="AJ182">
        <f t="shared" ca="1" si="86"/>
        <v>-1.9672774621553946</v>
      </c>
      <c r="AK182">
        <f t="shared" si="87"/>
        <v>0</v>
      </c>
      <c r="AM182">
        <f t="shared" ca="1" si="97"/>
        <v>0.84254450524805424</v>
      </c>
      <c r="AN182">
        <f t="shared" ca="1" si="98"/>
        <v>-0.42832198232645169</v>
      </c>
      <c r="AO182">
        <f t="shared" si="99"/>
        <v>0</v>
      </c>
      <c r="AP182">
        <v>-0.11611746231210418</v>
      </c>
      <c r="AQ182">
        <v>-0.32626417123537976</v>
      </c>
      <c r="AR182">
        <v>-0.79682877185405232</v>
      </c>
      <c r="AS182">
        <v>0.83124405136913992</v>
      </c>
      <c r="AT182">
        <v>-0.42832198232645169</v>
      </c>
      <c r="AU182">
        <v>6.5338099375367165E-2</v>
      </c>
      <c r="AV182">
        <v>-2.0378320186864585</v>
      </c>
      <c r="AW182">
        <v>-0.29024363357166294</v>
      </c>
      <c r="AX182">
        <v>-1.5321211321861483</v>
      </c>
      <c r="AY182">
        <v>-0.65395852288929746</v>
      </c>
      <c r="AZ182">
        <v>1.1730116966646165</v>
      </c>
    </row>
    <row r="183" spans="10:52" x14ac:dyDescent="0.55000000000000004">
      <c r="J183">
        <f t="shared" si="92"/>
        <v>0</v>
      </c>
      <c r="K183">
        <v>172</v>
      </c>
      <c r="L183">
        <f t="shared" ca="1" si="100"/>
        <v>1.4646746547950347</v>
      </c>
      <c r="M183">
        <f t="shared" ca="1" si="102"/>
        <v>0.26923440518451952</v>
      </c>
      <c r="N183">
        <f t="shared" ca="1" si="102"/>
        <v>8.9048372799336528E-2</v>
      </c>
      <c r="O183">
        <f t="shared" ca="1" si="102"/>
        <v>0.13745904407159518</v>
      </c>
      <c r="P183">
        <f t="shared" ca="1" si="102"/>
        <v>6.5702315993909147E-2</v>
      </c>
      <c r="Q183">
        <f t="shared" ca="1" si="102"/>
        <v>5.1794417488001988E-2</v>
      </c>
      <c r="R183">
        <f t="shared" ca="1" si="102"/>
        <v>3.2447010229039973E-2</v>
      </c>
      <c r="S183">
        <f t="shared" ca="1" si="102"/>
        <v>1.6339787425167118E-2</v>
      </c>
      <c r="T183">
        <f t="shared" ca="1" si="102"/>
        <v>1.0285639950870921E-2</v>
      </c>
      <c r="U183">
        <f t="shared" ca="1" si="102"/>
        <v>8.5765517659248808E-3</v>
      </c>
      <c r="V183">
        <f t="shared" ca="1" si="102"/>
        <v>9.6890475746949801E-3</v>
      </c>
      <c r="W183">
        <f t="shared" ca="1" si="102"/>
        <v>6.3295046766935828E-3</v>
      </c>
      <c r="X183">
        <f t="shared" ca="1" si="102"/>
        <v>3.2430739515988535E-3</v>
      </c>
      <c r="Y183">
        <f t="shared" ca="1" si="102"/>
        <v>3.4036337641838981E-3</v>
      </c>
      <c r="Z183">
        <f t="shared" ca="1" si="102"/>
        <v>1.7253826018846085E-3</v>
      </c>
      <c r="AA183">
        <f t="shared" ca="1" si="102"/>
        <v>8.8470304163929046E-4</v>
      </c>
      <c r="AB183">
        <f t="shared" ca="1" si="101"/>
        <v>4.1861647682683417E-4</v>
      </c>
      <c r="AC183">
        <f t="shared" ca="1" si="101"/>
        <v>3.2615509260708358E-4</v>
      </c>
      <c r="AD183">
        <f t="shared" ca="1" si="101"/>
        <v>2.1674521122704737E-4</v>
      </c>
      <c r="AE183">
        <f t="shared" ca="1" si="89"/>
        <v>1.3024948337453026E-3</v>
      </c>
      <c r="AF183">
        <f t="shared" ca="1" si="93"/>
        <v>1388.7016932745428</v>
      </c>
      <c r="AG183">
        <f t="shared" ca="1" si="94"/>
        <v>0</v>
      </c>
      <c r="AH183">
        <f t="shared" ca="1" si="95"/>
        <v>0.13254326979790285</v>
      </c>
      <c r="AI183">
        <f t="shared" ca="1" si="96"/>
        <v>0.13887016932745427</v>
      </c>
      <c r="AJ183">
        <f t="shared" ca="1" si="86"/>
        <v>-1.9742158159480927</v>
      </c>
      <c r="AK183">
        <f t="shared" si="87"/>
        <v>0</v>
      </c>
      <c r="AM183">
        <f t="shared" ca="1" si="97"/>
        <v>1.4207591971878384</v>
      </c>
      <c r="AN183">
        <f t="shared" ca="1" si="98"/>
        <v>0.87797843661974184</v>
      </c>
      <c r="AO183">
        <f t="shared" si="99"/>
        <v>0</v>
      </c>
      <c r="AP183">
        <v>-1.3923272490501404</v>
      </c>
      <c r="AQ183">
        <v>-0.63756260715308599</v>
      </c>
      <c r="AR183">
        <v>-0.62263438849186059</v>
      </c>
      <c r="AS183">
        <v>0.20112338461331092</v>
      </c>
      <c r="AT183">
        <v>0.87797843661974184</v>
      </c>
      <c r="AU183">
        <v>0.40180680116463918</v>
      </c>
      <c r="AV183">
        <v>1.1425095181039069</v>
      </c>
      <c r="AW183">
        <v>-0.37187987800280098</v>
      </c>
      <c r="AX183">
        <v>0.87741682364139706</v>
      </c>
      <c r="AY183">
        <v>-0.39857468436821364</v>
      </c>
      <c r="AZ183">
        <v>0.65121412262669764</v>
      </c>
    </row>
    <row r="184" spans="10:52" x14ac:dyDescent="0.55000000000000004">
      <c r="J184">
        <f t="shared" si="92"/>
        <v>0</v>
      </c>
      <c r="K184">
        <v>173</v>
      </c>
      <c r="L184">
        <f t="shared" ca="1" si="100"/>
        <v>0.57140295558566445</v>
      </c>
      <c r="M184">
        <f t="shared" ca="1" si="102"/>
        <v>0.45487563968751343</v>
      </c>
      <c r="N184">
        <f t="shared" ca="1" si="102"/>
        <v>0.13256639863937333</v>
      </c>
      <c r="O184">
        <f t="shared" ca="1" si="102"/>
        <v>5.1433687525837941E-2</v>
      </c>
      <c r="P184">
        <f t="shared" ca="1" si="102"/>
        <v>8.5994194402936527E-2</v>
      </c>
      <c r="Q184">
        <f t="shared" ca="1" si="102"/>
        <v>4.307701097003086E-2</v>
      </c>
      <c r="R184">
        <f t="shared" ca="1" si="102"/>
        <v>3.4996989684110684E-2</v>
      </c>
      <c r="S184">
        <f t="shared" ca="1" si="102"/>
        <v>2.2377201950859307E-2</v>
      </c>
      <c r="T184">
        <f t="shared" ca="1" si="102"/>
        <v>1.1432387046486059E-2</v>
      </c>
      <c r="U184">
        <f t="shared" ca="1" si="102"/>
        <v>7.2718926773197847E-3</v>
      </c>
      <c r="V184">
        <f t="shared" ca="1" si="102"/>
        <v>6.1102909278545024E-3</v>
      </c>
      <c r="W184">
        <f t="shared" ca="1" si="102"/>
        <v>6.9425394312605656E-3</v>
      </c>
      <c r="X184">
        <f t="shared" ca="1" si="102"/>
        <v>4.5549443020166383E-3</v>
      </c>
      <c r="Y184">
        <f t="shared" ca="1" si="102"/>
        <v>2.341507272539017E-3</v>
      </c>
      <c r="Z184">
        <f t="shared" ca="1" si="102"/>
        <v>2.4636019504507768E-3</v>
      </c>
      <c r="AA184">
        <f t="shared" ca="1" si="102"/>
        <v>1.2512638357159995E-3</v>
      </c>
      <c r="AB184">
        <f t="shared" ca="1" si="101"/>
        <v>6.4254644055823759E-4</v>
      </c>
      <c r="AC184">
        <f t="shared" ca="1" si="101"/>
        <v>3.043827920019354E-4</v>
      </c>
      <c r="AD184">
        <f t="shared" ca="1" si="101"/>
        <v>2.3736254788593884E-4</v>
      </c>
      <c r="AE184">
        <f t="shared" ca="1" si="89"/>
        <v>1.1063998354104258E-3</v>
      </c>
      <c r="AF184">
        <f t="shared" ca="1" si="93"/>
        <v>1352.4706099148241</v>
      </c>
      <c r="AG184">
        <f t="shared" ca="1" si="94"/>
        <v>0</v>
      </c>
      <c r="AH184">
        <f t="shared" ca="1" si="95"/>
        <v>0.17214672008730084</v>
      </c>
      <c r="AI184">
        <f t="shared" ca="1" si="96"/>
        <v>0.1352470609914824</v>
      </c>
      <c r="AJ184">
        <f t="shared" ca="1" si="86"/>
        <v>-2.0006520916840169</v>
      </c>
      <c r="AK184">
        <f t="shared" si="87"/>
        <v>0</v>
      </c>
      <c r="AM184">
        <f t="shared" ca="1" si="97"/>
        <v>0.55487197212714978</v>
      </c>
      <c r="AN184">
        <f t="shared" ca="1" si="98"/>
        <v>-1.4725446817465127</v>
      </c>
      <c r="AO184">
        <f t="shared" si="99"/>
        <v>0</v>
      </c>
      <c r="AP184">
        <v>-0.16169337868632283</v>
      </c>
      <c r="AQ184">
        <v>1.4979013940319419</v>
      </c>
      <c r="AR184">
        <v>9.4271399575518444E-2</v>
      </c>
      <c r="AS184">
        <v>0.59866806623176672</v>
      </c>
      <c r="AT184">
        <v>-1.4725446817465127</v>
      </c>
      <c r="AU184">
        <v>-1.4825718608335592</v>
      </c>
      <c r="AV184">
        <v>-0.86667569121345878</v>
      </c>
      <c r="AW184">
        <v>-0.53938947530696169</v>
      </c>
      <c r="AX184">
        <v>0.17193201529153157</v>
      </c>
      <c r="AY184">
        <v>3.3397782317479141E-2</v>
      </c>
      <c r="AZ184">
        <v>-0.31201693673210684</v>
      </c>
    </row>
    <row r="185" spans="10:52" x14ac:dyDescent="0.55000000000000004">
      <c r="J185">
        <f t="shared" si="92"/>
        <v>0</v>
      </c>
      <c r="K185">
        <v>174</v>
      </c>
      <c r="L185">
        <f t="shared" ca="1" si="100"/>
        <v>0.74522450645157279</v>
      </c>
      <c r="M185">
        <f t="shared" ca="1" si="102"/>
        <v>0.17745735142644192</v>
      </c>
      <c r="N185">
        <f t="shared" ca="1" si="102"/>
        <v>0.22397295524257932</v>
      </c>
      <c r="O185">
        <f t="shared" ca="1" si="102"/>
        <v>7.6569380323297687E-2</v>
      </c>
      <c r="P185">
        <f t="shared" ca="1" si="102"/>
        <v>3.2176846229580149E-2</v>
      </c>
      <c r="Q185">
        <f t="shared" ca="1" si="102"/>
        <v>5.6381160992828208E-2</v>
      </c>
      <c r="R185">
        <f t="shared" ca="1" si="102"/>
        <v>2.9106721952992628E-2</v>
      </c>
      <c r="S185">
        <f t="shared" ca="1" si="102"/>
        <v>2.4135804818546318E-2</v>
      </c>
      <c r="T185">
        <f t="shared" ca="1" si="102"/>
        <v>1.5656558256417465E-2</v>
      </c>
      <c r="U185">
        <f t="shared" ca="1" si="102"/>
        <v>8.0826367678355476E-3</v>
      </c>
      <c r="V185">
        <f t="shared" ca="1" si="102"/>
        <v>5.1807977223544514E-3</v>
      </c>
      <c r="W185">
        <f t="shared" ca="1" si="102"/>
        <v>4.3782358767537628E-3</v>
      </c>
      <c r="X185">
        <f t="shared" ca="1" si="102"/>
        <v>4.9961066527666048E-3</v>
      </c>
      <c r="Y185">
        <f t="shared" ca="1" si="102"/>
        <v>3.2886808529062361E-3</v>
      </c>
      <c r="Z185">
        <f t="shared" ca="1" si="102"/>
        <v>1.6948186212992708E-3</v>
      </c>
      <c r="AA185">
        <f t="shared" ca="1" si="102"/>
        <v>1.7866275125478625E-3</v>
      </c>
      <c r="AB185">
        <f t="shared" ca="1" si="101"/>
        <v>9.087740021203254E-4</v>
      </c>
      <c r="AC185">
        <f t="shared" ca="1" si="101"/>
        <v>4.6720588030968994E-4</v>
      </c>
      <c r="AD185">
        <f t="shared" ca="1" si="101"/>
        <v>2.2151754389208031E-4</v>
      </c>
      <c r="AE185">
        <f t="shared" ca="1" si="89"/>
        <v>9.7860669525524392E-4</v>
      </c>
      <c r="AF185">
        <f t="shared" ca="1" si="93"/>
        <v>1310.0510675309238</v>
      </c>
      <c r="AG185">
        <f t="shared" ca="1" si="94"/>
        <v>0</v>
      </c>
      <c r="AH185">
        <f t="shared" ca="1" si="95"/>
        <v>0.17451644355181919</v>
      </c>
      <c r="AI185">
        <f t="shared" ca="1" si="96"/>
        <v>0.13100510675309238</v>
      </c>
      <c r="AJ185">
        <f t="shared" ca="1" si="86"/>
        <v>-2.0325189736927634</v>
      </c>
      <c r="AK185">
        <f t="shared" si="87"/>
        <v>0</v>
      </c>
      <c r="AM185">
        <f t="shared" ca="1" si="97"/>
        <v>0.72670382467463446</v>
      </c>
      <c r="AN185">
        <f t="shared" ca="1" si="98"/>
        <v>-0.79809069575276226</v>
      </c>
      <c r="AO185">
        <f t="shared" si="99"/>
        <v>0</v>
      </c>
      <c r="AP185">
        <v>-0.21558662410825491</v>
      </c>
      <c r="AQ185">
        <v>-0.84166458691470325</v>
      </c>
      <c r="AR185">
        <v>-0.13130375009495765</v>
      </c>
      <c r="AS185">
        <v>-0.92436494014691561</v>
      </c>
      <c r="AT185">
        <v>-0.79809069575276226</v>
      </c>
      <c r="AU185">
        <v>-2.7838541427627206</v>
      </c>
      <c r="AV185">
        <v>0.65746803556976374</v>
      </c>
      <c r="AW185">
        <v>-0.54852534958627075</v>
      </c>
      <c r="AX185">
        <v>-4.9794834922067821E-4</v>
      </c>
      <c r="AY185">
        <v>-0.45539763959823176</v>
      </c>
      <c r="AZ185">
        <v>-2.3025859263725579</v>
      </c>
    </row>
    <row r="186" spans="10:52" x14ac:dyDescent="0.55000000000000004">
      <c r="J186">
        <f t="shared" si="92"/>
        <v>0</v>
      </c>
      <c r="K186">
        <v>175</v>
      </c>
      <c r="L186">
        <f t="shared" ca="1" si="100"/>
        <v>1.7333311169225609</v>
      </c>
      <c r="M186">
        <f t="shared" ca="1" si="102"/>
        <v>0.23144011741666129</v>
      </c>
      <c r="N186">
        <f t="shared" ca="1" si="102"/>
        <v>8.7376953085035E-2</v>
      </c>
      <c r="O186">
        <f t="shared" ca="1" si="102"/>
        <v>0.12936513753198128</v>
      </c>
      <c r="P186">
        <f t="shared" ca="1" si="102"/>
        <v>4.7901702076470959E-2</v>
      </c>
      <c r="Q186">
        <f t="shared" ca="1" si="102"/>
        <v>2.1096400287337135E-2</v>
      </c>
      <c r="R186">
        <f t="shared" ca="1" si="102"/>
        <v>3.8096208150256175E-2</v>
      </c>
      <c r="S186">
        <f t="shared" ca="1" si="102"/>
        <v>2.0073559649162697E-2</v>
      </c>
      <c r="T186">
        <f t="shared" ca="1" si="102"/>
        <v>1.6886992173415168E-2</v>
      </c>
      <c r="U186">
        <f t="shared" ca="1" si="102"/>
        <v>1.1069103320813059E-2</v>
      </c>
      <c r="V186">
        <f t="shared" ca="1" si="102"/>
        <v>5.7584054132182984E-3</v>
      </c>
      <c r="W186">
        <f t="shared" ca="1" si="102"/>
        <v>3.7122216807737173E-3</v>
      </c>
      <c r="X186">
        <f t="shared" ca="1" si="102"/>
        <v>3.1507395251854104E-3</v>
      </c>
      <c r="Y186">
        <f t="shared" ca="1" si="102"/>
        <v>3.6072011420110184E-3</v>
      </c>
      <c r="Z186">
        <f t="shared" ca="1" si="102"/>
        <v>2.3803972827178056E-3</v>
      </c>
      <c r="AA186">
        <f t="shared" ca="1" si="102"/>
        <v>1.2290985469619656E-3</v>
      </c>
      <c r="AB186">
        <f t="shared" ca="1" si="101"/>
        <v>1.2976005447702574E-3</v>
      </c>
      <c r="AC186">
        <f t="shared" ca="1" si="101"/>
        <v>6.6078423420151873E-4</v>
      </c>
      <c r="AD186">
        <f t="shared" ca="1" si="101"/>
        <v>3.4001363354825163E-4</v>
      </c>
      <c r="AE186">
        <f t="shared" ca="1" si="89"/>
        <v>8.7400096190120386E-4</v>
      </c>
      <c r="AF186">
        <f t="shared" ca="1" si="93"/>
        <v>1272.6798422948057</v>
      </c>
      <c r="AG186">
        <f t="shared" ca="1" si="94"/>
        <v>0</v>
      </c>
      <c r="AH186">
        <f t="shared" ca="1" si="95"/>
        <v>0.1164266897319596</v>
      </c>
      <c r="AI186">
        <f t="shared" ca="1" si="96"/>
        <v>0.12726798422948057</v>
      </c>
      <c r="AJ186">
        <f t="shared" ca="1" si="86"/>
        <v>-2.0614603036399477</v>
      </c>
      <c r="AK186">
        <f t="shared" si="87"/>
        <v>0</v>
      </c>
      <c r="AM186">
        <f t="shared" ca="1" si="97"/>
        <v>1.6990263151531786</v>
      </c>
      <c r="AN186">
        <f t="shared" ca="1" si="98"/>
        <v>1.3251383279566653</v>
      </c>
      <c r="AO186">
        <f t="shared" si="99"/>
        <v>0</v>
      </c>
      <c r="AP186">
        <v>0.22868107407703064</v>
      </c>
      <c r="AQ186">
        <v>-0.12629016055143438</v>
      </c>
      <c r="AR186">
        <v>-0.82370434029144235</v>
      </c>
      <c r="AS186">
        <v>5.943547876086086E-2</v>
      </c>
      <c r="AT186">
        <v>1.3251383279566653</v>
      </c>
      <c r="AU186">
        <v>1.7229194781975821</v>
      </c>
      <c r="AV186">
        <v>-1.7209003999596462</v>
      </c>
      <c r="AW186">
        <v>-1.5318755686166696</v>
      </c>
      <c r="AX186">
        <v>0.61272885432117619</v>
      </c>
      <c r="AY186">
        <v>-0.29719217309320811</v>
      </c>
      <c r="AZ186">
        <v>-0.1326156962022651</v>
      </c>
    </row>
    <row r="187" spans="10:52" x14ac:dyDescent="0.55000000000000004">
      <c r="J187">
        <f t="shared" si="92"/>
        <v>0</v>
      </c>
      <c r="K187">
        <v>176</v>
      </c>
      <c r="L187">
        <f t="shared" ca="1" si="100"/>
        <v>1.2673965261689886</v>
      </c>
      <c r="M187">
        <f t="shared" ca="1" si="102"/>
        <v>0.53831074226566522</v>
      </c>
      <c r="N187">
        <f t="shared" ca="1" si="102"/>
        <v>0.1139571402309195</v>
      </c>
      <c r="O187">
        <f t="shared" ca="1" si="102"/>
        <v>5.0468287748083096E-2</v>
      </c>
      <c r="P187">
        <f t="shared" ca="1" si="102"/>
        <v>8.093065728067754E-2</v>
      </c>
      <c r="Q187">
        <f t="shared" ca="1" si="102"/>
        <v>3.1406231494527231E-2</v>
      </c>
      <c r="R187">
        <f t="shared" ca="1" si="102"/>
        <v>1.4254634747052318E-2</v>
      </c>
      <c r="S187">
        <f t="shared" ca="1" si="102"/>
        <v>2.6273192424283269E-2</v>
      </c>
      <c r="T187">
        <f t="shared" ca="1" si="102"/>
        <v>1.4044779001009904E-2</v>
      </c>
      <c r="U187">
        <f t="shared" ca="1" si="102"/>
        <v>1.1939013548439088E-2</v>
      </c>
      <c r="V187">
        <f t="shared" ca="1" si="102"/>
        <v>7.8860879577929647E-3</v>
      </c>
      <c r="W187">
        <f t="shared" ca="1" si="102"/>
        <v>4.126097672062558E-3</v>
      </c>
      <c r="X187">
        <f t="shared" ca="1" si="102"/>
        <v>2.6714512203340063E-3</v>
      </c>
      <c r="Y187">
        <f t="shared" ca="1" si="102"/>
        <v>2.2748415923295952E-3</v>
      </c>
      <c r="Z187">
        <f t="shared" ca="1" si="102"/>
        <v>2.6109471185297791E-3</v>
      </c>
      <c r="AA187">
        <f t="shared" ca="1" si="102"/>
        <v>1.7262866979463277E-3</v>
      </c>
      <c r="AB187">
        <f t="shared" ca="1" si="101"/>
        <v>8.9267568808439729E-4</v>
      </c>
      <c r="AC187">
        <f t="shared" ca="1" si="101"/>
        <v>9.4350628459325162E-4</v>
      </c>
      <c r="AD187">
        <f t="shared" ca="1" si="101"/>
        <v>4.8089216752436809E-4</v>
      </c>
      <c r="AE187">
        <f t="shared" ca="1" si="89"/>
        <v>8.8411673522967088E-4</v>
      </c>
      <c r="AF187">
        <f t="shared" ca="1" si="93"/>
        <v>1243.7297116493723</v>
      </c>
      <c r="AG187">
        <f t="shared" ca="1" si="94"/>
        <v>0</v>
      </c>
      <c r="AH187">
        <f t="shared" ca="1" si="95"/>
        <v>0.12133016056577345</v>
      </c>
      <c r="AI187">
        <f t="shared" ca="1" si="96"/>
        <v>0.12437297116493723</v>
      </c>
      <c r="AJ187">
        <f t="shared" ca="1" si="86"/>
        <v>-2.084470395878137</v>
      </c>
      <c r="AK187">
        <f t="shared" si="87"/>
        <v>0</v>
      </c>
      <c r="AM187">
        <f t="shared" ca="1" si="97"/>
        <v>1.2483186469348357</v>
      </c>
      <c r="AN187">
        <f t="shared" ca="1" si="98"/>
        <v>0.55449390856665559</v>
      </c>
      <c r="AO187">
        <f t="shared" si="99"/>
        <v>0</v>
      </c>
      <c r="AP187">
        <v>6.0585989558603615E-2</v>
      </c>
      <c r="AQ187">
        <v>0.58417981563252397</v>
      </c>
      <c r="AR187">
        <v>-0.2671799848030787</v>
      </c>
      <c r="AS187">
        <v>0.58336354413768277</v>
      </c>
      <c r="AT187">
        <v>0.55449390856665559</v>
      </c>
      <c r="AU187">
        <v>-0.5068466180091491</v>
      </c>
      <c r="AV187">
        <v>1.4105035006650724</v>
      </c>
      <c r="AW187">
        <v>-1.4941497283871286</v>
      </c>
      <c r="AX187">
        <v>0.16239027900155634</v>
      </c>
      <c r="AY187">
        <v>-1.8402124624117278</v>
      </c>
      <c r="AZ187">
        <v>1.5328669178416021</v>
      </c>
    </row>
    <row r="188" spans="10:52" x14ac:dyDescent="0.55000000000000004">
      <c r="J188">
        <f t="shared" si="92"/>
        <v>0</v>
      </c>
      <c r="K188">
        <v>177</v>
      </c>
      <c r="L188">
        <f t="shared" ca="1" si="100"/>
        <v>0.7688834297403756</v>
      </c>
      <c r="M188">
        <f t="shared" ca="1" si="102"/>
        <v>0.39360809835241334</v>
      </c>
      <c r="N188">
        <f t="shared" ca="1" si="102"/>
        <v>0.26505496725850958</v>
      </c>
      <c r="O188">
        <f t="shared" ca="1" si="102"/>
        <v>6.5820809047045042E-2</v>
      </c>
      <c r="P188">
        <f t="shared" ca="1" si="102"/>
        <v>3.1572893417849829E-2</v>
      </c>
      <c r="Q188">
        <f t="shared" ca="1" si="102"/>
        <v>5.3061307790348566E-2</v>
      </c>
      <c r="R188">
        <f t="shared" ca="1" si="102"/>
        <v>2.1220888523080118E-2</v>
      </c>
      <c r="S188">
        <f t="shared" ca="1" si="102"/>
        <v>9.8307621632590658E-3</v>
      </c>
      <c r="T188">
        <f t="shared" ca="1" si="102"/>
        <v>1.8382448738505523E-2</v>
      </c>
      <c r="U188">
        <f t="shared" ca="1" si="102"/>
        <v>9.9295839694807445E-3</v>
      </c>
      <c r="V188">
        <f t="shared" ca="1" si="102"/>
        <v>8.5058480568376144E-3</v>
      </c>
      <c r="W188">
        <f t="shared" ca="1" si="102"/>
        <v>5.6506561850678426E-3</v>
      </c>
      <c r="X188">
        <f t="shared" ca="1" si="102"/>
        <v>2.9692916019367225E-3</v>
      </c>
      <c r="Y188">
        <f t="shared" ca="1" si="102"/>
        <v>1.9287942717314381E-3</v>
      </c>
      <c r="Z188">
        <f t="shared" ca="1" si="102"/>
        <v>1.6465649867513012E-3</v>
      </c>
      <c r="AA188">
        <f t="shared" ca="1" si="102"/>
        <v>1.8934836266545939E-3</v>
      </c>
      <c r="AB188">
        <f t="shared" ca="1" si="101"/>
        <v>1.2537759236061214E-3</v>
      </c>
      <c r="AC188">
        <f t="shared" ca="1" si="101"/>
        <v>6.4907889042259545E-4</v>
      </c>
      <c r="AD188">
        <f t="shared" ca="1" si="101"/>
        <v>6.8664589556859806E-4</v>
      </c>
      <c r="AE188">
        <f t="shared" ca="1" si="89"/>
        <v>9.9407965866797642E-4</v>
      </c>
      <c r="AF188">
        <f t="shared" ca="1" si="93"/>
        <v>1241.113515346216</v>
      </c>
      <c r="AG188">
        <f t="shared" ca="1" si="94"/>
        <v>0</v>
      </c>
      <c r="AH188">
        <f t="shared" ca="1" si="95"/>
        <v>0.14938786696182133</v>
      </c>
      <c r="AI188">
        <f t="shared" ca="1" si="96"/>
        <v>0.12411135153462161</v>
      </c>
      <c r="AJ188">
        <f t="shared" ca="1" si="86"/>
        <v>-2.0865761200875634</v>
      </c>
      <c r="AK188">
        <f t="shared" si="87"/>
        <v>0</v>
      </c>
      <c r="AM188">
        <f t="shared" ca="1" si="97"/>
        <v>0.76028241621674897</v>
      </c>
      <c r="AN188">
        <f t="shared" ca="1" si="98"/>
        <v>-0.68516328610712662</v>
      </c>
      <c r="AO188">
        <f t="shared" si="99"/>
        <v>0</v>
      </c>
      <c r="AP188">
        <v>-0.13879116522730328</v>
      </c>
      <c r="AQ188">
        <v>-0.7248877409438137</v>
      </c>
      <c r="AR188">
        <v>2.6445923140272498</v>
      </c>
      <c r="AS188">
        <v>-0.82606902651605196</v>
      </c>
      <c r="AT188">
        <v>-0.68516328610712662</v>
      </c>
      <c r="AU188">
        <v>-0.9428163139091339</v>
      </c>
      <c r="AV188">
        <v>0.16797457647044212</v>
      </c>
      <c r="AW188">
        <v>-0.3245713742217049</v>
      </c>
      <c r="AX188">
        <v>1.9765047909459099</v>
      </c>
      <c r="AY188">
        <v>0.38725374906789511</v>
      </c>
      <c r="AZ188">
        <v>-1.9018443708773702</v>
      </c>
    </row>
    <row r="189" spans="10:52" x14ac:dyDescent="0.55000000000000004">
      <c r="J189">
        <f t="shared" si="92"/>
        <v>0</v>
      </c>
      <c r="K189">
        <v>178</v>
      </c>
      <c r="L189">
        <f t="shared" ca="1" si="100"/>
        <v>1.0193807749649877</v>
      </c>
      <c r="M189">
        <f t="shared" ca="1" si="102"/>
        <v>0.23878773405635662</v>
      </c>
      <c r="N189">
        <f t="shared" ca="1" si="102"/>
        <v>0.19380586978885825</v>
      </c>
      <c r="O189">
        <f t="shared" ca="1" si="102"/>
        <v>0.1530938065972943</v>
      </c>
      <c r="P189">
        <f t="shared" ca="1" si="102"/>
        <v>4.1177410240115231E-2</v>
      </c>
      <c r="Q189">
        <f t="shared" ca="1" si="102"/>
        <v>2.0700425175916408E-2</v>
      </c>
      <c r="R189">
        <f t="shared" ca="1" si="102"/>
        <v>3.5853015275138782E-2</v>
      </c>
      <c r="S189">
        <f t="shared" ca="1" si="102"/>
        <v>1.4635065132522886E-2</v>
      </c>
      <c r="T189">
        <f t="shared" ca="1" si="102"/>
        <v>6.8782460314766748E-3</v>
      </c>
      <c r="U189">
        <f t="shared" ca="1" si="102"/>
        <v>1.2996293377100555E-2</v>
      </c>
      <c r="V189">
        <f t="shared" ca="1" si="102"/>
        <v>7.0742471452388952E-3</v>
      </c>
      <c r="W189">
        <f t="shared" ca="1" si="102"/>
        <v>6.0947358422651999E-3</v>
      </c>
      <c r="X189">
        <f t="shared" ca="1" si="102"/>
        <v>4.0664199660999586E-3</v>
      </c>
      <c r="Y189">
        <f t="shared" ca="1" si="102"/>
        <v>2.1438357508918918E-3</v>
      </c>
      <c r="Z189">
        <f t="shared" ca="1" si="102"/>
        <v>1.396090666351469E-3</v>
      </c>
      <c r="AA189">
        <f t="shared" ca="1" si="102"/>
        <v>1.1941045532901965E-3</v>
      </c>
      <c r="AB189">
        <f t="shared" ca="1" si="102"/>
        <v>1.3752085245551389E-3</v>
      </c>
      <c r="AC189">
        <f t="shared" ref="AC189:AD204" ca="1" si="103">AB188*AB$10*(1-AB$2*$J188)</f>
        <v>9.1164069571466374E-4</v>
      </c>
      <c r="AD189">
        <f t="shared" ca="1" si="103"/>
        <v>4.7237348948982584E-4</v>
      </c>
      <c r="AE189">
        <f t="shared" ca="1" si="89"/>
        <v>1.2240030683309737E-3</v>
      </c>
      <c r="AF189">
        <f t="shared" ca="1" si="93"/>
        <v>1263.1435035898153</v>
      </c>
      <c r="AG189">
        <f t="shared" ca="1" si="94"/>
        <v>0</v>
      </c>
      <c r="AH189">
        <f t="shared" ca="1" si="95"/>
        <v>0.14669357503168787</v>
      </c>
      <c r="AI189">
        <f t="shared" ca="1" si="96"/>
        <v>0.12631435035898153</v>
      </c>
      <c r="AJ189">
        <f t="shared" ca="1" si="86"/>
        <v>-2.0689816348688375</v>
      </c>
      <c r="AK189">
        <f t="shared" si="87"/>
        <v>0</v>
      </c>
      <c r="AM189">
        <f t="shared" ca="1" si="97"/>
        <v>1.0083428432582293</v>
      </c>
      <c r="AN189">
        <f t="shared" ca="1" si="98"/>
        <v>2.0770585251739249E-2</v>
      </c>
      <c r="AO189">
        <f t="shared" si="99"/>
        <v>0</v>
      </c>
      <c r="AP189">
        <v>0.53214989748084918</v>
      </c>
      <c r="AQ189">
        <v>0.31458739613299258</v>
      </c>
      <c r="AR189">
        <v>-0.39071892388164997</v>
      </c>
      <c r="AS189">
        <v>-1.5348496162914671</v>
      </c>
      <c r="AT189">
        <v>2.0770585251739249E-2</v>
      </c>
      <c r="AU189">
        <v>-1.0663552529877052</v>
      </c>
      <c r="AV189">
        <v>0.2588649294921197</v>
      </c>
      <c r="AW189">
        <v>0.81471625890117139</v>
      </c>
      <c r="AX189">
        <v>-1.6765488908276893</v>
      </c>
      <c r="AY189">
        <v>0.60444335758802481</v>
      </c>
      <c r="AZ189">
        <v>-1.3008661881031003</v>
      </c>
    </row>
    <row r="190" spans="10:52" x14ac:dyDescent="0.55000000000000004">
      <c r="J190">
        <f t="shared" si="92"/>
        <v>0</v>
      </c>
      <c r="K190">
        <v>179</v>
      </c>
      <c r="L190">
        <f t="shared" ca="1" si="100"/>
        <v>0.63980410428563583</v>
      </c>
      <c r="M190">
        <f t="shared" ref="M190:AB205" ca="1" si="104">L189*L$10*(1-L$2*$J189)</f>
        <v>0.31658326344306176</v>
      </c>
      <c r="N190">
        <f t="shared" ca="1" si="104"/>
        <v>0.11757498051340338</v>
      </c>
      <c r="O190">
        <f t="shared" ca="1" si="104"/>
        <v>0.11194085005748292</v>
      </c>
      <c r="P190">
        <f t="shared" ca="1" si="104"/>
        <v>9.5775280959732575E-2</v>
      </c>
      <c r="Q190">
        <f t="shared" ca="1" si="104"/>
        <v>2.6997522473870522E-2</v>
      </c>
      <c r="R190">
        <f t="shared" ca="1" si="104"/>
        <v>1.3987078173165452E-2</v>
      </c>
      <c r="S190">
        <f t="shared" ca="1" si="104"/>
        <v>2.4726166068791661E-2</v>
      </c>
      <c r="T190">
        <f t="shared" ca="1" si="104"/>
        <v>1.0239651513937806E-2</v>
      </c>
      <c r="U190">
        <f t="shared" ca="1" si="104"/>
        <v>4.8628833196580944E-3</v>
      </c>
      <c r="V190">
        <f t="shared" ca="1" si="104"/>
        <v>9.2590980250755253E-3</v>
      </c>
      <c r="W190">
        <f t="shared" ca="1" si="104"/>
        <v>5.068944018870673E-3</v>
      </c>
      <c r="X190">
        <f t="shared" ca="1" si="104"/>
        <v>4.3859960162829651E-3</v>
      </c>
      <c r="Y190">
        <f t="shared" ca="1" si="104"/>
        <v>2.9359650954387698E-3</v>
      </c>
      <c r="Z190">
        <f t="shared" ca="1" si="104"/>
        <v>1.5517409637078711E-3</v>
      </c>
      <c r="AA190">
        <f t="shared" ca="1" si="104"/>
        <v>1.0124581992876E-3</v>
      </c>
      <c r="AB190">
        <f t="shared" ca="1" si="104"/>
        <v>8.6726007966391632E-4</v>
      </c>
      <c r="AC190">
        <f t="shared" ca="1" si="103"/>
        <v>9.9993629840353874E-4</v>
      </c>
      <c r="AD190">
        <f t="shared" ca="1" si="103"/>
        <v>6.6345540264804324E-4</v>
      </c>
      <c r="AE190">
        <f t="shared" ca="1" si="89"/>
        <v>1.23540104842431E-3</v>
      </c>
      <c r="AF190">
        <f t="shared" ca="1" si="93"/>
        <v>1273.9455417926531</v>
      </c>
      <c r="AG190">
        <f t="shared" ca="1" si="94"/>
        <v>0</v>
      </c>
      <c r="AH190">
        <f t="shared" ca="1" si="95"/>
        <v>0.17211602399978687</v>
      </c>
      <c r="AI190">
        <f t="shared" ca="1" si="96"/>
        <v>0.12739455417926532</v>
      </c>
      <c r="AJ190">
        <f t="shared" ca="1" si="86"/>
        <v>-2.0604662826033451</v>
      </c>
      <c r="AK190">
        <f t="shared" si="87"/>
        <v>0</v>
      </c>
      <c r="AM190">
        <f t="shared" ca="1" si="97"/>
        <v>0.63097560285468524</v>
      </c>
      <c r="AN190">
        <f t="shared" ca="1" si="98"/>
        <v>-1.1512202036101371</v>
      </c>
      <c r="AO190">
        <f t="shared" si="99"/>
        <v>0</v>
      </c>
      <c r="AP190">
        <v>0.89429022409603931</v>
      </c>
      <c r="AQ190">
        <v>-1.8614173313835636</v>
      </c>
      <c r="AR190">
        <v>0.75019215728389099</v>
      </c>
      <c r="AS190">
        <v>-0.29783222998958081</v>
      </c>
      <c r="AT190">
        <v>-1.1512202036101371</v>
      </c>
      <c r="AU190">
        <v>-0.11303654900984839</v>
      </c>
      <c r="AV190">
        <v>-1.1054908100049943E-2</v>
      </c>
      <c r="AW190">
        <v>0.48040419642347842</v>
      </c>
      <c r="AX190">
        <v>-6.4648020270396955E-2</v>
      </c>
      <c r="AY190">
        <v>0.4393325525597902</v>
      </c>
      <c r="AZ190">
        <v>2.201359166065231</v>
      </c>
    </row>
    <row r="191" spans="10:52" x14ac:dyDescent="0.55000000000000004">
      <c r="J191">
        <f t="shared" si="92"/>
        <v>0</v>
      </c>
      <c r="K191">
        <v>180</v>
      </c>
      <c r="L191">
        <f t="shared" ca="1" si="100"/>
        <v>1.3285966667055567</v>
      </c>
      <c r="M191">
        <f t="shared" ca="1" si="104"/>
        <v>0.19870030539468292</v>
      </c>
      <c r="N191">
        <f t="shared" ca="1" si="104"/>
        <v>0.15588016351544573</v>
      </c>
      <c r="O191">
        <f t="shared" ca="1" si="104"/>
        <v>6.7910447080375302E-2</v>
      </c>
      <c r="P191">
        <f t="shared" ca="1" si="104"/>
        <v>7.0030046305715174E-2</v>
      </c>
      <c r="Q191">
        <f t="shared" ca="1" si="104"/>
        <v>6.2794024322409839E-2</v>
      </c>
      <c r="R191">
        <f t="shared" ca="1" si="104"/>
        <v>1.824196624536728E-2</v>
      </c>
      <c r="S191">
        <f t="shared" ca="1" si="104"/>
        <v>9.6462407714610655E-3</v>
      </c>
      <c r="T191">
        <f t="shared" ca="1" si="104"/>
        <v>1.7300047627224608E-2</v>
      </c>
      <c r="U191">
        <f t="shared" ca="1" si="104"/>
        <v>7.2393790972826973E-3</v>
      </c>
      <c r="V191">
        <f t="shared" ca="1" si="104"/>
        <v>3.464519616074115E-3</v>
      </c>
      <c r="W191">
        <f t="shared" ca="1" si="104"/>
        <v>6.634465631573422E-3</v>
      </c>
      <c r="X191">
        <f t="shared" ca="1" si="104"/>
        <v>3.6477985016763487E-3</v>
      </c>
      <c r="Y191">
        <f t="shared" ca="1" si="104"/>
        <v>3.1666997801239253E-3</v>
      </c>
      <c r="Z191">
        <f t="shared" ca="1" si="104"/>
        <v>2.1250962461622689E-3</v>
      </c>
      <c r="AA191">
        <f t="shared" ca="1" si="104"/>
        <v>1.125337271956917E-3</v>
      </c>
      <c r="AB191">
        <f t="shared" ca="1" si="104"/>
        <v>7.353330796295508E-4</v>
      </c>
      <c r="AC191">
        <f t="shared" ca="1" si="103"/>
        <v>6.3059879162167317E-4</v>
      </c>
      <c r="AD191">
        <f t="shared" ca="1" si="103"/>
        <v>7.2771338817827062E-4</v>
      </c>
      <c r="AE191">
        <f t="shared" ca="1" si="89"/>
        <v>1.382858799626173E-3</v>
      </c>
      <c r="AF191">
        <f t="shared" ca="1" si="93"/>
        <v>1257.8637227673228</v>
      </c>
      <c r="AG191">
        <f t="shared" ca="1" si="94"/>
        <v>0</v>
      </c>
      <c r="AH191">
        <f t="shared" ca="1" si="95"/>
        <v>0.13319655463348523</v>
      </c>
      <c r="AI191">
        <f t="shared" ca="1" si="96"/>
        <v>0.12578637227673228</v>
      </c>
      <c r="AJ191">
        <f t="shared" ca="1" si="86"/>
        <v>-2.0731702690675959</v>
      </c>
      <c r="AK191">
        <f t="shared" si="87"/>
        <v>0</v>
      </c>
      <c r="AM191">
        <f t="shared" ca="1" si="97"/>
        <v>1.3083782931712671</v>
      </c>
      <c r="AN191">
        <f t="shared" ca="1" si="98"/>
        <v>0.6719710654579103</v>
      </c>
      <c r="AO191">
        <f t="shared" si="99"/>
        <v>0</v>
      </c>
      <c r="AP191">
        <v>-2.8346676117507741E-2</v>
      </c>
      <c r="AQ191">
        <v>-1.7935917639988475</v>
      </c>
      <c r="AR191">
        <v>-0.63746824707777705</v>
      </c>
      <c r="AS191">
        <v>0.96512394520686939</v>
      </c>
      <c r="AT191">
        <v>0.6719710654579103</v>
      </c>
      <c r="AU191">
        <v>3.1741365091875196E-3</v>
      </c>
      <c r="AV191">
        <v>-1.4308579920907505</v>
      </c>
      <c r="AW191">
        <v>-0.381899099011207</v>
      </c>
      <c r="AX191">
        <v>0.1142689143307507</v>
      </c>
      <c r="AY191">
        <v>-0.39080077840480953</v>
      </c>
      <c r="AZ191">
        <v>1.7105685401475057</v>
      </c>
    </row>
    <row r="192" spans="10:52" x14ac:dyDescent="0.55000000000000004">
      <c r="J192">
        <f t="shared" si="92"/>
        <v>0</v>
      </c>
      <c r="K192">
        <v>181</v>
      </c>
      <c r="L192">
        <f t="shared" ca="1" si="100"/>
        <v>0.76496186756331286</v>
      </c>
      <c r="M192">
        <f t="shared" ca="1" si="104"/>
        <v>0.41261467635552135</v>
      </c>
      <c r="N192">
        <f t="shared" ca="1" si="104"/>
        <v>9.7836618899668465E-2</v>
      </c>
      <c r="O192">
        <f t="shared" ca="1" si="104"/>
        <v>9.0035240057634108E-2</v>
      </c>
      <c r="P192">
        <f t="shared" ca="1" si="104"/>
        <v>4.2484685003181227E-2</v>
      </c>
      <c r="Q192">
        <f t="shared" ca="1" si="104"/>
        <v>4.5914440416723205E-2</v>
      </c>
      <c r="R192">
        <f t="shared" ca="1" si="104"/>
        <v>4.2429318216470724E-2</v>
      </c>
      <c r="S192">
        <f t="shared" ca="1" si="104"/>
        <v>1.258064024302618E-2</v>
      </c>
      <c r="T192">
        <f t="shared" ca="1" si="104"/>
        <v>6.7491427625968187E-3</v>
      </c>
      <c r="U192">
        <f t="shared" ca="1" si="104"/>
        <v>1.2231041554886031E-2</v>
      </c>
      <c r="V192">
        <f t="shared" ca="1" si="104"/>
        <v>5.1576337004310951E-3</v>
      </c>
      <c r="W192">
        <f t="shared" ca="1" si="104"/>
        <v>2.4824487504621893E-3</v>
      </c>
      <c r="X192">
        <f t="shared" ca="1" si="104"/>
        <v>4.7744054186001101E-3</v>
      </c>
      <c r="Y192">
        <f t="shared" ca="1" si="104"/>
        <v>2.6337193810277342E-3</v>
      </c>
      <c r="Z192">
        <f t="shared" ca="1" si="104"/>
        <v>2.2921055246600368E-3</v>
      </c>
      <c r="AA192">
        <f t="shared" ca="1" si="104"/>
        <v>1.5411399635850201E-3</v>
      </c>
      <c r="AB192">
        <f t="shared" ca="1" si="104"/>
        <v>8.1731544313854397E-4</v>
      </c>
      <c r="AC192">
        <f t="shared" ca="1" si="103"/>
        <v>5.346725420977903E-4</v>
      </c>
      <c r="AD192">
        <f t="shared" ca="1" si="103"/>
        <v>4.5892441745017766E-4</v>
      </c>
      <c r="AE192">
        <f t="shared" ca="1" si="89"/>
        <v>1.5370426345305808E-3</v>
      </c>
      <c r="AF192">
        <f t="shared" ca="1" si="93"/>
        <v>1226.8120764768801</v>
      </c>
      <c r="AG192">
        <f t="shared" ca="1" si="94"/>
        <v>0</v>
      </c>
      <c r="AH192">
        <f t="shared" ca="1" si="95"/>
        <v>0.1534470069299777</v>
      </c>
      <c r="AI192">
        <f t="shared" ca="1" si="96"/>
        <v>0.12268120764768801</v>
      </c>
      <c r="AJ192">
        <f t="shared" ca="1" si="86"/>
        <v>-2.0981660959005461</v>
      </c>
      <c r="AK192">
        <f t="shared" si="87"/>
        <v>0</v>
      </c>
      <c r="AM192">
        <f t="shared" ca="1" si="97"/>
        <v>0.75494371710535979</v>
      </c>
      <c r="AN192">
        <f t="shared" ca="1" si="98"/>
        <v>-0.70278019848046824</v>
      </c>
      <c r="AO192">
        <f t="shared" si="99"/>
        <v>0</v>
      </c>
      <c r="AP192">
        <v>1.5625118976458907</v>
      </c>
      <c r="AQ192">
        <v>-1.4816578186582774</v>
      </c>
      <c r="AR192">
        <v>-0.10303438102710061</v>
      </c>
      <c r="AS192">
        <v>2.0047991711180657</v>
      </c>
      <c r="AT192">
        <v>-0.70278019848046824</v>
      </c>
      <c r="AU192">
        <v>1.0189296517637558</v>
      </c>
      <c r="AV192">
        <v>0.7914809430076275</v>
      </c>
      <c r="AW192">
        <v>-0.30231376513256691</v>
      </c>
      <c r="AX192">
        <v>0.90737557911779732</v>
      </c>
      <c r="AY192">
        <v>1.499779500591103</v>
      </c>
      <c r="AZ192">
        <v>6.487766768259462E-2</v>
      </c>
    </row>
    <row r="193" spans="10:52" x14ac:dyDescent="0.55000000000000004">
      <c r="J193">
        <f t="shared" si="92"/>
        <v>0</v>
      </c>
      <c r="K193">
        <v>182</v>
      </c>
      <c r="L193">
        <f t="shared" ca="1" si="100"/>
        <v>1.3405728953565315</v>
      </c>
      <c r="M193">
        <f t="shared" ca="1" si="104"/>
        <v>0.23756983689535507</v>
      </c>
      <c r="N193">
        <f t="shared" ca="1" si="104"/>
        <v>0.20316438247449933</v>
      </c>
      <c r="O193">
        <f t="shared" ca="1" si="104"/>
        <v>5.6509714067538033E-2</v>
      </c>
      <c r="P193">
        <f t="shared" ca="1" si="104"/>
        <v>5.6325925943429236E-2</v>
      </c>
      <c r="Q193">
        <f t="shared" ca="1" si="104"/>
        <v>2.7854622995481648E-2</v>
      </c>
      <c r="R193">
        <f t="shared" ca="1" si="104"/>
        <v>3.1023945736777563E-2</v>
      </c>
      <c r="S193">
        <f t="shared" ca="1" si="104"/>
        <v>2.9261537986556455E-2</v>
      </c>
      <c r="T193">
        <f t="shared" ca="1" si="104"/>
        <v>8.8022411068424712E-3</v>
      </c>
      <c r="U193">
        <f t="shared" ca="1" si="104"/>
        <v>4.7716079959961976E-3</v>
      </c>
      <c r="V193">
        <f t="shared" ca="1" si="104"/>
        <v>8.7139009115480143E-3</v>
      </c>
      <c r="W193">
        <f t="shared" ca="1" si="104"/>
        <v>3.6956238537582432E-3</v>
      </c>
      <c r="X193">
        <f t="shared" ca="1" si="104"/>
        <v>1.7864614007794461E-3</v>
      </c>
      <c r="Y193">
        <f t="shared" ca="1" si="104"/>
        <v>3.4471323122898224E-3</v>
      </c>
      <c r="Z193">
        <f t="shared" ca="1" si="104"/>
        <v>1.9063261953495443E-3</v>
      </c>
      <c r="AA193">
        <f t="shared" ca="1" si="104"/>
        <v>1.6622566771678632E-3</v>
      </c>
      <c r="AB193">
        <f t="shared" ca="1" si="104"/>
        <v>1.1193066502503913E-3</v>
      </c>
      <c r="AC193">
        <f t="shared" ca="1" si="103"/>
        <v>5.9428324086660024E-4</v>
      </c>
      <c r="AD193">
        <f t="shared" ca="1" si="103"/>
        <v>3.8911315430500531E-4</v>
      </c>
      <c r="AE193">
        <f t="shared" ca="1" si="89"/>
        <v>1.4535804431328927E-3</v>
      </c>
      <c r="AF193">
        <f t="shared" ca="1" si="93"/>
        <v>1201.8502056712728</v>
      </c>
      <c r="AG193">
        <f t="shared" ca="1" si="94"/>
        <v>0</v>
      </c>
      <c r="AH193">
        <f t="shared" ca="1" si="95"/>
        <v>0.12634309245820766</v>
      </c>
      <c r="AI193">
        <f t="shared" ca="1" si="96"/>
        <v>0.12018502056712727</v>
      </c>
      <c r="AJ193">
        <f t="shared" ca="1" si="86"/>
        <v>-2.1187228855526232</v>
      </c>
      <c r="AK193">
        <f t="shared" si="87"/>
        <v>0</v>
      </c>
      <c r="AM193">
        <f t="shared" ca="1" si="97"/>
        <v>1.328718940354235</v>
      </c>
      <c r="AN193">
        <f t="shared" ca="1" si="98"/>
        <v>0.71053818828659132</v>
      </c>
      <c r="AO193">
        <f t="shared" si="99"/>
        <v>0</v>
      </c>
      <c r="AP193">
        <v>-1.0419535101391375</v>
      </c>
      <c r="AQ193">
        <v>0.80367726695840247</v>
      </c>
      <c r="AR193">
        <v>0.85537067207042128</v>
      </c>
      <c r="AS193">
        <v>-1.5669320418965071</v>
      </c>
      <c r="AT193">
        <v>0.71053818828659132</v>
      </c>
      <c r="AU193">
        <v>0.42296278479625471</v>
      </c>
      <c r="AV193">
        <v>-0.88113210949813947</v>
      </c>
      <c r="AW193">
        <v>0.30303453968372196</v>
      </c>
      <c r="AX193">
        <v>0.51906226872233674</v>
      </c>
      <c r="AY193">
        <v>0.5118977242091205</v>
      </c>
      <c r="AZ193">
        <v>-6.2501612774212845E-2</v>
      </c>
    </row>
    <row r="194" spans="10:52" x14ac:dyDescent="0.55000000000000004">
      <c r="J194">
        <f t="shared" si="92"/>
        <v>0</v>
      </c>
      <c r="K194">
        <v>183</v>
      </c>
      <c r="L194">
        <f t="shared" ca="1" si="100"/>
        <v>1.4895983823604089</v>
      </c>
      <c r="M194">
        <f t="shared" ca="1" si="104"/>
        <v>0.416334065266104</v>
      </c>
      <c r="N194">
        <f t="shared" ca="1" si="104"/>
        <v>0.11697530886134822</v>
      </c>
      <c r="O194">
        <f t="shared" ca="1" si="104"/>
        <v>0.11734625839958168</v>
      </c>
      <c r="P194">
        <f t="shared" ca="1" si="104"/>
        <v>3.535240165534078E-2</v>
      </c>
      <c r="Q194">
        <f t="shared" ca="1" si="104"/>
        <v>3.692948251606807E-2</v>
      </c>
      <c r="R194">
        <f t="shared" ca="1" si="104"/>
        <v>1.8821100823336399E-2</v>
      </c>
      <c r="S194">
        <f t="shared" ca="1" si="104"/>
        <v>2.139578020174689E-2</v>
      </c>
      <c r="T194">
        <f t="shared" ca="1" si="104"/>
        <v>2.0473291306257389E-2</v>
      </c>
      <c r="U194">
        <f t="shared" ca="1" si="104"/>
        <v>6.2231375932453384E-3</v>
      </c>
      <c r="V194">
        <f t="shared" ca="1" si="104"/>
        <v>3.3994912926488289E-3</v>
      </c>
      <c r="W194">
        <f t="shared" ca="1" si="104"/>
        <v>6.2438129457140128E-3</v>
      </c>
      <c r="X194">
        <f t="shared" ca="1" si="104"/>
        <v>2.6595068137095241E-3</v>
      </c>
      <c r="Y194">
        <f t="shared" ca="1" si="104"/>
        <v>1.2898294718111699E-3</v>
      </c>
      <c r="Z194">
        <f t="shared" ca="1" si="104"/>
        <v>2.4950868619836213E-3</v>
      </c>
      <c r="AA194">
        <f t="shared" ca="1" si="104"/>
        <v>1.382485846741189E-3</v>
      </c>
      <c r="AB194">
        <f t="shared" ca="1" si="104"/>
        <v>1.2072718877842951E-3</v>
      </c>
      <c r="AC194">
        <f t="shared" ca="1" si="103"/>
        <v>8.1386591825548639E-4</v>
      </c>
      <c r="AD194">
        <f t="shared" ca="1" si="103"/>
        <v>4.3249542139740213E-4</v>
      </c>
      <c r="AE194">
        <f t="shared" ca="1" si="89"/>
        <v>1.341957710806814E-3</v>
      </c>
      <c r="AF194">
        <f t="shared" ca="1" si="93"/>
        <v>1196.6543735687665</v>
      </c>
      <c r="AG194">
        <f t="shared" ca="1" si="94"/>
        <v>0</v>
      </c>
      <c r="AH194">
        <f t="shared" ca="1" si="95"/>
        <v>0.11425989969713121</v>
      </c>
      <c r="AI194">
        <f t="shared" ca="1" si="96"/>
        <v>0.11966543735687664</v>
      </c>
      <c r="AJ194">
        <f t="shared" ca="1" si="86"/>
        <v>-2.1230554519984941</v>
      </c>
      <c r="AK194">
        <f t="shared" si="87"/>
        <v>0</v>
      </c>
      <c r="AM194">
        <f t="shared" ca="1" si="97"/>
        <v>1.4817578645167675</v>
      </c>
      <c r="AN194">
        <f t="shared" ca="1" si="98"/>
        <v>0.98307282314635813</v>
      </c>
      <c r="AO194">
        <f t="shared" si="99"/>
        <v>0</v>
      </c>
      <c r="AP194">
        <v>-0.35138100429321639</v>
      </c>
      <c r="AQ194">
        <v>1.2403370419633575</v>
      </c>
      <c r="AR194">
        <v>0.40545842239225749</v>
      </c>
      <c r="AS194">
        <v>1.718217390589416</v>
      </c>
      <c r="AT194">
        <v>0.98307282314635813</v>
      </c>
      <c r="AU194">
        <v>0.44904254536959343</v>
      </c>
      <c r="AV194">
        <v>0.82005726653733291</v>
      </c>
      <c r="AW194">
        <v>1.1319934856146574</v>
      </c>
      <c r="AX194">
        <v>1.0155918062082492</v>
      </c>
      <c r="AY194">
        <v>-0.71467866291641258</v>
      </c>
      <c r="AZ194">
        <v>0.93355083663482219</v>
      </c>
    </row>
    <row r="195" spans="10:52" x14ac:dyDescent="0.55000000000000004">
      <c r="J195">
        <f t="shared" si="92"/>
        <v>0</v>
      </c>
      <c r="K195">
        <v>184</v>
      </c>
      <c r="L195">
        <f t="shared" ca="1" si="100"/>
        <v>1.0552327340305165</v>
      </c>
      <c r="M195">
        <f t="shared" ca="1" si="104"/>
        <v>0.4626160593654135</v>
      </c>
      <c r="N195">
        <f t="shared" ca="1" si="104"/>
        <v>0.20499574571604806</v>
      </c>
      <c r="O195">
        <f t="shared" ca="1" si="104"/>
        <v>6.7564081128923148E-2</v>
      </c>
      <c r="P195">
        <f t="shared" ca="1" si="104"/>
        <v>7.3411662545935716E-2</v>
      </c>
      <c r="Q195">
        <f t="shared" ca="1" si="104"/>
        <v>2.3178418764800139E-2</v>
      </c>
      <c r="R195">
        <f t="shared" ca="1" si="104"/>
        <v>2.4952896109967166E-2</v>
      </c>
      <c r="S195">
        <f t="shared" ca="1" si="104"/>
        <v>1.2980042570589229E-2</v>
      </c>
      <c r="T195">
        <f t="shared" ca="1" si="104"/>
        <v>1.4969891227052622E-2</v>
      </c>
      <c r="U195">
        <f t="shared" ca="1" si="104"/>
        <v>1.4474507939391925E-2</v>
      </c>
      <c r="V195">
        <f t="shared" ca="1" si="104"/>
        <v>4.4336211354630266E-3</v>
      </c>
      <c r="W195">
        <f t="shared" ca="1" si="104"/>
        <v>2.4358536959897662E-3</v>
      </c>
      <c r="X195">
        <f t="shared" ca="1" si="104"/>
        <v>4.4932773815082186E-3</v>
      </c>
      <c r="Y195">
        <f t="shared" ca="1" si="104"/>
        <v>1.9201703811280184E-3</v>
      </c>
      <c r="Z195">
        <f t="shared" ca="1" si="104"/>
        <v>9.3359821375047533E-4</v>
      </c>
      <c r="AA195">
        <f t="shared" ca="1" si="104"/>
        <v>1.8094606691641019E-3</v>
      </c>
      <c r="AB195">
        <f t="shared" ca="1" si="104"/>
        <v>1.0040785643730984E-3</v>
      </c>
      <c r="AC195">
        <f t="shared" ca="1" si="103"/>
        <v>8.7782686122323992E-4</v>
      </c>
      <c r="AD195">
        <f t="shared" ca="1" si="103"/>
        <v>5.9229885527918287E-4</v>
      </c>
      <c r="AE195">
        <f t="shared" ca="1" si="89"/>
        <v>1.2922609958257061E-3</v>
      </c>
      <c r="AF195">
        <f t="shared" ca="1" si="93"/>
        <v>1213.5500477882358</v>
      </c>
      <c r="AG195">
        <f t="shared" ca="1" si="94"/>
        <v>0</v>
      </c>
      <c r="AH195">
        <f t="shared" ca="1" si="95"/>
        <v>0.13001724095261119</v>
      </c>
      <c r="AI195">
        <f t="shared" ca="1" si="96"/>
        <v>0.12135500477882359</v>
      </c>
      <c r="AJ195">
        <f t="shared" ca="1" si="86"/>
        <v>-2.1090351051480383</v>
      </c>
      <c r="AK195">
        <f t="shared" si="87"/>
        <v>0</v>
      </c>
      <c r="AM195">
        <f t="shared" ca="1" si="97"/>
        <v>1.0504844217623586</v>
      </c>
      <c r="AN195">
        <f t="shared" ca="1" si="98"/>
        <v>0.12312852959439624</v>
      </c>
      <c r="AO195">
        <f t="shared" si="99"/>
        <v>0</v>
      </c>
      <c r="AP195">
        <v>-1.1933457244595047</v>
      </c>
      <c r="AQ195">
        <v>-1.0353937796026003</v>
      </c>
      <c r="AR195">
        <v>-0.61245145843713544</v>
      </c>
      <c r="AS195">
        <v>-1.7000911611830816</v>
      </c>
      <c r="AT195">
        <v>0.12312852959439624</v>
      </c>
      <c r="AU195">
        <v>-0.35227571970608551</v>
      </c>
      <c r="AV195">
        <v>-2.244796633021906</v>
      </c>
      <c r="AW195">
        <v>-1.3887074601370841</v>
      </c>
      <c r="AX195">
        <v>-0.15154796528804582</v>
      </c>
      <c r="AY195">
        <v>-0.58245632317266427</v>
      </c>
      <c r="AZ195">
        <v>0.46228137762227561</v>
      </c>
    </row>
    <row r="196" spans="10:52" x14ac:dyDescent="0.55000000000000004">
      <c r="J196">
        <f t="shared" si="92"/>
        <v>0</v>
      </c>
      <c r="K196">
        <v>185</v>
      </c>
      <c r="L196">
        <f t="shared" ca="1" si="100"/>
        <v>1.4940718454298521</v>
      </c>
      <c r="M196">
        <f t="shared" ca="1" si="104"/>
        <v>0.32771760154374058</v>
      </c>
      <c r="N196">
        <f t="shared" ca="1" si="104"/>
        <v>0.22778420499705737</v>
      </c>
      <c r="O196">
        <f t="shared" ca="1" si="104"/>
        <v>0.1184040403865067</v>
      </c>
      <c r="P196">
        <f t="shared" ca="1" si="104"/>
        <v>4.2267998926503569E-2</v>
      </c>
      <c r="Q196">
        <f t="shared" ca="1" si="104"/>
        <v>4.8131560432552165E-2</v>
      </c>
      <c r="R196">
        <f t="shared" ca="1" si="104"/>
        <v>1.5661434605256715E-2</v>
      </c>
      <c r="S196">
        <f t="shared" ca="1" si="104"/>
        <v>1.7208858121904931E-2</v>
      </c>
      <c r="T196">
        <f t="shared" ca="1" si="104"/>
        <v>9.0816891729131044E-3</v>
      </c>
      <c r="U196">
        <f t="shared" ca="1" si="104"/>
        <v>1.0583633387347973E-2</v>
      </c>
      <c r="V196">
        <f t="shared" ca="1" si="104"/>
        <v>1.0312239342927449E-2</v>
      </c>
      <c r="W196">
        <f t="shared" ca="1" si="104"/>
        <v>3.1768436803440202E-3</v>
      </c>
      <c r="X196">
        <f t="shared" ca="1" si="104"/>
        <v>1.7529298862751883E-3</v>
      </c>
      <c r="Y196">
        <f t="shared" ca="1" si="104"/>
        <v>3.2441571864710744E-3</v>
      </c>
      <c r="Z196">
        <f t="shared" ca="1" si="104"/>
        <v>1.3898485630045615E-3</v>
      </c>
      <c r="AA196">
        <f t="shared" ca="1" si="104"/>
        <v>6.7705428388987066E-4</v>
      </c>
      <c r="AB196">
        <f t="shared" ca="1" si="104"/>
        <v>1.3141839211349283E-3</v>
      </c>
      <c r="AC196">
        <f t="shared" ca="1" si="103"/>
        <v>7.3008171854545495E-4</v>
      </c>
      <c r="AD196">
        <f t="shared" ca="1" si="103"/>
        <v>6.3884705499195804E-4</v>
      </c>
      <c r="AE196">
        <f t="shared" ca="1" si="89"/>
        <v>1.3724471757993279E-3</v>
      </c>
      <c r="AF196">
        <f t="shared" ca="1" si="93"/>
        <v>1253.1044216376672</v>
      </c>
      <c r="AG196">
        <f t="shared" ca="1" si="94"/>
        <v>0</v>
      </c>
      <c r="AH196">
        <f t="shared" ca="1" si="95"/>
        <v>0.11886485106633658</v>
      </c>
      <c r="AI196">
        <f t="shared" ca="1" si="96"/>
        <v>0.12531044216376672</v>
      </c>
      <c r="AJ196">
        <f t="shared" ca="1" si="86"/>
        <v>-2.0769610832518621</v>
      </c>
      <c r="AK196">
        <f t="shared" si="87"/>
        <v>0</v>
      </c>
      <c r="AM196">
        <f t="shared" ca="1" si="97"/>
        <v>1.4836741144904781</v>
      </c>
      <c r="AN196">
        <f t="shared" ca="1" si="98"/>
        <v>0.98630380307440646</v>
      </c>
      <c r="AO196">
        <f t="shared" si="99"/>
        <v>0</v>
      </c>
      <c r="AP196">
        <v>-0.13740191207034513</v>
      </c>
      <c r="AQ196">
        <v>-0.64357209339505062</v>
      </c>
      <c r="AR196">
        <v>-1.3443400348478463</v>
      </c>
      <c r="AS196">
        <v>0.4397543307277374</v>
      </c>
      <c r="AT196">
        <v>0.98630380307440646</v>
      </c>
      <c r="AU196">
        <v>0.69068846642039716</v>
      </c>
      <c r="AV196">
        <v>0.80642848843126558</v>
      </c>
      <c r="AW196">
        <v>0.4559069566312246</v>
      </c>
      <c r="AX196">
        <v>-2.6830093702301383E-4</v>
      </c>
      <c r="AY196">
        <v>0.59875901570194401</v>
      </c>
      <c r="AZ196">
        <v>-1.893049557111226</v>
      </c>
    </row>
    <row r="197" spans="10:52" x14ac:dyDescent="0.55000000000000004">
      <c r="J197">
        <f t="shared" si="92"/>
        <v>0</v>
      </c>
      <c r="K197">
        <v>186</v>
      </c>
      <c r="L197">
        <f t="shared" ca="1" si="100"/>
        <v>0.70644174050425901</v>
      </c>
      <c r="M197">
        <f t="shared" ca="1" si="104"/>
        <v>0.46400535723348929</v>
      </c>
      <c r="N197">
        <f t="shared" ca="1" si="104"/>
        <v>0.16136252043126614</v>
      </c>
      <c r="O197">
        <f t="shared" ca="1" si="104"/>
        <v>0.13156648745890787</v>
      </c>
      <c r="P197">
        <f t="shared" ca="1" si="104"/>
        <v>7.4073409544352029E-2</v>
      </c>
      <c r="Q197">
        <f t="shared" ca="1" si="104"/>
        <v>2.7712555119168706E-2</v>
      </c>
      <c r="R197">
        <f t="shared" ca="1" si="104"/>
        <v>3.2522032404908842E-2</v>
      </c>
      <c r="S197">
        <f t="shared" ca="1" si="104"/>
        <v>1.080096694666636E-2</v>
      </c>
      <c r="T197">
        <f t="shared" ca="1" si="104"/>
        <v>1.2040445910248441E-2</v>
      </c>
      <c r="U197">
        <f t="shared" ca="1" si="104"/>
        <v>6.4207058879801882E-3</v>
      </c>
      <c r="V197">
        <f t="shared" ca="1" si="104"/>
        <v>7.5402190571954809E-3</v>
      </c>
      <c r="W197">
        <f t="shared" ca="1" si="104"/>
        <v>7.3890779987344814E-3</v>
      </c>
      <c r="X197">
        <f t="shared" ca="1" si="104"/>
        <v>2.2861735253096624E-3</v>
      </c>
      <c r="Y197">
        <f t="shared" ca="1" si="104"/>
        <v>1.2656196368697682E-3</v>
      </c>
      <c r="Z197">
        <f t="shared" ca="1" si="104"/>
        <v>2.3481703749273358E-3</v>
      </c>
      <c r="AA197">
        <f t="shared" ca="1" si="104"/>
        <v>1.0079313667066667E-3</v>
      </c>
      <c r="AB197">
        <f t="shared" ca="1" si="104"/>
        <v>4.9173428789398932E-4</v>
      </c>
      <c r="AC197">
        <f t="shared" ca="1" si="103"/>
        <v>9.5556432501478397E-4</v>
      </c>
      <c r="AD197">
        <f t="shared" ca="1" si="103"/>
        <v>5.3132408724232319E-4</v>
      </c>
      <c r="AE197">
        <f t="shared" ca="1" si="89"/>
        <v>1.4647425950057274E-3</v>
      </c>
      <c r="AF197">
        <f t="shared" ca="1" si="93"/>
        <v>1298.2166062203544</v>
      </c>
      <c r="AG197">
        <f t="shared" ca="1" si="94"/>
        <v>0</v>
      </c>
      <c r="AH197">
        <f t="shared" ca="1" si="95"/>
        <v>0.15464694472490267</v>
      </c>
      <c r="AI197">
        <f t="shared" ca="1" si="96"/>
        <v>0.12982166062203543</v>
      </c>
      <c r="AJ197">
        <f t="shared" ca="1" si="86"/>
        <v>-2.0415936117313485</v>
      </c>
      <c r="AK197">
        <f t="shared" si="87"/>
        <v>0</v>
      </c>
      <c r="AM197">
        <f t="shared" ca="1" si="97"/>
        <v>0.6976409111489934</v>
      </c>
      <c r="AN197">
        <f t="shared" ca="1" si="98"/>
        <v>-0.90012690634466708</v>
      </c>
      <c r="AO197">
        <f t="shared" si="99"/>
        <v>0</v>
      </c>
      <c r="AP197">
        <v>1.0691951501939911</v>
      </c>
      <c r="AQ197">
        <v>-0.11057409210479818</v>
      </c>
      <c r="AR197">
        <v>0.93083372121327557</v>
      </c>
      <c r="AS197">
        <v>-0.57107399697997607</v>
      </c>
      <c r="AT197">
        <v>-0.90012690634466708</v>
      </c>
      <c r="AU197">
        <v>-0.74644731284934096</v>
      </c>
      <c r="AV197">
        <v>0.29136117518646643</v>
      </c>
      <c r="AW197">
        <v>-1.0293979357811622</v>
      </c>
      <c r="AX197">
        <v>-0.86767840912216343</v>
      </c>
      <c r="AY197">
        <v>-0.31651779863750562</v>
      </c>
      <c r="AZ197">
        <v>0.29975126381032169</v>
      </c>
    </row>
    <row r="198" spans="10:52" x14ac:dyDescent="0.55000000000000004">
      <c r="J198">
        <f t="shared" si="92"/>
        <v>0</v>
      </c>
      <c r="K198">
        <v>187</v>
      </c>
      <c r="L198">
        <f t="shared" ca="1" si="100"/>
        <v>0.68163437264702265</v>
      </c>
      <c r="M198">
        <f t="shared" ca="1" si="104"/>
        <v>0.21939557536673815</v>
      </c>
      <c r="N198">
        <f t="shared" ca="1" si="104"/>
        <v>0.22846827141450482</v>
      </c>
      <c r="O198">
        <f t="shared" ca="1" si="104"/>
        <v>9.32018092340169E-2</v>
      </c>
      <c r="P198">
        <f t="shared" ca="1" si="104"/>
        <v>8.2307818855192894E-2</v>
      </c>
      <c r="Q198">
        <f t="shared" ca="1" si="104"/>
        <v>4.8565427675722209E-2</v>
      </c>
      <c r="R198">
        <f t="shared" ca="1" si="104"/>
        <v>1.8725106925868217E-2</v>
      </c>
      <c r="S198">
        <f t="shared" ca="1" si="104"/>
        <v>2.242894127501769E-2</v>
      </c>
      <c r="T198">
        <f t="shared" ca="1" si="104"/>
        <v>7.5570649358879067E-3</v>
      </c>
      <c r="U198">
        <f t="shared" ca="1" si="104"/>
        <v>8.5125311467845848E-3</v>
      </c>
      <c r="V198">
        <f t="shared" ca="1" si="104"/>
        <v>4.5743769767262145E-3</v>
      </c>
      <c r="W198">
        <f t="shared" ca="1" si="104"/>
        <v>5.4028290935056083E-3</v>
      </c>
      <c r="X198">
        <f t="shared" ca="1" si="104"/>
        <v>5.3174522251990576E-3</v>
      </c>
      <c r="Y198">
        <f t="shared" ca="1" si="104"/>
        <v>1.6506228398398479E-3</v>
      </c>
      <c r="Z198">
        <f t="shared" ca="1" si="104"/>
        <v>9.160747665425676E-4</v>
      </c>
      <c r="AA198">
        <f t="shared" ca="1" si="104"/>
        <v>1.7029154386029662E-3</v>
      </c>
      <c r="AB198">
        <f t="shared" ca="1" si="104"/>
        <v>7.3204530958131833E-4</v>
      </c>
      <c r="AC198">
        <f t="shared" ca="1" si="103"/>
        <v>3.5754793171739166E-4</v>
      </c>
      <c r="AD198">
        <f t="shared" ca="1" si="103"/>
        <v>6.9542125202275758E-4</v>
      </c>
      <c r="AE198">
        <f t="shared" ca="1" si="89"/>
        <v>1.4536529997454558E-3</v>
      </c>
      <c r="AF198">
        <f t="shared" ca="1" si="93"/>
        <v>1325.8592941585298</v>
      </c>
      <c r="AG198">
        <f t="shared" ca="1" si="94"/>
        <v>0</v>
      </c>
      <c r="AH198">
        <f t="shared" ca="1" si="95"/>
        <v>0.1746176017056229</v>
      </c>
      <c r="AI198">
        <f t="shared" ca="1" si="96"/>
        <v>0.13258592941585298</v>
      </c>
      <c r="AJ198">
        <f t="shared" ca="1" si="86"/>
        <v>-2.0205243198633749</v>
      </c>
      <c r="AK198">
        <f t="shared" si="87"/>
        <v>0</v>
      </c>
      <c r="AM198">
        <f t="shared" ca="1" si="97"/>
        <v>0.66914667074004641</v>
      </c>
      <c r="AN198">
        <f t="shared" ca="1" si="98"/>
        <v>-1.0043800102721434</v>
      </c>
      <c r="AO198">
        <f t="shared" si="99"/>
        <v>0</v>
      </c>
      <c r="AP198">
        <v>-0.21284677131916396</v>
      </c>
      <c r="AQ198">
        <v>1.2121086001570802</v>
      </c>
      <c r="AR198">
        <v>-3.3244305086554959E-2</v>
      </c>
      <c r="AS198">
        <v>0.78157881944207475</v>
      </c>
      <c r="AT198">
        <v>-1.0043800102721434</v>
      </c>
      <c r="AU198">
        <v>-1.251978574146051</v>
      </c>
      <c r="AV198">
        <v>1.7863749235402793</v>
      </c>
      <c r="AW198">
        <v>-1.8110586097463965</v>
      </c>
      <c r="AX198">
        <v>-1.0772237146738917</v>
      </c>
      <c r="AY198">
        <v>0.21738742361776531</v>
      </c>
      <c r="AZ198">
        <v>-0.58454361351323314</v>
      </c>
    </row>
    <row r="199" spans="10:52" x14ac:dyDescent="0.55000000000000004">
      <c r="J199">
        <f t="shared" si="92"/>
        <v>0</v>
      </c>
      <c r="K199">
        <v>188</v>
      </c>
      <c r="L199">
        <f t="shared" ca="1" si="100"/>
        <v>0.78381446299137547</v>
      </c>
      <c r="M199">
        <f t="shared" ca="1" si="104"/>
        <v>0.21169129285861832</v>
      </c>
      <c r="N199">
        <f t="shared" ca="1" si="104"/>
        <v>0.10802661451774213</v>
      </c>
      <c r="O199">
        <f t="shared" ca="1" si="104"/>
        <v>0.13196159920835213</v>
      </c>
      <c r="P199">
        <f t="shared" ca="1" si="104"/>
        <v>5.8306927391412376E-2</v>
      </c>
      <c r="Q199">
        <f t="shared" ca="1" si="104"/>
        <v>5.3964228841996156E-2</v>
      </c>
      <c r="R199">
        <f t="shared" ca="1" si="104"/>
        <v>3.281519232773282E-2</v>
      </c>
      <c r="S199">
        <f t="shared" ca="1" si="104"/>
        <v>1.2913840020199146E-2</v>
      </c>
      <c r="T199">
        <f t="shared" ca="1" si="104"/>
        <v>1.5692758481298676E-2</v>
      </c>
      <c r="U199">
        <f t="shared" ca="1" si="104"/>
        <v>5.3428046705698866E-3</v>
      </c>
      <c r="V199">
        <f t="shared" ca="1" si="104"/>
        <v>6.0646799854845428E-3</v>
      </c>
      <c r="W199">
        <f t="shared" ca="1" si="104"/>
        <v>3.2777001340476958E-3</v>
      </c>
      <c r="X199">
        <f t="shared" ca="1" si="104"/>
        <v>3.8880744783790391E-3</v>
      </c>
      <c r="Y199">
        <f t="shared" ca="1" si="104"/>
        <v>3.8392134260595667E-3</v>
      </c>
      <c r="Z199">
        <f t="shared" ca="1" si="104"/>
        <v>1.1947459478393921E-3</v>
      </c>
      <c r="AA199">
        <f t="shared" ca="1" si="104"/>
        <v>6.6434611368786241E-4</v>
      </c>
      <c r="AB199">
        <f t="shared" ca="1" si="104"/>
        <v>1.2368017313679951E-3</v>
      </c>
      <c r="AC199">
        <f t="shared" ca="1" si="103"/>
        <v>5.3228195146856551E-4</v>
      </c>
      <c r="AD199">
        <f t="shared" ca="1" si="103"/>
        <v>2.6020899255443529E-4</v>
      </c>
      <c r="AE199">
        <f t="shared" ca="1" si="89"/>
        <v>1.5650820989808823E-3</v>
      </c>
      <c r="AF199">
        <f t="shared" ca="1" si="93"/>
        <v>1319.3466952184851</v>
      </c>
      <c r="AG199">
        <f t="shared" ca="1" si="94"/>
        <v>0</v>
      </c>
      <c r="AH199">
        <f t="shared" ca="1" si="95"/>
        <v>0.17307398539440652</v>
      </c>
      <c r="AI199">
        <f t="shared" ca="1" si="96"/>
        <v>0.13193466952184851</v>
      </c>
      <c r="AJ199">
        <f t="shared" ca="1" si="86"/>
        <v>-2.0254484067777723</v>
      </c>
      <c r="AK199">
        <f t="shared" si="87"/>
        <v>0</v>
      </c>
      <c r="AM199">
        <f t="shared" ca="1" si="97"/>
        <v>0.76679373560619157</v>
      </c>
      <c r="AN199">
        <f t="shared" ca="1" si="98"/>
        <v>-0.66384359342919197</v>
      </c>
      <c r="AO199">
        <f t="shared" si="99"/>
        <v>0</v>
      </c>
      <c r="AP199">
        <v>1.185121618618723</v>
      </c>
      <c r="AQ199">
        <v>0.42187480175925884</v>
      </c>
      <c r="AR199">
        <v>1.7759157344698906</v>
      </c>
      <c r="AS199">
        <v>0.47920366341713816</v>
      </c>
      <c r="AT199">
        <v>-0.66384359342919197</v>
      </c>
      <c r="AU199">
        <v>-1.462890395487193</v>
      </c>
      <c r="AV199">
        <v>-0.40695340430829674</v>
      </c>
      <c r="AW199">
        <v>1.5764044292154722</v>
      </c>
      <c r="AX199">
        <v>0.37171503208810464</v>
      </c>
      <c r="AY199">
        <v>-0.4889216143055819</v>
      </c>
      <c r="AZ199">
        <v>0.32070261113403831</v>
      </c>
    </row>
    <row r="200" spans="10:52" x14ac:dyDescent="0.55000000000000004">
      <c r="J200">
        <f t="shared" si="92"/>
        <v>0</v>
      </c>
      <c r="K200">
        <v>189</v>
      </c>
      <c r="L200">
        <f t="shared" ca="1" si="100"/>
        <v>1.1049385865918397</v>
      </c>
      <c r="M200">
        <f t="shared" ca="1" si="104"/>
        <v>0.24342477975043569</v>
      </c>
      <c r="N200">
        <f t="shared" ca="1" si="104"/>
        <v>0.1042331580852264</v>
      </c>
      <c r="O200">
        <f t="shared" ca="1" si="104"/>
        <v>6.2395380857774581E-2</v>
      </c>
      <c r="P200">
        <f t="shared" ca="1" si="104"/>
        <v>8.2555000237997347E-2</v>
      </c>
      <c r="Q200">
        <f t="shared" ca="1" si="104"/>
        <v>3.8228304632389319E-2</v>
      </c>
      <c r="R200">
        <f t="shared" ca="1" si="104"/>
        <v>3.6463110344504071E-2</v>
      </c>
      <c r="S200">
        <f t="shared" ca="1" si="104"/>
        <v>2.2631120112162419E-2</v>
      </c>
      <c r="T200">
        <f t="shared" ca="1" si="104"/>
        <v>9.0353695262842745E-3</v>
      </c>
      <c r="U200">
        <f t="shared" ca="1" si="104"/>
        <v>1.109469668704874E-2</v>
      </c>
      <c r="V200">
        <f t="shared" ca="1" si="104"/>
        <v>3.8064354765031077E-3</v>
      </c>
      <c r="W200">
        <f t="shared" ca="1" si="104"/>
        <v>4.3455540508612559E-3</v>
      </c>
      <c r="X200">
        <f t="shared" ca="1" si="104"/>
        <v>2.3587535378990741E-3</v>
      </c>
      <c r="Y200">
        <f t="shared" ca="1" si="104"/>
        <v>2.8071992199899002E-3</v>
      </c>
      <c r="Z200">
        <f t="shared" ca="1" si="104"/>
        <v>2.7788811429025791E-3</v>
      </c>
      <c r="AA200">
        <f t="shared" ca="1" si="104"/>
        <v>8.6644109878398167E-4</v>
      </c>
      <c r="AB200">
        <f t="shared" ca="1" si="104"/>
        <v>4.8250453605072857E-4</v>
      </c>
      <c r="AC200">
        <f t="shared" ca="1" si="103"/>
        <v>8.9929848676822575E-4</v>
      </c>
      <c r="AD200">
        <f t="shared" ca="1" si="103"/>
        <v>3.8737337867197962E-4</v>
      </c>
      <c r="AE200">
        <f t="shared" ca="1" si="89"/>
        <v>1.3292841838483443E-3</v>
      </c>
      <c r="AF200">
        <f t="shared" ca="1" si="93"/>
        <v>1276.4741924580353</v>
      </c>
      <c r="AG200">
        <f t="shared" ca="1" si="94"/>
        <v>0</v>
      </c>
      <c r="AH200">
        <f t="shared" ca="1" si="95"/>
        <v>0.14608024823915133</v>
      </c>
      <c r="AI200">
        <f t="shared" ca="1" si="96"/>
        <v>0.12764741924580353</v>
      </c>
      <c r="AJ200">
        <f t="shared" ca="1" si="86"/>
        <v>-2.0584833529231981</v>
      </c>
      <c r="AK200">
        <f t="shared" si="87"/>
        <v>0</v>
      </c>
      <c r="AM200">
        <f t="shared" ca="1" si="97"/>
        <v>1.0818142137917526</v>
      </c>
      <c r="AN200">
        <f t="shared" ca="1" si="98"/>
        <v>0.1965986484719906</v>
      </c>
      <c r="AO200">
        <f t="shared" si="99"/>
        <v>0</v>
      </c>
      <c r="AP200">
        <v>2.1860796550754458</v>
      </c>
      <c r="AQ200">
        <v>-0.47337607611552812</v>
      </c>
      <c r="AR200">
        <v>-1.2469695320760366</v>
      </c>
      <c r="AS200">
        <v>-0.34983486330020241</v>
      </c>
      <c r="AT200">
        <v>0.1965986484719906</v>
      </c>
      <c r="AU200">
        <v>1.4283114069257863</v>
      </c>
      <c r="AV200">
        <v>0.19675439943966921</v>
      </c>
      <c r="AW200">
        <v>-1.5353452909039333</v>
      </c>
      <c r="AX200">
        <v>-0.83525037553044967</v>
      </c>
      <c r="AY200">
        <v>0.50954440666828305</v>
      </c>
      <c r="AZ200">
        <v>1.3712633517570794</v>
      </c>
    </row>
    <row r="201" spans="10:52" x14ac:dyDescent="0.55000000000000004">
      <c r="J201">
        <f t="shared" si="92"/>
        <v>0</v>
      </c>
      <c r="K201">
        <v>190</v>
      </c>
      <c r="L201">
        <f t="shared" ca="1" si="100"/>
        <v>0.44679149728513667</v>
      </c>
      <c r="M201">
        <f t="shared" ca="1" si="104"/>
        <v>0.34315446419854573</v>
      </c>
      <c r="N201">
        <f t="shared" ca="1" si="104"/>
        <v>0.11985818219993739</v>
      </c>
      <c r="O201">
        <f t="shared" ca="1" si="104"/>
        <v>6.0204308223212662E-2</v>
      </c>
      <c r="P201">
        <f t="shared" ca="1" si="104"/>
        <v>3.9034466939360149E-2</v>
      </c>
      <c r="Q201">
        <f t="shared" ca="1" si="104"/>
        <v>5.4126290635063572E-2</v>
      </c>
      <c r="R201">
        <f t="shared" ca="1" si="104"/>
        <v>2.583049772054458E-2</v>
      </c>
      <c r="S201">
        <f t="shared" ca="1" si="104"/>
        <v>2.514692041503315E-2</v>
      </c>
      <c r="T201">
        <f t="shared" ca="1" si="104"/>
        <v>1.5834216057135125E-2</v>
      </c>
      <c r="U201">
        <f t="shared" ca="1" si="104"/>
        <v>6.3879581444518229E-3</v>
      </c>
      <c r="V201">
        <f t="shared" ca="1" si="104"/>
        <v>7.9043217326002779E-3</v>
      </c>
      <c r="W201">
        <f t="shared" ca="1" si="104"/>
        <v>2.727443351314523E-3</v>
      </c>
      <c r="X201">
        <f t="shared" ca="1" si="104"/>
        <v>3.1272204815583921E-3</v>
      </c>
      <c r="Y201">
        <f t="shared" ca="1" si="104"/>
        <v>1.7030257852723122E-3</v>
      </c>
      <c r="Z201">
        <f t="shared" ca="1" si="104"/>
        <v>2.0318935446126795E-3</v>
      </c>
      <c r="AA201">
        <f t="shared" ca="1" si="104"/>
        <v>2.015270974721285E-3</v>
      </c>
      <c r="AB201">
        <f t="shared" ca="1" si="104"/>
        <v>6.2928306762169374E-4</v>
      </c>
      <c r="AC201">
        <f t="shared" ca="1" si="103"/>
        <v>3.5083683028910541E-4</v>
      </c>
      <c r="AD201">
        <f t="shared" ca="1" si="103"/>
        <v>6.5447323977991232E-4</v>
      </c>
      <c r="AE201">
        <f t="shared" ca="1" si="89"/>
        <v>1.2501708672793157E-3</v>
      </c>
      <c r="AF201">
        <f t="shared" ca="1" si="93"/>
        <v>1215.3323079954387</v>
      </c>
      <c r="AG201">
        <f t="shared" ca="1" si="94"/>
        <v>0</v>
      </c>
      <c r="AH201">
        <f t="shared" ca="1" si="95"/>
        <v>0.18626537853670569</v>
      </c>
      <c r="AI201">
        <f t="shared" ca="1" si="96"/>
        <v>0.12153323079954387</v>
      </c>
      <c r="AJ201">
        <f t="shared" ca="1" si="86"/>
        <v>-2.1075675490740826</v>
      </c>
      <c r="AK201">
        <f t="shared" si="87"/>
        <v>0</v>
      </c>
      <c r="AM201">
        <f t="shared" ca="1" si="97"/>
        <v>0.4398454237899152</v>
      </c>
      <c r="AN201">
        <f t="shared" ca="1" si="98"/>
        <v>-2.0533298084046692</v>
      </c>
      <c r="AO201">
        <f t="shared" si="99"/>
        <v>0</v>
      </c>
      <c r="AP201">
        <v>1.2355667422525585</v>
      </c>
      <c r="AQ201">
        <v>-0.3631225808931049</v>
      </c>
      <c r="AR201">
        <v>0.29343709684326313</v>
      </c>
      <c r="AS201">
        <v>1.215626070916187</v>
      </c>
      <c r="AT201">
        <v>-2.0533298084046692</v>
      </c>
      <c r="AU201">
        <v>-1.8821447156369686</v>
      </c>
      <c r="AV201">
        <v>3.8985490391496569E-2</v>
      </c>
      <c r="AW201">
        <v>0.8824849828670267</v>
      </c>
      <c r="AX201">
        <v>-0.60839738580398262</v>
      </c>
      <c r="AY201">
        <v>8.5515239334199578E-2</v>
      </c>
      <c r="AZ201">
        <v>-0.64028199631138705</v>
      </c>
    </row>
    <row r="202" spans="10:52" x14ac:dyDescent="0.55000000000000004">
      <c r="J202">
        <f t="shared" si="92"/>
        <v>0</v>
      </c>
      <c r="K202">
        <v>191</v>
      </c>
      <c r="L202">
        <f t="shared" ca="1" si="100"/>
        <v>0.61127182426510351</v>
      </c>
      <c r="M202">
        <f t="shared" ca="1" si="104"/>
        <v>0.1387574827414208</v>
      </c>
      <c r="N202">
        <f t="shared" ca="1" si="104"/>
        <v>0.16896336656768637</v>
      </c>
      <c r="O202">
        <f t="shared" ca="1" si="104"/>
        <v>6.9229207641764601E-2</v>
      </c>
      <c r="P202">
        <f t="shared" ca="1" si="104"/>
        <v>3.7663734825223415E-2</v>
      </c>
      <c r="Q202">
        <f t="shared" ca="1" si="104"/>
        <v>2.5592524937964201E-2</v>
      </c>
      <c r="R202">
        <f t="shared" ca="1" si="104"/>
        <v>3.6572613939200978E-2</v>
      </c>
      <c r="S202">
        <f t="shared" ca="1" si="104"/>
        <v>1.7814099354723171E-2</v>
      </c>
      <c r="T202">
        <f t="shared" ca="1" si="104"/>
        <v>1.7594434966090169E-2</v>
      </c>
      <c r="U202">
        <f t="shared" ca="1" si="104"/>
        <v>1.1194706439945971E-2</v>
      </c>
      <c r="V202">
        <f t="shared" ca="1" si="104"/>
        <v>4.5510461270269129E-3</v>
      </c>
      <c r="W202">
        <f t="shared" ca="1" si="104"/>
        <v>5.6637213186224661E-3</v>
      </c>
      <c r="X202">
        <f t="shared" ca="1" si="104"/>
        <v>1.9627685240344878E-3</v>
      </c>
      <c r="Y202">
        <f t="shared" ca="1" si="104"/>
        <v>2.2578607856882059E-3</v>
      </c>
      <c r="Z202">
        <f t="shared" ca="1" si="104"/>
        <v>1.23267599775701E-3</v>
      </c>
      <c r="AA202">
        <f t="shared" ca="1" si="104"/>
        <v>1.4735484799844266E-3</v>
      </c>
      <c r="AB202">
        <f t="shared" ca="1" si="104"/>
        <v>1.4636608337732471E-3</v>
      </c>
      <c r="AC202">
        <f t="shared" ca="1" si="103"/>
        <v>4.5756186792778329E-4</v>
      </c>
      <c r="AD202">
        <f t="shared" ca="1" si="103"/>
        <v>2.553249230726259E-4</v>
      </c>
      <c r="AE202">
        <f t="shared" ca="1" si="89"/>
        <v>1.3870737106617802E-3</v>
      </c>
      <c r="AF202">
        <f t="shared" ca="1" si="93"/>
        <v>1155.6120541536829</v>
      </c>
      <c r="AG202">
        <f t="shared" ca="1" si="94"/>
        <v>0</v>
      </c>
      <c r="AH202">
        <f t="shared" ca="1" si="95"/>
        <v>0.18410560759803662</v>
      </c>
      <c r="AI202">
        <f t="shared" ca="1" si="96"/>
        <v>0.1155612054153683</v>
      </c>
      <c r="AJ202">
        <f t="shared" ca="1" si="86"/>
        <v>-2.1579549723605527</v>
      </c>
      <c r="AK202">
        <f t="shared" si="87"/>
        <v>0</v>
      </c>
      <c r="AM202">
        <f t="shared" ca="1" si="97"/>
        <v>0.60686162916762909</v>
      </c>
      <c r="AN202">
        <f t="shared" ca="1" si="98"/>
        <v>-1.2486361811170354</v>
      </c>
      <c r="AO202">
        <f t="shared" si="99"/>
        <v>0</v>
      </c>
      <c r="AP202">
        <v>1.0384064808022231</v>
      </c>
      <c r="AQ202">
        <v>0.52862787924823351</v>
      </c>
      <c r="AR202">
        <v>4.9476511776447296E-2</v>
      </c>
      <c r="AS202">
        <v>-1.0994926924468018</v>
      </c>
      <c r="AT202">
        <v>-1.2486361811170354</v>
      </c>
      <c r="AU202">
        <v>-1.0437975106469821</v>
      </c>
      <c r="AV202">
        <v>-0.15139335118874442</v>
      </c>
      <c r="AW202">
        <v>2.0216339180478826</v>
      </c>
      <c r="AX202">
        <v>0.29231841836008243</v>
      </c>
      <c r="AY202">
        <v>1.9365779735380784</v>
      </c>
      <c r="AZ202">
        <v>4.4651642383541912E-2</v>
      </c>
    </row>
    <row r="203" spans="10:52" x14ac:dyDescent="0.55000000000000004">
      <c r="J203">
        <f t="shared" si="92"/>
        <v>0</v>
      </c>
      <c r="K203">
        <v>192</v>
      </c>
      <c r="L203">
        <f t="shared" ca="1" si="100"/>
        <v>0.95204415413764309</v>
      </c>
      <c r="M203">
        <f t="shared" ca="1" si="104"/>
        <v>0.1898391981968533</v>
      </c>
      <c r="N203">
        <f t="shared" ca="1" si="104"/>
        <v>6.8321802180848504E-2</v>
      </c>
      <c r="O203">
        <f t="shared" ca="1" si="104"/>
        <v>9.7592002258583027E-2</v>
      </c>
      <c r="P203">
        <f t="shared" ca="1" si="104"/>
        <v>4.3309699849261266E-2</v>
      </c>
      <c r="Q203">
        <f t="shared" ca="1" si="104"/>
        <v>2.4693819292289313E-2</v>
      </c>
      <c r="R203">
        <f t="shared" ca="1" si="104"/>
        <v>1.7292622925081755E-2</v>
      </c>
      <c r="S203">
        <f t="shared" ca="1" si="104"/>
        <v>2.5222439978641036E-2</v>
      </c>
      <c r="T203">
        <f t="shared" ca="1" si="104"/>
        <v>1.2463912375877797E-2</v>
      </c>
      <c r="U203">
        <f t="shared" ca="1" si="104"/>
        <v>1.243917183593975E-2</v>
      </c>
      <c r="V203">
        <f t="shared" ca="1" si="104"/>
        <v>7.9755728254057578E-3</v>
      </c>
      <c r="W203">
        <f t="shared" ca="1" si="104"/>
        <v>3.2609827691309165E-3</v>
      </c>
      <c r="X203">
        <f t="shared" ca="1" si="104"/>
        <v>4.0758221166124382E-3</v>
      </c>
      <c r="Y203">
        <f t="shared" ca="1" si="104"/>
        <v>1.4171236431631947E-3</v>
      </c>
      <c r="Z203">
        <f t="shared" ca="1" si="104"/>
        <v>1.6342740203135579E-3</v>
      </c>
      <c r="AA203">
        <f t="shared" ca="1" si="104"/>
        <v>8.9394833091729366E-4</v>
      </c>
      <c r="AB203">
        <f t="shared" ca="1" si="104"/>
        <v>1.070215977837716E-3</v>
      </c>
      <c r="AC203">
        <f t="shared" ca="1" si="103"/>
        <v>1.0642513990486659E-3</v>
      </c>
      <c r="AD203">
        <f t="shared" ca="1" si="103"/>
        <v>3.3299510953099646E-4</v>
      </c>
      <c r="AE203">
        <f t="shared" ca="1" si="89"/>
        <v>1.1960911536367034E-3</v>
      </c>
      <c r="AF203">
        <f t="shared" ca="1" si="93"/>
        <v>1098.3743822896893</v>
      </c>
      <c r="AG203">
        <f t="shared" ca="1" si="94"/>
        <v>0</v>
      </c>
      <c r="AH203">
        <f t="shared" ca="1" si="95"/>
        <v>0.1487177919383425</v>
      </c>
      <c r="AI203">
        <f t="shared" ca="1" si="96"/>
        <v>0.10983743822896894</v>
      </c>
      <c r="AJ203">
        <f t="shared" ca="1" si="86"/>
        <v>-2.2087538405459584</v>
      </c>
      <c r="AK203">
        <f t="shared" si="87"/>
        <v>0</v>
      </c>
      <c r="AM203">
        <f t="shared" ca="1" si="97"/>
        <v>0.9537334667360059</v>
      </c>
      <c r="AN203">
        <f t="shared" ca="1" si="98"/>
        <v>-0.11842757885460742</v>
      </c>
      <c r="AO203">
        <f t="shared" si="99"/>
        <v>0</v>
      </c>
      <c r="AP203">
        <v>-0.10057419785880484</v>
      </c>
      <c r="AQ203">
        <v>-0.67763721744995564</v>
      </c>
      <c r="AR203">
        <v>0.81194684753427282</v>
      </c>
      <c r="AS203">
        <v>1.9179606169927865</v>
      </c>
      <c r="AT203">
        <v>-0.11842757885460742</v>
      </c>
      <c r="AU203">
        <v>-1.3026510714553297</v>
      </c>
      <c r="AV203">
        <v>1.6443664208054543</v>
      </c>
      <c r="AW203">
        <v>-0.19831418285320979</v>
      </c>
      <c r="AX203">
        <v>-0.65121412262669764</v>
      </c>
      <c r="AY203">
        <v>-0.10941903383354656</v>
      </c>
      <c r="AZ203">
        <v>1.0925168680842035</v>
      </c>
    </row>
    <row r="204" spans="10:52" x14ac:dyDescent="0.55000000000000004">
      <c r="J204">
        <f t="shared" ref="J204:J211" si="105">Cullrate</f>
        <v>0</v>
      </c>
      <c r="K204">
        <v>193</v>
      </c>
      <c r="L204">
        <f t="shared" ca="1" si="100"/>
        <v>0.72114377870512392</v>
      </c>
      <c r="M204">
        <f t="shared" ca="1" si="104"/>
        <v>0.29567091381445415</v>
      </c>
      <c r="N204">
        <f t="shared" ca="1" si="104"/>
        <v>9.3473561851411077E-2</v>
      </c>
      <c r="O204">
        <f t="shared" ca="1" si="104"/>
        <v>3.9462172234078788E-2</v>
      </c>
      <c r="P204">
        <f t="shared" ca="1" si="104"/>
        <v>6.1053426284743244E-2</v>
      </c>
      <c r="Q204">
        <f t="shared" ca="1" si="104"/>
        <v>2.8395535032407753E-2</v>
      </c>
      <c r="R204">
        <f t="shared" ca="1" si="104"/>
        <v>1.668537616498407E-2</v>
      </c>
      <c r="S204">
        <f t="shared" ca="1" si="104"/>
        <v>1.1925922071805721E-2</v>
      </c>
      <c r="T204">
        <f t="shared" ca="1" si="104"/>
        <v>1.764727340629027E-2</v>
      </c>
      <c r="U204">
        <f t="shared" ca="1" si="104"/>
        <v>8.8119196831526955E-3</v>
      </c>
      <c r="V204">
        <f t="shared" ca="1" si="104"/>
        <v>8.8621815495996646E-3</v>
      </c>
      <c r="W204">
        <f t="shared" ca="1" si="104"/>
        <v>5.7147752036931076E-3</v>
      </c>
      <c r="X204">
        <f t="shared" ca="1" si="104"/>
        <v>2.346723107405389E-3</v>
      </c>
      <c r="Y204">
        <f t="shared" ca="1" si="104"/>
        <v>2.9427534709525701E-3</v>
      </c>
      <c r="Z204">
        <f t="shared" ca="1" si="104"/>
        <v>1.0257356734630532E-3</v>
      </c>
      <c r="AA204">
        <f t="shared" ca="1" si="104"/>
        <v>1.1851910277957648E-3</v>
      </c>
      <c r="AB204">
        <f t="shared" ca="1" si="104"/>
        <v>6.4926115435248982E-4</v>
      </c>
      <c r="AC204">
        <f t="shared" ca="1" si="103"/>
        <v>7.7817129858000808E-4</v>
      </c>
      <c r="AD204">
        <f t="shared" ca="1" si="103"/>
        <v>7.7451932959295448E-4</v>
      </c>
      <c r="AE204">
        <f t="shared" ca="1" si="89"/>
        <v>1.1135704298314995E-3</v>
      </c>
      <c r="AF204">
        <f t="shared" ref="AF204:AF211" ca="1" si="106">SUMPRODUCT(L204:AE204,mwt)*fec</f>
        <v>1040.7978295676278</v>
      </c>
      <c r="AG204">
        <f t="shared" ref="AG204:AG211" ca="1" si="107">J204*SUMPRODUCT(L204:AE204,wt,vul)</f>
        <v>0</v>
      </c>
      <c r="AH204">
        <f t="shared" ref="AH204:AH211" ca="1" si="108">SUMPRODUCT(L204:AE204,vul,wt)/SUMPRODUCT(L204:AE204,vul)</f>
        <v>0.15306226662745823</v>
      </c>
      <c r="AI204">
        <f t="shared" ref="AI204:AI211" ca="1" si="109">SUMPRODUCT(L204:AE204,mwt)</f>
        <v>0.10407978295676279</v>
      </c>
      <c r="AJ204">
        <f t="shared" ca="1" si="86"/>
        <v>-2.26259753013015</v>
      </c>
      <c r="AK204">
        <f t="shared" si="87"/>
        <v>0</v>
      </c>
      <c r="AM204">
        <f t="shared" ref="AM204:AM211" ca="1" si="110">EXP(AN204*sdr)*IF(AO204=0,1,0)</f>
        <v>0.72929798052178885</v>
      </c>
      <c r="AN204">
        <f t="shared" ref="AN204:AN211" ca="1" si="111">OFFSET(AO204,0,normseq)</f>
        <v>-0.78918219514889643</v>
      </c>
      <c r="AO204">
        <f t="shared" ref="AO204:AO211" si="112">MOD(K204,yrbetween)</f>
        <v>0</v>
      </c>
      <c r="AP204">
        <v>-1.1616725714702625</v>
      </c>
      <c r="AQ204">
        <v>0.70965143095236272</v>
      </c>
      <c r="AR204">
        <v>0.9752898222359363</v>
      </c>
      <c r="AS204">
        <v>-0.14396846381714568</v>
      </c>
      <c r="AT204">
        <v>-0.78918219514889643</v>
      </c>
      <c r="AU204">
        <v>-0.36418441595742479</v>
      </c>
      <c r="AV204">
        <v>-0.46935838327044621</v>
      </c>
      <c r="AW204">
        <v>-0.10695657692849636</v>
      </c>
      <c r="AX204">
        <v>1.264643287868239</v>
      </c>
      <c r="AY204">
        <v>0.68516328610712662</v>
      </c>
      <c r="AZ204">
        <v>1.6575177141930908</v>
      </c>
    </row>
    <row r="205" spans="10:52" x14ac:dyDescent="0.55000000000000004">
      <c r="J205">
        <f t="shared" si="105"/>
        <v>0</v>
      </c>
      <c r="K205">
        <v>194</v>
      </c>
      <c r="L205">
        <f t="shared" ref="L205:L211" ca="1" si="113">reca*AF204/(1+recb*AF204)*Rmult+glenadd</f>
        <v>1.3362640889281363</v>
      </c>
      <c r="M205">
        <f t="shared" ca="1" si="104"/>
        <v>0.22396150337637147</v>
      </c>
      <c r="N205">
        <f t="shared" ca="1" si="104"/>
        <v>0.1455832816015166</v>
      </c>
      <c r="O205">
        <f t="shared" ca="1" si="104"/>
        <v>5.3989644291718979E-2</v>
      </c>
      <c r="P205">
        <f t="shared" ca="1" si="104"/>
        <v>2.4687482250291444E-2</v>
      </c>
      <c r="Q205">
        <f t="shared" ca="1" si="104"/>
        <v>4.0029016847285354E-2</v>
      </c>
      <c r="R205">
        <f t="shared" ca="1" si="104"/>
        <v>1.9186589883633282E-2</v>
      </c>
      <c r="S205">
        <f t="shared" ca="1" si="104"/>
        <v>1.1507132072702838E-2</v>
      </c>
      <c r="T205">
        <f t="shared" ca="1" si="104"/>
        <v>8.3441573298019475E-3</v>
      </c>
      <c r="U205">
        <f t="shared" ca="1" si="104"/>
        <v>1.2476528331812384E-2</v>
      </c>
      <c r="V205">
        <f t="shared" ca="1" si="104"/>
        <v>6.2779767867633292E-3</v>
      </c>
      <c r="W205">
        <f t="shared" ca="1" si="104"/>
        <v>6.3500611779194853E-3</v>
      </c>
      <c r="X205">
        <f t="shared" ca="1" si="104"/>
        <v>4.112562369566925E-3</v>
      </c>
      <c r="Y205">
        <f t="shared" ca="1" si="104"/>
        <v>1.6943397852263215E-3</v>
      </c>
      <c r="Z205">
        <f t="shared" ca="1" si="104"/>
        <v>2.130009775735331E-3</v>
      </c>
      <c r="AA205">
        <f t="shared" ca="1" si="104"/>
        <v>7.4387324400176761E-4</v>
      </c>
      <c r="AB205">
        <f t="shared" ref="AB205:AD211" ca="1" si="114">AA204*AA$10*(1-AA$2*$J204)</f>
        <v>8.6078632088870081E-4</v>
      </c>
      <c r="AC205">
        <f t="shared" ca="1" si="114"/>
        <v>4.7208825700847875E-4</v>
      </c>
      <c r="AD205">
        <f t="shared" ca="1" si="114"/>
        <v>5.6632174787219251E-4</v>
      </c>
      <c r="AE205">
        <f t="shared" ca="1" si="89"/>
        <v>1.3750178623716739E-3</v>
      </c>
      <c r="AF205">
        <f t="shared" ca="1" si="106"/>
        <v>999.27969952868784</v>
      </c>
      <c r="AG205">
        <f t="shared" ca="1" si="107"/>
        <v>0</v>
      </c>
      <c r="AH205">
        <f t="shared" ca="1" si="108"/>
        <v>0.11461719933131929</v>
      </c>
      <c r="AI205">
        <f t="shared" ca="1" si="109"/>
        <v>9.9927969952868789E-2</v>
      </c>
      <c r="AJ205">
        <f t="shared" ref="AJ205:AJ211" ca="1" si="115">LN(AI205)</f>
        <v>-2.3033056530063813</v>
      </c>
      <c r="AK205">
        <f t="shared" ref="AK205:AK211" si="116">J205</f>
        <v>0</v>
      </c>
      <c r="AM205">
        <f t="shared" ca="1" si="110"/>
        <v>1.3656011079372865</v>
      </c>
      <c r="AN205">
        <f t="shared" ca="1" si="111"/>
        <v>0.7789867595420219</v>
      </c>
      <c r="AO205">
        <f t="shared" si="112"/>
        <v>0</v>
      </c>
      <c r="AP205">
        <v>-0.48306787903129589</v>
      </c>
      <c r="AQ205">
        <v>0.46458126234938391</v>
      </c>
      <c r="AR205">
        <v>-0.97590600489638746</v>
      </c>
      <c r="AS205">
        <v>-0.50998096412513405</v>
      </c>
      <c r="AT205">
        <v>0.7789867595420219</v>
      </c>
      <c r="AU205">
        <v>-1.3837097867508419</v>
      </c>
      <c r="AV205">
        <v>-0.83666009231819771</v>
      </c>
      <c r="AW205">
        <v>0.32231355362455361</v>
      </c>
      <c r="AX205">
        <v>1.9985600374639034</v>
      </c>
      <c r="AY205">
        <v>0.39791302697267383</v>
      </c>
      <c r="AZ205">
        <v>-1.2153032002970576</v>
      </c>
    </row>
    <row r="206" spans="10:52" x14ac:dyDescent="0.55000000000000004">
      <c r="J206">
        <f t="shared" si="105"/>
        <v>0</v>
      </c>
      <c r="K206">
        <v>195</v>
      </c>
      <c r="L206">
        <f t="shared" ca="1" si="113"/>
        <v>1.5479915949348095</v>
      </c>
      <c r="M206">
        <f t="shared" ref="M206:AA211" ca="1" si="117">L205*L$10*(1-L$2*$J205)</f>
        <v>0.41499590387033641</v>
      </c>
      <c r="N206">
        <f t="shared" ca="1" si="117"/>
        <v>0.11027479907747141</v>
      </c>
      <c r="O206">
        <f t="shared" ca="1" si="117"/>
        <v>8.4087836526242132E-2</v>
      </c>
      <c r="P206">
        <f t="shared" ca="1" si="117"/>
        <v>3.3775849368989398E-2</v>
      </c>
      <c r="Q206">
        <f t="shared" ca="1" si="117"/>
        <v>1.6186080013021669E-2</v>
      </c>
      <c r="R206">
        <f t="shared" ca="1" si="117"/>
        <v>2.7047221643028443E-2</v>
      </c>
      <c r="S206">
        <f t="shared" ca="1" si="117"/>
        <v>1.3232103467891049E-2</v>
      </c>
      <c r="T206">
        <f t="shared" ca="1" si="117"/>
        <v>8.0511443770405547E-3</v>
      </c>
      <c r="U206">
        <f t="shared" ca="1" si="117"/>
        <v>5.8992748020363266E-3</v>
      </c>
      <c r="V206">
        <f t="shared" ca="1" si="117"/>
        <v>8.8887958654758729E-3</v>
      </c>
      <c r="W206">
        <f t="shared" ca="1" si="117"/>
        <v>4.4983886243344217E-3</v>
      </c>
      <c r="X206">
        <f t="shared" ca="1" si="117"/>
        <v>4.5697375161638841E-3</v>
      </c>
      <c r="Y206">
        <f t="shared" ca="1" si="117"/>
        <v>2.969280022851099E-3</v>
      </c>
      <c r="Z206">
        <f t="shared" ca="1" si="117"/>
        <v>1.2263889386497416E-3</v>
      </c>
      <c r="AA206">
        <f t="shared" ca="1" si="117"/>
        <v>1.5447033018578056E-3</v>
      </c>
      <c r="AB206">
        <f t="shared" ca="1" si="114"/>
        <v>5.4026388817901626E-4</v>
      </c>
      <c r="AC206">
        <f t="shared" ca="1" si="114"/>
        <v>6.2589161720349507E-4</v>
      </c>
      <c r="AD206">
        <f t="shared" ca="1" si="114"/>
        <v>3.4356683078242626E-4</v>
      </c>
      <c r="AE206">
        <f t="shared" ref="AE206:AE211" ca="1" si="118">(AD205+AE205)*AD$10*(1-AD$2*$J205)</f>
        <v>1.4137975314418767E-3</v>
      </c>
      <c r="AF206">
        <f t="shared" ca="1" si="106"/>
        <v>991.84623861723537</v>
      </c>
      <c r="AG206">
        <f t="shared" ca="1" si="107"/>
        <v>0</v>
      </c>
      <c r="AH206">
        <f t="shared" ca="1" si="108"/>
        <v>9.995041405440358E-2</v>
      </c>
      <c r="AI206">
        <f t="shared" ca="1" si="109"/>
        <v>9.9184623861723539E-2</v>
      </c>
      <c r="AJ206">
        <f t="shared" ca="1" si="115"/>
        <v>-2.3107722780991833</v>
      </c>
      <c r="AK206">
        <f t="shared" si="116"/>
        <v>0</v>
      </c>
      <c r="AM206">
        <f t="shared" ca="1" si="110"/>
        <v>1.5950404710227115</v>
      </c>
      <c r="AN206">
        <f t="shared" ca="1" si="111"/>
        <v>1.1672477739921305</v>
      </c>
      <c r="AO206">
        <f t="shared" si="112"/>
        <v>0</v>
      </c>
      <c r="AP206">
        <v>0.63550032791681588</v>
      </c>
      <c r="AQ206">
        <v>0.61985133470443543</v>
      </c>
      <c r="AR206">
        <v>-2.4887776817195117</v>
      </c>
      <c r="AS206">
        <v>1.5690284271840937</v>
      </c>
      <c r="AT206">
        <v>1.1672477739921305</v>
      </c>
      <c r="AU206">
        <v>-0.53779785957885906</v>
      </c>
      <c r="AV206">
        <v>-2.2566837287740782E-3</v>
      </c>
      <c r="AW206">
        <v>0.29383613764366601</v>
      </c>
      <c r="AX206">
        <v>-0.49747541197575629</v>
      </c>
      <c r="AY206">
        <v>1.4043234841665253</v>
      </c>
      <c r="AZ206">
        <v>-1.6753028830862604</v>
      </c>
    </row>
    <row r="207" spans="10:52" x14ac:dyDescent="0.55000000000000004">
      <c r="J207">
        <f t="shared" si="105"/>
        <v>0</v>
      </c>
      <c r="K207">
        <v>196</v>
      </c>
      <c r="L207">
        <f t="shared" ca="1" si="113"/>
        <v>1.2467208060420314</v>
      </c>
      <c r="M207">
        <f t="shared" ca="1" si="117"/>
        <v>0.48075090578760848</v>
      </c>
      <c r="N207">
        <f t="shared" ca="1" si="117"/>
        <v>0.20433685801960538</v>
      </c>
      <c r="O207">
        <f t="shared" ca="1" si="117"/>
        <v>6.3693915783349223E-2</v>
      </c>
      <c r="P207">
        <f t="shared" ca="1" si="117"/>
        <v>5.2605238236588719E-2</v>
      </c>
      <c r="Q207">
        <f t="shared" ca="1" si="117"/>
        <v>2.2144769355237747E-2</v>
      </c>
      <c r="R207">
        <f t="shared" ca="1" si="117"/>
        <v>1.0936778570260571E-2</v>
      </c>
      <c r="S207">
        <f t="shared" ca="1" si="117"/>
        <v>1.8653217558208531E-2</v>
      </c>
      <c r="T207">
        <f t="shared" ca="1" si="117"/>
        <v>9.2580475099132871E-3</v>
      </c>
      <c r="U207">
        <f t="shared" ca="1" si="117"/>
        <v>5.6921162046400606E-3</v>
      </c>
      <c r="V207">
        <f t="shared" ca="1" si="117"/>
        <v>4.2028878607154379E-3</v>
      </c>
      <c r="W207">
        <f t="shared" ca="1" si="117"/>
        <v>6.3691312605031617E-3</v>
      </c>
      <c r="X207">
        <f t="shared" ca="1" si="117"/>
        <v>3.2372058603758061E-3</v>
      </c>
      <c r="Y207">
        <f t="shared" ca="1" si="117"/>
        <v>3.2993615894626525E-3</v>
      </c>
      <c r="Z207">
        <f t="shared" ca="1" si="117"/>
        <v>2.149210097956726E-3</v>
      </c>
      <c r="AA207">
        <f t="shared" ca="1" si="117"/>
        <v>8.8938889599234376E-4</v>
      </c>
      <c r="AB207">
        <f t="shared" ca="1" si="114"/>
        <v>1.1218946489526911E-3</v>
      </c>
      <c r="AC207">
        <f t="shared" ca="1" si="114"/>
        <v>3.9283458679954423E-4</v>
      </c>
      <c r="AD207">
        <f t="shared" ca="1" si="114"/>
        <v>4.5549872538352553E-4</v>
      </c>
      <c r="AE207">
        <f t="shared" ca="1" si="118"/>
        <v>1.2798159497938351E-3</v>
      </c>
      <c r="AF207">
        <f t="shared" ca="1" si="106"/>
        <v>1026.2768045388361</v>
      </c>
      <c r="AG207">
        <f t="shared" ca="1" si="107"/>
        <v>0</v>
      </c>
      <c r="AH207">
        <f t="shared" ca="1" si="108"/>
        <v>0.10981098358397813</v>
      </c>
      <c r="AI207">
        <f t="shared" ca="1" si="109"/>
        <v>0.10262768045388362</v>
      </c>
      <c r="AJ207">
        <f t="shared" ca="1" si="115"/>
        <v>-2.2766475926333793</v>
      </c>
      <c r="AK207">
        <f t="shared" si="116"/>
        <v>0</v>
      </c>
      <c r="AM207">
        <f t="shared" ca="1" si="110"/>
        <v>1.2865896831401489</v>
      </c>
      <c r="AN207">
        <f t="shared" ca="1" si="111"/>
        <v>0.62998765315569472</v>
      </c>
      <c r="AO207">
        <f t="shared" si="112"/>
        <v>0</v>
      </c>
      <c r="AP207">
        <v>-0.36418441595742479</v>
      </c>
      <c r="AQ207">
        <v>-0.89075911091640592</v>
      </c>
      <c r="AR207">
        <v>4.3655745685100555E-2</v>
      </c>
      <c r="AS207">
        <v>0.99367071015876718</v>
      </c>
      <c r="AT207">
        <v>0.62998765315569472</v>
      </c>
      <c r="AU207">
        <v>8.7356966105289757E-2</v>
      </c>
      <c r="AV207">
        <v>1.6464400687254965</v>
      </c>
      <c r="AW207">
        <v>1.6140802472364157</v>
      </c>
      <c r="AX207">
        <v>0.48418542064609937</v>
      </c>
      <c r="AY207">
        <v>-0.22201220417628065</v>
      </c>
      <c r="AZ207">
        <v>2.7810074243461713E-2</v>
      </c>
    </row>
    <row r="208" spans="10:52" x14ac:dyDescent="0.55000000000000004">
      <c r="J208">
        <f t="shared" si="105"/>
        <v>0</v>
      </c>
      <c r="K208">
        <v>197</v>
      </c>
      <c r="L208">
        <f t="shared" ca="1" si="113"/>
        <v>1.3641478170854917</v>
      </c>
      <c r="M208">
        <f t="shared" ca="1" si="117"/>
        <v>0.38718695807531489</v>
      </c>
      <c r="N208">
        <f t="shared" ca="1" si="117"/>
        <v>0.23671349201897751</v>
      </c>
      <c r="O208">
        <f t="shared" ca="1" si="117"/>
        <v>0.11802347168178912</v>
      </c>
      <c r="P208">
        <f t="shared" ca="1" si="117"/>
        <v>3.9846828654684655E-2</v>
      </c>
      <c r="Q208">
        <f t="shared" ca="1" si="117"/>
        <v>3.4490053970223714E-2</v>
      </c>
      <c r="R208">
        <f t="shared" ca="1" si="117"/>
        <v>1.4963007641929598E-2</v>
      </c>
      <c r="S208">
        <f t="shared" ca="1" si="117"/>
        <v>7.5425902427063837E-3</v>
      </c>
      <c r="T208">
        <f t="shared" ca="1" si="117"/>
        <v>1.3051014510708572E-2</v>
      </c>
      <c r="U208">
        <f t="shared" ca="1" si="117"/>
        <v>6.5453902931840993E-3</v>
      </c>
      <c r="V208">
        <f t="shared" ca="1" si="117"/>
        <v>4.0552994903721769E-3</v>
      </c>
      <c r="W208">
        <f t="shared" ca="1" si="117"/>
        <v>3.0115152674438038E-3</v>
      </c>
      <c r="X208">
        <f t="shared" ca="1" si="117"/>
        <v>4.5834610488003878E-3</v>
      </c>
      <c r="Y208">
        <f t="shared" ca="1" si="117"/>
        <v>2.3372704964186595E-3</v>
      </c>
      <c r="Z208">
        <f t="shared" ca="1" si="117"/>
        <v>2.3881281624879881E-3</v>
      </c>
      <c r="AA208">
        <f t="shared" ca="1" si="117"/>
        <v>1.5586275577321167E-3</v>
      </c>
      <c r="AB208">
        <f t="shared" ca="1" si="114"/>
        <v>6.4594970571481465E-4</v>
      </c>
      <c r="AC208">
        <f t="shared" ca="1" si="114"/>
        <v>8.1574769385274557E-4</v>
      </c>
      <c r="AD208">
        <f t="shared" ca="1" si="114"/>
        <v>2.8588919975194247E-4</v>
      </c>
      <c r="AE208">
        <f t="shared" ca="1" si="118"/>
        <v>1.2637580725674404E-3</v>
      </c>
      <c r="AF208">
        <f t="shared" ca="1" si="106"/>
        <v>1099.9081989040856</v>
      </c>
      <c r="AG208">
        <f t="shared" ca="1" si="107"/>
        <v>0</v>
      </c>
      <c r="AH208">
        <f t="shared" ca="1" si="108"/>
        <v>0.11272962980264427</v>
      </c>
      <c r="AI208">
        <f t="shared" ca="1" si="109"/>
        <v>0.10999081989040856</v>
      </c>
      <c r="AJ208">
        <f t="shared" ca="1" si="115"/>
        <v>-2.2073583722140686</v>
      </c>
      <c r="AK208">
        <f t="shared" si="116"/>
        <v>0</v>
      </c>
      <c r="AM208">
        <f t="shared" ca="1" si="110"/>
        <v>1.3980174413295146</v>
      </c>
      <c r="AN208">
        <f t="shared" ca="1" si="111"/>
        <v>0.83763779912260361</v>
      </c>
      <c r="AO208">
        <f t="shared" si="112"/>
        <v>0</v>
      </c>
      <c r="AP208">
        <v>0.4572643774736207</v>
      </c>
      <c r="AQ208">
        <v>0.13608882909466047</v>
      </c>
      <c r="AR208">
        <v>-0.29120087674527895</v>
      </c>
      <c r="AS208">
        <v>0.17721390577207785</v>
      </c>
      <c r="AT208">
        <v>0.83763779912260361</v>
      </c>
      <c r="AU208">
        <v>0.85669398686150089</v>
      </c>
      <c r="AV208">
        <v>-1.3174485502531752</v>
      </c>
      <c r="AW208">
        <v>0.44811145016865339</v>
      </c>
      <c r="AX208">
        <v>2.7454370865598321</v>
      </c>
      <c r="AY208">
        <v>-1.157625320047373</v>
      </c>
      <c r="AZ208">
        <v>-1.2816735761589371</v>
      </c>
    </row>
    <row r="209" spans="10:52" x14ac:dyDescent="0.55000000000000004">
      <c r="J209">
        <f t="shared" si="105"/>
        <v>0</v>
      </c>
      <c r="K209">
        <v>198</v>
      </c>
      <c r="L209">
        <f t="shared" ca="1" si="113"/>
        <v>0.61193130259206485</v>
      </c>
      <c r="M209">
        <f t="shared" ca="1" si="117"/>
        <v>0.4236555940212694</v>
      </c>
      <c r="N209">
        <f t="shared" ca="1" si="117"/>
        <v>0.19064421056068576</v>
      </c>
      <c r="O209">
        <f t="shared" ca="1" si="117"/>
        <v>0.13672397820327981</v>
      </c>
      <c r="P209">
        <f t="shared" ca="1" si="117"/>
        <v>7.3835326270907234E-2</v>
      </c>
      <c r="Q209">
        <f t="shared" ca="1" si="117"/>
        <v>2.6125141086927824E-2</v>
      </c>
      <c r="R209">
        <f t="shared" ca="1" si="117"/>
        <v>2.3304597706498946E-2</v>
      </c>
      <c r="S209">
        <f t="shared" ca="1" si="117"/>
        <v>1.031929417940756E-2</v>
      </c>
      <c r="T209">
        <f t="shared" ca="1" si="117"/>
        <v>5.2772908694549104E-3</v>
      </c>
      <c r="U209">
        <f t="shared" ca="1" si="117"/>
        <v>9.2269977663353778E-3</v>
      </c>
      <c r="V209">
        <f t="shared" ca="1" si="117"/>
        <v>4.6632073144604654E-3</v>
      </c>
      <c r="W209">
        <f t="shared" ca="1" si="117"/>
        <v>2.9057630691183833E-3</v>
      </c>
      <c r="X209">
        <f t="shared" ca="1" si="117"/>
        <v>2.167197120240525E-3</v>
      </c>
      <c r="Y209">
        <f t="shared" ca="1" si="117"/>
        <v>3.3092700133693777E-3</v>
      </c>
      <c r="Z209">
        <f t="shared" ca="1" si="117"/>
        <v>1.6917519782239871E-3</v>
      </c>
      <c r="AA209">
        <f t="shared" ca="1" si="117"/>
        <v>1.7318932053170012E-3</v>
      </c>
      <c r="AB209">
        <f t="shared" ca="1" si="114"/>
        <v>1.1320076254299537E-3</v>
      </c>
      <c r="AC209">
        <f t="shared" ca="1" si="114"/>
        <v>4.6968044929496748E-4</v>
      </c>
      <c r="AD209">
        <f t="shared" ca="1" si="114"/>
        <v>5.9366833581295188E-4</v>
      </c>
      <c r="AE209">
        <f t="shared" ca="1" si="118"/>
        <v>1.1285441643750149E-3</v>
      </c>
      <c r="AF209">
        <f t="shared" ca="1" si="106"/>
        <v>1184.6480238852298</v>
      </c>
      <c r="AG209">
        <f t="shared" ca="1" si="107"/>
        <v>0</v>
      </c>
      <c r="AH209">
        <f t="shared" ca="1" si="108"/>
        <v>0.15426553549667973</v>
      </c>
      <c r="AI209">
        <f t="shared" ca="1" si="109"/>
        <v>0.11846480238852297</v>
      </c>
      <c r="AJ209">
        <f t="shared" ca="1" si="115"/>
        <v>-2.1331393887851768</v>
      </c>
      <c r="AK209">
        <f t="shared" si="116"/>
        <v>0</v>
      </c>
      <c r="AM209">
        <f t="shared" ca="1" si="110"/>
        <v>0.61868636559884993</v>
      </c>
      <c r="AN209">
        <f t="shared" ca="1" si="111"/>
        <v>-1.2003920346614905</v>
      </c>
      <c r="AO209">
        <f t="shared" si="112"/>
        <v>0</v>
      </c>
      <c r="AP209">
        <v>-1.0776329872896895</v>
      </c>
      <c r="AQ209">
        <v>0.37639210859197192</v>
      </c>
      <c r="AR209">
        <v>-0.13801923159917351</v>
      </c>
      <c r="AS209">
        <v>0.3425247996347025</v>
      </c>
      <c r="AT209">
        <v>-1.2003920346614905</v>
      </c>
      <c r="AU209">
        <v>0.3266677595092915</v>
      </c>
      <c r="AV209">
        <v>-0.19246613192080986</v>
      </c>
      <c r="AW209">
        <v>1.4381384971784428</v>
      </c>
      <c r="AX209">
        <v>0.20463858163566329</v>
      </c>
      <c r="AY209">
        <v>-0.98518285085447133</v>
      </c>
      <c r="AZ209">
        <v>-0.90772346084122546</v>
      </c>
    </row>
    <row r="210" spans="10:52" x14ac:dyDescent="0.55000000000000004">
      <c r="J210">
        <f t="shared" si="105"/>
        <v>0</v>
      </c>
      <c r="K210">
        <v>199</v>
      </c>
      <c r="L210">
        <f t="shared" ca="1" si="113"/>
        <v>1.3008881656405673</v>
      </c>
      <c r="M210">
        <f t="shared" ca="1" si="117"/>
        <v>0.19004400861318332</v>
      </c>
      <c r="N210">
        <f t="shared" ca="1" si="117"/>
        <v>0.20860074077209115</v>
      </c>
      <c r="O210">
        <f t="shared" ca="1" si="117"/>
        <v>0.11011469885793829</v>
      </c>
      <c r="P210">
        <f t="shared" ca="1" si="117"/>
        <v>8.5534338177354508E-2</v>
      </c>
      <c r="Q210">
        <f t="shared" ca="1" si="117"/>
        <v>4.8409330959391643E-2</v>
      </c>
      <c r="R210">
        <f t="shared" ca="1" si="117"/>
        <v>1.7652506533680858E-2</v>
      </c>
      <c r="S210">
        <f t="shared" ca="1" si="117"/>
        <v>1.6072102963592193E-2</v>
      </c>
      <c r="T210">
        <f t="shared" ca="1" si="117"/>
        <v>7.2200550739007774E-3</v>
      </c>
      <c r="U210">
        <f t="shared" ca="1" si="117"/>
        <v>3.7310165447144881E-3</v>
      </c>
      <c r="V210">
        <f t="shared" ca="1" si="117"/>
        <v>6.5736956158735354E-3</v>
      </c>
      <c r="W210">
        <f t="shared" ca="1" si="117"/>
        <v>3.3413501592599671E-3</v>
      </c>
      <c r="X210">
        <f t="shared" ca="1" si="117"/>
        <v>2.0910939498041715E-3</v>
      </c>
      <c r="Y210">
        <f t="shared" ca="1" si="117"/>
        <v>1.5647215863107417E-3</v>
      </c>
      <c r="Z210">
        <f t="shared" ca="1" si="117"/>
        <v>2.395300030601229E-3</v>
      </c>
      <c r="AA210">
        <f t="shared" ca="1" si="117"/>
        <v>1.2268745883031961E-3</v>
      </c>
      <c r="AB210">
        <f t="shared" ca="1" si="114"/>
        <v>1.2578478451271719E-3</v>
      </c>
      <c r="AC210">
        <f t="shared" ca="1" si="114"/>
        <v>8.2310100215759866E-4</v>
      </c>
      <c r="AD210">
        <f t="shared" ca="1" si="114"/>
        <v>3.4181452524848519E-4</v>
      </c>
      <c r="AE210">
        <f t="shared" ca="1" si="118"/>
        <v>1.2542162991658265E-3</v>
      </c>
      <c r="AF210">
        <f t="shared" ca="1" si="106"/>
        <v>1248.9953326473592</v>
      </c>
      <c r="AG210">
        <f t="shared" ca="1" si="107"/>
        <v>0</v>
      </c>
      <c r="AH210">
        <f t="shared" ca="1" si="108"/>
        <v>0.13241299538542889</v>
      </c>
      <c r="AI210">
        <f t="shared" ca="1" si="109"/>
        <v>0.12489953326473592</v>
      </c>
      <c r="AJ210">
        <f t="shared" ca="1" si="115"/>
        <v>-2.080245598729197</v>
      </c>
      <c r="AK210">
        <f t="shared" si="116"/>
        <v>0</v>
      </c>
      <c r="AM210">
        <f t="shared" ca="1" si="110"/>
        <v>1.2973636167253786</v>
      </c>
      <c r="AN210">
        <f t="shared" ca="1" si="111"/>
        <v>0.65083554545708466</v>
      </c>
      <c r="AO210">
        <f t="shared" si="112"/>
        <v>0</v>
      </c>
      <c r="AP210">
        <v>-1.2084501577191986</v>
      </c>
      <c r="AQ210">
        <v>-1.3293856682139449</v>
      </c>
      <c r="AR210">
        <v>-0.92647724159178324</v>
      </c>
      <c r="AS210">
        <v>0.87989292296697386</v>
      </c>
      <c r="AT210">
        <v>0.65083554545708466</v>
      </c>
      <c r="AU210">
        <v>-0.12089344636478927</v>
      </c>
      <c r="AV210">
        <v>-0.51399183575995266</v>
      </c>
      <c r="AW210">
        <v>0.92003347162972204</v>
      </c>
      <c r="AX210">
        <v>2.6203679226455279E-2</v>
      </c>
      <c r="AY210">
        <v>0.97578094937489368</v>
      </c>
      <c r="AZ210">
        <v>0.94114739113138057</v>
      </c>
    </row>
    <row r="211" spans="10:52" x14ac:dyDescent="0.55000000000000004">
      <c r="J211">
        <f t="shared" si="105"/>
        <v>0</v>
      </c>
      <c r="K211">
        <v>200</v>
      </c>
      <c r="L211">
        <f t="shared" ca="1" si="113"/>
        <v>1.5684601340206203</v>
      </c>
      <c r="M211">
        <f t="shared" ca="1" si="117"/>
        <v>0.40400940548157227</v>
      </c>
      <c r="N211">
        <f t="shared" ca="1" si="117"/>
        <v>9.3574406984031092E-2</v>
      </c>
      <c r="O211">
        <f t="shared" ca="1" si="117"/>
        <v>0.12048625911118274</v>
      </c>
      <c r="P211">
        <f t="shared" ca="1" si="117"/>
        <v>6.8887608553994714E-2</v>
      </c>
      <c r="Q211">
        <f t="shared" ca="1" si="117"/>
        <v>5.6079661245454465E-2</v>
      </c>
      <c r="R211">
        <f t="shared" ca="1" si="117"/>
        <v>3.2709719278008691E-2</v>
      </c>
      <c r="S211">
        <f t="shared" ca="1" si="117"/>
        <v>1.2174117148380714E-2</v>
      </c>
      <c r="T211">
        <f t="shared" ca="1" si="117"/>
        <v>1.1245097439135278E-2</v>
      </c>
      <c r="U211">
        <f t="shared" ca="1" si="117"/>
        <v>5.1045404926213624E-3</v>
      </c>
      <c r="V211">
        <f t="shared" ca="1" si="117"/>
        <v>2.6581308160955916E-3</v>
      </c>
      <c r="W211">
        <f t="shared" ca="1" si="117"/>
        <v>4.7102814461867743E-3</v>
      </c>
      <c r="X211">
        <f t="shared" ca="1" si="117"/>
        <v>2.4045584364611053E-3</v>
      </c>
      <c r="Y211">
        <f t="shared" ca="1" si="117"/>
        <v>1.5097749123527994E-3</v>
      </c>
      <c r="Z211">
        <f t="shared" ca="1" si="117"/>
        <v>1.1325693123954155E-3</v>
      </c>
      <c r="AA211">
        <f t="shared" ca="1" si="117"/>
        <v>1.7370943121293807E-3</v>
      </c>
      <c r="AB211">
        <f t="shared" ca="1" si="114"/>
        <v>8.9106046054149974E-4</v>
      </c>
      <c r="AC211">
        <f t="shared" ca="1" si="114"/>
        <v>9.1460145552704633E-4</v>
      </c>
      <c r="AD211">
        <f t="shared" ca="1" si="114"/>
        <v>5.990197776091817E-4</v>
      </c>
      <c r="AE211">
        <f t="shared" ca="1" si="118"/>
        <v>1.1623233914125131E-3</v>
      </c>
      <c r="AF211">
        <f t="shared" ca="1" si="106"/>
        <v>1282.0811297014284</v>
      </c>
      <c r="AG211">
        <f t="shared" ca="1" si="107"/>
        <v>0</v>
      </c>
      <c r="AH211">
        <f t="shared" ca="1" si="108"/>
        <v>0.11657932801860235</v>
      </c>
      <c r="AI211">
        <f t="shared" ca="1" si="109"/>
        <v>0.12820811297014284</v>
      </c>
      <c r="AJ211">
        <f t="shared" ca="1" si="115"/>
        <v>-2.054100452799434</v>
      </c>
      <c r="AK211">
        <f t="shared" si="116"/>
        <v>0</v>
      </c>
      <c r="AM211">
        <f t="shared" ca="1" si="110"/>
        <v>1.5497908227329469</v>
      </c>
      <c r="AN211">
        <f t="shared" ca="1" si="111"/>
        <v>1.0952999218716286</v>
      </c>
      <c r="AO211">
        <f t="shared" si="112"/>
        <v>0</v>
      </c>
      <c r="AP211">
        <v>0.59391595641500317</v>
      </c>
      <c r="AQ211">
        <v>-2.0082370610907674</v>
      </c>
      <c r="AR211">
        <v>-0.7608787200297229</v>
      </c>
      <c r="AS211">
        <v>1.1123233889520634</v>
      </c>
      <c r="AT211">
        <v>1.0952999218716286</v>
      </c>
      <c r="AU211">
        <v>0.22883796191308647</v>
      </c>
      <c r="AV211">
        <v>-0.6196660251589492</v>
      </c>
      <c r="AW211">
        <v>-1.0911298886639997</v>
      </c>
      <c r="AX211">
        <v>1.2218947631481569</v>
      </c>
      <c r="AY211">
        <v>1.051612343871966</v>
      </c>
      <c r="AZ211">
        <v>1.2653231351578142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17FB-1714-40B6-BCB5-68EB36DE3702}">
  <dimension ref="D1:X3"/>
  <sheetViews>
    <sheetView topLeftCell="C1" workbookViewId="0">
      <selection activeCell="W9" sqref="W9"/>
    </sheetView>
  </sheetViews>
  <sheetFormatPr defaultRowHeight="14.4" x14ac:dyDescent="0.55000000000000004"/>
  <cols>
    <col min="5" max="24" width="4.578125" customWidth="1"/>
  </cols>
  <sheetData>
    <row r="1" spans="4:24" x14ac:dyDescent="0.55000000000000004">
      <c r="D1" t="s">
        <v>137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</row>
    <row r="2" spans="4:24" x14ac:dyDescent="0.55000000000000004">
      <c r="D2" t="s">
        <v>98</v>
      </c>
      <c r="E2">
        <f>'intrinsic growth rate'!L4*'intrinsic growth rate'!L3*fec</f>
        <v>8.210189373068669</v>
      </c>
      <c r="F2">
        <f>'intrinsic growth rate'!M4*'intrinsic growth rate'!M3*fec</f>
        <v>111.12666816076832</v>
      </c>
      <c r="G2">
        <f>'intrinsic growth rate'!N4*'intrinsic growth rate'!N3*fec</f>
        <v>554.57552021528352</v>
      </c>
      <c r="H2">
        <f>'intrinsic growth rate'!O4*'intrinsic growth rate'!O3*fec</f>
        <v>1572.2106285405548</v>
      </c>
      <c r="I2">
        <f>'intrinsic growth rate'!P4*'intrinsic growth rate'!P3*fec</f>
        <v>2969.6173904422312</v>
      </c>
      <c r="J2">
        <f>'intrinsic growth rate'!Q4*'intrinsic growth rate'!Q3*fec</f>
        <v>4332.9473074325733</v>
      </c>
      <c r="K2">
        <f>'intrinsic growth rate'!R4*'intrinsic growth rate'!R3*fec</f>
        <v>5474.9003500936224</v>
      </c>
      <c r="L2">
        <f>'intrinsic growth rate'!S4*'intrinsic growth rate'!S3*fec</f>
        <v>6393.5967041437307</v>
      </c>
      <c r="M2">
        <f>'intrinsic growth rate'!T4*'intrinsic growth rate'!T3*fec</f>
        <v>7130.4438687371012</v>
      </c>
      <c r="N2">
        <f>'intrinsic growth rate'!U4*'intrinsic growth rate'!U3*fec</f>
        <v>7722.4473775010792</v>
      </c>
      <c r="O2">
        <f>'intrinsic growth rate'!V4*'intrinsic growth rate'!V3*fec</f>
        <v>8197.6207454729574</v>
      </c>
      <c r="P2">
        <f>'intrinsic growth rate'!W4*'intrinsic growth rate'!W3*fec</f>
        <v>8577.7711111254775</v>
      </c>
      <c r="Q2">
        <f>'intrinsic growth rate'!X4*'intrinsic growth rate'!X3*fec</f>
        <v>8880.6292628494793</v>
      </c>
      <c r="R2">
        <f>'intrinsic growth rate'!Y4*'intrinsic growth rate'!Y3*fec</f>
        <v>9120.9084343704562</v>
      </c>
      <c r="S2">
        <f>'intrinsic growth rate'!Z4*'intrinsic growth rate'!Z3*fec</f>
        <v>9310.8357628098638</v>
      </c>
      <c r="T2">
        <f>'intrinsic growth rate'!AA4*'intrinsic growth rate'!AA3*fec</f>
        <v>9460.4980140565822</v>
      </c>
      <c r="U2">
        <f>'intrinsic growth rate'!AB4*'intrinsic growth rate'!AB3*fec</f>
        <v>9578.1348793652105</v>
      </c>
      <c r="V2">
        <f>'intrinsic growth rate'!AC4*'intrinsic growth rate'!AC3*fec</f>
        <v>9670.4138111338671</v>
      </c>
      <c r="W2">
        <f>'intrinsic growth rate'!AD4*'intrinsic growth rate'!AD3*fec</f>
        <v>9742.6864152012149</v>
      </c>
      <c r="X2">
        <f>'intrinsic growth rate'!AE4*'intrinsic growth rate'!AE3*fec</f>
        <v>9799.2198600412248</v>
      </c>
    </row>
    <row r="3" spans="4:24" x14ac:dyDescent="0.55000000000000004">
      <c r="D3" t="s">
        <v>99</v>
      </c>
      <c r="E3">
        <f>'intrinsic growth rate'!L10</f>
        <v>0.31056428688674781</v>
      </c>
      <c r="F3">
        <f>'intrinsic growth rate'!M10</f>
        <v>0.49238283104463965</v>
      </c>
      <c r="G3">
        <f>'intrinsic growth rate'!N10</f>
        <v>0.5775926713645817</v>
      </c>
      <c r="H3">
        <f>'intrinsic growth rate'!O10</f>
        <v>0.62559866456038116</v>
      </c>
      <c r="I3">
        <f>'intrinsic growth rate'!P10</f>
        <v>0.65563915546027729</v>
      </c>
      <c r="J3">
        <f>'intrinsic growth rate'!Q10</f>
        <v>0.67569038096079803</v>
      </c>
      <c r="K3">
        <f>'intrinsic growth rate'!R10</f>
        <v>0.68965373983307043</v>
      </c>
      <c r="L3">
        <f>'intrinsic growth rate'!S10</f>
        <v>0.69966559227554526</v>
      </c>
      <c r="M3">
        <f>'intrinsic growth rate'!T10</f>
        <v>0.70699467530010596</v>
      </c>
      <c r="N3">
        <f>'intrinsic growth rate'!U10</f>
        <v>0.71244144437290402</v>
      </c>
      <c r="O3">
        <f>'intrinsic growth rate'!V10</f>
        <v>0.71653476543891603</v>
      </c>
      <c r="P3">
        <f>'intrinsic growth rate'!W10</f>
        <v>0.71963677012338634</v>
      </c>
      <c r="Q3">
        <f>'intrinsic growth rate'!X10</f>
        <v>0.72200242963458816</v>
      </c>
      <c r="R3">
        <f>'intrinsic growth rate'!Y10</f>
        <v>0.72381522841118129</v>
      </c>
      <c r="S3">
        <f>'intrinsic growth rate'!Z10</f>
        <v>0.725209489390506</v>
      </c>
      <c r="T3">
        <f>'intrinsic growth rate'!AA10</f>
        <v>0.72628487788133489</v>
      </c>
      <c r="U3">
        <f>'intrinsic growth rate'!AB10</f>
        <v>0.72711612860820829</v>
      </c>
      <c r="V3">
        <f>'intrinsic growth rate'!AC10</f>
        <v>0.72775974763603524</v>
      </c>
      <c r="W3">
        <f>'intrinsic growth rate'!AD10</f>
        <v>0.7282587363806371</v>
      </c>
      <c r="X3">
        <f>'intrinsic growth rate'!AE10</f>
        <v>0.72864598554867521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87</vt:i4>
      </vt:variant>
    </vt:vector>
  </HeadingPairs>
  <TitlesOfParts>
    <vt:vector size="92" baseType="lpstr">
      <vt:lpstr>pars</vt:lpstr>
      <vt:lpstr>invasion BH</vt:lpstr>
      <vt:lpstr>invasion Ricker</vt:lpstr>
      <vt:lpstr>intrinsic growth rate</vt:lpstr>
      <vt:lpstr>age table</vt:lpstr>
      <vt:lpstr>'intrinsic growth rate'!age</vt:lpstr>
      <vt:lpstr>'invasion Ricker'!age</vt:lpstr>
      <vt:lpstr>age</vt:lpstr>
      <vt:lpstr>ahm</vt:lpstr>
      <vt:lpstr>ahv</vt:lpstr>
      <vt:lpstr>asl</vt:lpstr>
      <vt:lpstr>'intrinsic growth rate'!CR</vt:lpstr>
      <vt:lpstr>'invasion BH'!CR</vt:lpstr>
      <vt:lpstr>'invasion Ricker'!CR</vt:lpstr>
      <vt:lpstr>'intrinsic growth rate'!Cullrate</vt:lpstr>
      <vt:lpstr>'invasion Ricker'!Cullrate</vt:lpstr>
      <vt:lpstr>Cullrate</vt:lpstr>
      <vt:lpstr>'intrinsic growth rate'!epro</vt:lpstr>
      <vt:lpstr>'invasion Ricker'!epro</vt:lpstr>
      <vt:lpstr>epro</vt:lpstr>
      <vt:lpstr>'intrinsic growth rate'!fec</vt:lpstr>
      <vt:lpstr>'invasion Ricker'!fec</vt:lpstr>
      <vt:lpstr>fec</vt:lpstr>
      <vt:lpstr>glenadd</vt:lpstr>
      <vt:lpstr>'intrinsic growth rate'!initR</vt:lpstr>
      <vt:lpstr>'invasion Ricker'!initR</vt:lpstr>
      <vt:lpstr>initR</vt:lpstr>
      <vt:lpstr>'intrinsic growth rate'!Lf</vt:lpstr>
      <vt:lpstr>'invasion Ricker'!Lf</vt:lpstr>
      <vt:lpstr>Lf</vt:lpstr>
      <vt:lpstr>'intrinsic growth rate'!Lo</vt:lpstr>
      <vt:lpstr>'invasion Ricker'!Lo</vt:lpstr>
      <vt:lpstr>Lo</vt:lpstr>
      <vt:lpstr>'intrinsic growth rate'!Lpow</vt:lpstr>
      <vt:lpstr>'invasion Ricker'!Lpow</vt:lpstr>
      <vt:lpstr>Lpow</vt:lpstr>
      <vt:lpstr>'intrinsic growth rate'!Madult</vt:lpstr>
      <vt:lpstr>'invasion Ricker'!Madult</vt:lpstr>
      <vt:lpstr>Madult</vt:lpstr>
      <vt:lpstr>'intrinsic growth rate'!mat</vt:lpstr>
      <vt:lpstr>'invasion Ricker'!mat</vt:lpstr>
      <vt:lpstr>mat</vt:lpstr>
      <vt:lpstr>'intrinsic growth rate'!mwt</vt:lpstr>
      <vt:lpstr>'invasion Ricker'!mwt</vt:lpstr>
      <vt:lpstr>mwt</vt:lpstr>
      <vt:lpstr>'intrinsic growth rate'!normseq</vt:lpstr>
      <vt:lpstr>'invasion Ricker'!normseq</vt:lpstr>
      <vt:lpstr>normseq</vt:lpstr>
      <vt:lpstr>pbig</vt:lpstr>
      <vt:lpstr>popr</vt:lpstr>
      <vt:lpstr>Rbig</vt:lpstr>
      <vt:lpstr>'intrinsic growth rate'!reca</vt:lpstr>
      <vt:lpstr>'invasion Ricker'!reca</vt:lpstr>
      <vt:lpstr>reca</vt:lpstr>
      <vt:lpstr>'intrinsic growth rate'!recb</vt:lpstr>
      <vt:lpstr>'invasion Ricker'!recb</vt:lpstr>
      <vt:lpstr>recb</vt:lpstr>
      <vt:lpstr>rho</vt:lpstr>
      <vt:lpstr>'intrinsic growth rate'!Rinit</vt:lpstr>
      <vt:lpstr>'invasion Ricker'!Rinit</vt:lpstr>
      <vt:lpstr>Rinit</vt:lpstr>
      <vt:lpstr>'intrinsic growth rate'!Rmult</vt:lpstr>
      <vt:lpstr>'invasion Ricker'!Rmult</vt:lpstr>
      <vt:lpstr>Rmult</vt:lpstr>
      <vt:lpstr>pars!Rmultlow</vt:lpstr>
      <vt:lpstr>Ro</vt:lpstr>
      <vt:lpstr>'intrinsic growth rate'!sage</vt:lpstr>
      <vt:lpstr>'invasion Ricker'!sage</vt:lpstr>
      <vt:lpstr>sage</vt:lpstr>
      <vt:lpstr>'intrinsic growth rate'!sbro</vt:lpstr>
      <vt:lpstr>'invasion Ricker'!sbro</vt:lpstr>
      <vt:lpstr>sbro</vt:lpstr>
      <vt:lpstr>'intrinsic growth rate'!sdr</vt:lpstr>
      <vt:lpstr>'invasion Ricker'!sdr</vt:lpstr>
      <vt:lpstr>sdr</vt:lpstr>
      <vt:lpstr>Su</vt:lpstr>
      <vt:lpstr>Umax</vt:lpstr>
      <vt:lpstr>uo</vt:lpstr>
      <vt:lpstr>'intrinsic growth rate'!Ut</vt:lpstr>
      <vt:lpstr>'invasion Ricker'!Ut</vt:lpstr>
      <vt:lpstr>Ut</vt:lpstr>
      <vt:lpstr>vbk</vt:lpstr>
      <vt:lpstr>'intrinsic growth rate'!vul</vt:lpstr>
      <vt:lpstr>'invasion Ricker'!vul</vt:lpstr>
      <vt:lpstr>vul</vt:lpstr>
      <vt:lpstr>'intrinsic growth rate'!wt</vt:lpstr>
      <vt:lpstr>'invasion Ricker'!wt</vt:lpstr>
      <vt:lpstr>wt</vt:lpstr>
      <vt:lpstr>'intrinsic growth rate'!yrbetween</vt:lpstr>
      <vt:lpstr>'invasion BH'!yrbetween</vt:lpstr>
      <vt:lpstr>'invasion Ricker'!yrbetween</vt:lpstr>
      <vt:lpstr>yrbetween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Carl</dc:creator>
  <cp:lastModifiedBy>Walters, Carl</cp:lastModifiedBy>
  <dcterms:created xsi:type="dcterms:W3CDTF">2022-10-08T12:20:56Z</dcterms:created>
  <dcterms:modified xsi:type="dcterms:W3CDTF">2025-04-23T14:46:45Z</dcterms:modified>
</cp:coreProperties>
</file>