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alters\Dropbox\Backups\GCM\"/>
    </mc:Choice>
  </mc:AlternateContent>
  <xr:revisionPtr revIDLastSave="0" documentId="13_ncr:1_{5E63A36E-EB51-4F10-ACFC-0EE73D306875}" xr6:coauthVersionLast="36" xr6:coauthVersionMax="36" xr10:uidLastSave="{00000000-0000-0000-0000-000000000000}"/>
  <bookViews>
    <workbookView xWindow="0" yWindow="0" windowWidth="15552" windowHeight="6792" xr2:uid="{052AA64B-ABA7-4842-8255-E50B6EBF9AA1}"/>
  </bookViews>
  <sheets>
    <sheet name="Utah" sheetId="1" r:id="rId1"/>
  </sheets>
  <definedNames>
    <definedName name="al">Utah!$B$1</definedName>
    <definedName name="ro">Utah!$B$2</definedName>
    <definedName name="solver_adj" localSheetId="0" hidden="1">Utah!$B$1:$B$2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Utah!$B$3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6" i="1"/>
  <c r="B5" i="1"/>
  <c r="F3" i="1"/>
  <c r="F4" i="1" s="1"/>
  <c r="F2" i="1"/>
  <c r="G4" i="1" l="1"/>
  <c r="F5" i="1"/>
  <c r="F6" i="1" l="1"/>
  <c r="G5" i="1"/>
  <c r="F7" i="1" l="1"/>
  <c r="G6" i="1"/>
  <c r="F8" i="1" l="1"/>
  <c r="G7" i="1"/>
  <c r="F9" i="1" l="1"/>
  <c r="G8" i="1"/>
  <c r="F10" i="1" l="1"/>
  <c r="G9" i="1"/>
  <c r="F11" i="1" l="1"/>
  <c r="G10" i="1"/>
  <c r="F12" i="1" l="1"/>
  <c r="G12" i="1" s="1"/>
  <c r="G11" i="1"/>
  <c r="B3" i="1" l="1"/>
</calcChain>
</file>

<file path=xl/sharedStrings.xml><?xml version="1.0" encoding="utf-8"?>
<sst xmlns="http://schemas.openxmlformats.org/spreadsheetml/2006/main" count="14" uniqueCount="14">
  <si>
    <t>age</t>
  </si>
  <si>
    <t>lbar</t>
  </si>
  <si>
    <t>al</t>
  </si>
  <si>
    <t>ro</t>
  </si>
  <si>
    <t>predl</t>
  </si>
  <si>
    <t>wt</t>
  </si>
  <si>
    <t>ss</t>
  </si>
  <si>
    <t>vbk</t>
  </si>
  <si>
    <t>linf</t>
  </si>
  <si>
    <t>age 0 mean mm/day</t>
  </si>
  <si>
    <t>Starvation Reservoir, Strawberry river, Utah</t>
  </si>
  <si>
    <t>Wolf 2022</t>
  </si>
  <si>
    <t>max summer temperature around 21C, 16C by around May1</t>
  </si>
  <si>
    <t>sampling was mainly in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</si>
</sst>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Utah!$E$1</c:f>
              <c:strCache>
                <c:ptCount val="1"/>
                <c:pt idx="0">
                  <c:v>lbar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Utah!$D$2:$D$12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Utah!$E$2:$E$12</c:f>
              <c:numCache>
                <c:formatCode>General</c:formatCode>
                <c:ptCount val="11"/>
                <c:pt idx="0">
                  <c:v>2</c:v>
                </c:pt>
                <c:pt idx="2">
                  <c:v>193</c:v>
                </c:pt>
                <c:pt idx="3">
                  <c:v>217</c:v>
                </c:pt>
                <c:pt idx="4">
                  <c:v>273</c:v>
                </c:pt>
                <c:pt idx="5">
                  <c:v>302</c:v>
                </c:pt>
                <c:pt idx="6">
                  <c:v>326</c:v>
                </c:pt>
                <c:pt idx="7">
                  <c:v>345</c:v>
                </c:pt>
                <c:pt idx="8">
                  <c:v>361</c:v>
                </c:pt>
                <c:pt idx="9">
                  <c:v>374</c:v>
                </c:pt>
                <c:pt idx="10">
                  <c:v>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0-453D-9FC7-792426D8B9C7}"/>
            </c:ext>
          </c:extLst>
        </c:ser>
        <c:ser>
          <c:idx val="1"/>
          <c:order val="1"/>
          <c:tx>
            <c:strRef>
              <c:f>Utah!$F$1</c:f>
              <c:strCache>
                <c:ptCount val="1"/>
                <c:pt idx="0">
                  <c:v>predl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Utah!$D$2:$D$12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Utah!$F$2:$F$12</c:f>
              <c:numCache>
                <c:formatCode>General</c:formatCode>
                <c:ptCount val="11"/>
                <c:pt idx="0">
                  <c:v>2</c:v>
                </c:pt>
                <c:pt idx="1">
                  <c:v>99.788889472002481</c:v>
                </c:pt>
                <c:pt idx="2">
                  <c:v>173.86858668181992</c:v>
                </c:pt>
                <c:pt idx="3">
                  <c:v>229.98745221274939</c:v>
                </c:pt>
                <c:pt idx="4">
                  <c:v>272.50014039988707</c:v>
                </c:pt>
                <c:pt idx="5">
                  <c:v>304.70550734374842</c:v>
                </c:pt>
                <c:pt idx="6">
                  <c:v>329.10259217223881</c:v>
                </c:pt>
                <c:pt idx="7">
                  <c:v>347.58453492315067</c:v>
                </c:pt>
                <c:pt idx="8">
                  <c:v>361.58547848871518</c:v>
                </c:pt>
                <c:pt idx="9">
                  <c:v>372.19185376906552</c:v>
                </c:pt>
                <c:pt idx="10">
                  <c:v>380.2266834261402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0-453D-9FC7-792426D8B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80096"/>
        <c:axId val="739307200"/>
      </c:scatterChart>
      <c:valAx>
        <c:axId val="7406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07200"/>
        <c:crosses val="autoZero"/>
        <c:crossBetween val="midCat"/>
      </c:valAx>
      <c:valAx>
        <c:axId val="7393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8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6</xdr:row>
      <xdr:rowOff>165735</xdr:rowOff>
    </xdr:from>
    <xdr:to>
      <xdr:col>14</xdr:col>
      <xdr:colOff>590550</xdr:colOff>
      <xdr:row>21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FA2CB-CBDF-4926-8192-6CF603DE3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13</xdr:row>
      <xdr:rowOff>0</xdr:rowOff>
    </xdr:from>
    <xdr:to>
      <xdr:col>6</xdr:col>
      <xdr:colOff>499110</xdr:colOff>
      <xdr:row>26</xdr:row>
      <xdr:rowOff>30480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B0C5A6-AAC2-4F80-A8B2-4E74E7AD9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377440"/>
          <a:ext cx="3699510" cy="2407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4D7C-2A5A-415D-9EB6-CFA8444DAE6C}">
  <dimension ref="A1:H12"/>
  <sheetViews>
    <sheetView tabSelected="1" workbookViewId="0">
      <selection activeCell="H5" sqref="H5"/>
    </sheetView>
  </sheetViews>
  <sheetFormatPr defaultRowHeight="14.4" x14ac:dyDescent="0.55000000000000004"/>
  <sheetData>
    <row r="1" spans="1:8" x14ac:dyDescent="0.55000000000000004">
      <c r="A1" t="s">
        <v>2</v>
      </c>
      <c r="B1">
        <v>98.27379511701389</v>
      </c>
      <c r="D1" t="s">
        <v>0</v>
      </c>
      <c r="E1" t="s">
        <v>1</v>
      </c>
      <c r="F1" t="s">
        <v>4</v>
      </c>
      <c r="G1" t="s">
        <v>5</v>
      </c>
      <c r="H1" t="s">
        <v>10</v>
      </c>
    </row>
    <row r="2" spans="1:8" x14ac:dyDescent="0.55000000000000004">
      <c r="A2" t="s">
        <v>3</v>
      </c>
      <c r="B2">
        <v>0.75754717749429867</v>
      </c>
      <c r="D2">
        <v>0</v>
      </c>
      <c r="E2">
        <v>2</v>
      </c>
      <c r="F2">
        <f>E2</f>
        <v>2</v>
      </c>
      <c r="G2">
        <v>0</v>
      </c>
      <c r="H2" t="s">
        <v>11</v>
      </c>
    </row>
    <row r="3" spans="1:8" x14ac:dyDescent="0.55000000000000004">
      <c r="A3" t="s">
        <v>6</v>
      </c>
      <c r="B3">
        <f>SUM(G4:G12)</f>
        <v>584.95714806008732</v>
      </c>
      <c r="D3">
        <v>1</v>
      </c>
      <c r="F3">
        <f>al+ro*F2</f>
        <v>99.788889472002481</v>
      </c>
      <c r="G3">
        <v>0</v>
      </c>
      <c r="H3" t="s">
        <v>12</v>
      </c>
    </row>
    <row r="4" spans="1:8" x14ac:dyDescent="0.55000000000000004">
      <c r="D4">
        <v>2</v>
      </c>
      <c r="E4">
        <v>193</v>
      </c>
      <c r="F4">
        <f>al+ro*F3</f>
        <v>173.86858668181992</v>
      </c>
      <c r="G4">
        <f>(E4-F4)^2</f>
        <v>366.01097555103814</v>
      </c>
      <c r="H4" t="s">
        <v>13</v>
      </c>
    </row>
    <row r="5" spans="1:8" x14ac:dyDescent="0.55000000000000004">
      <c r="A5" t="s">
        <v>7</v>
      </c>
      <c r="B5">
        <f>-LN(ro)</f>
        <v>0.27766946301743761</v>
      </c>
      <c r="D5">
        <v>3</v>
      </c>
      <c r="E5">
        <v>217</v>
      </c>
      <c r="F5">
        <f>al+ro*F4</f>
        <v>229.98745221274939</v>
      </c>
      <c r="G5">
        <f t="shared" ref="G5:G12" si="0">(E5-F5)^2</f>
        <v>168.67391497844901</v>
      </c>
    </row>
    <row r="6" spans="1:8" x14ac:dyDescent="0.55000000000000004">
      <c r="A6" t="s">
        <v>8</v>
      </c>
      <c r="B6">
        <f>al/(1-ro)</f>
        <v>405.33161916357136</v>
      </c>
      <c r="D6">
        <v>4</v>
      </c>
      <c r="E6">
        <v>273</v>
      </c>
      <c r="F6">
        <f>al+ro*F5</f>
        <v>272.50014039988707</v>
      </c>
      <c r="G6">
        <f t="shared" si="0"/>
        <v>0.24985961982505547</v>
      </c>
    </row>
    <row r="7" spans="1:8" x14ac:dyDescent="0.55000000000000004">
      <c r="D7">
        <v>5</v>
      </c>
      <c r="E7">
        <v>302</v>
      </c>
      <c r="F7">
        <f>al+ro*F6</f>
        <v>304.70550734374842</v>
      </c>
      <c r="G7">
        <f t="shared" si="0"/>
        <v>7.3197699870766444</v>
      </c>
    </row>
    <row r="8" spans="1:8" x14ac:dyDescent="0.55000000000000004">
      <c r="A8" t="s">
        <v>9</v>
      </c>
      <c r="C8">
        <f>F3/365</f>
        <v>0.27339421773151362</v>
      </c>
      <c r="D8">
        <v>6</v>
      </c>
      <c r="E8">
        <v>326</v>
      </c>
      <c r="F8">
        <f>al+ro*F7</f>
        <v>329.10259217223881</v>
      </c>
      <c r="G8">
        <f t="shared" si="0"/>
        <v>9.6260781872375674</v>
      </c>
    </row>
    <row r="9" spans="1:8" x14ac:dyDescent="0.55000000000000004">
      <c r="D9">
        <v>7</v>
      </c>
      <c r="E9">
        <v>345</v>
      </c>
      <c r="F9">
        <f>al+ro*F8</f>
        <v>347.58453492315067</v>
      </c>
      <c r="G9">
        <f t="shared" si="0"/>
        <v>6.679820768985441</v>
      </c>
    </row>
    <row r="10" spans="1:8" x14ac:dyDescent="0.55000000000000004">
      <c r="D10">
        <v>8</v>
      </c>
      <c r="E10">
        <v>361</v>
      </c>
      <c r="F10">
        <f>al+ro*F9</f>
        <v>361.58547848871518</v>
      </c>
      <c r="G10">
        <f t="shared" si="0"/>
        <v>0.3427850607482138</v>
      </c>
    </row>
    <row r="11" spans="1:8" x14ac:dyDescent="0.55000000000000004">
      <c r="D11">
        <v>9</v>
      </c>
      <c r="E11">
        <v>374</v>
      </c>
      <c r="F11">
        <f>al+ro*F10</f>
        <v>372.19185376906552</v>
      </c>
      <c r="G11">
        <f t="shared" si="0"/>
        <v>3.2693927924425763</v>
      </c>
    </row>
    <row r="12" spans="1:8" x14ac:dyDescent="0.55000000000000004">
      <c r="D12">
        <v>10</v>
      </c>
      <c r="E12">
        <v>385</v>
      </c>
      <c r="F12">
        <f>al+ro*F11</f>
        <v>380.2266834261402</v>
      </c>
      <c r="G12">
        <f t="shared" si="0"/>
        <v>22.784551114284678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Utah</vt:lpstr>
      <vt:lpstr>al</vt:lpstr>
      <vt:lpstr>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Walters, Carl</dc:creator>
  <cp:lastModifiedBy>Walters, Carl</cp:lastModifiedBy>
  <dcterms:created xsi:type="dcterms:W3CDTF">2024-11-25T15:06:22Z</dcterms:created>
  <dcterms:modified xsi:type="dcterms:W3CDTF">2024-11-25T16:35:15Z</dcterms:modified>
</cp:coreProperties>
</file>