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bc420_ic_ac_uk/Documents/Imperial College London/70050 Introduction to Machine Learning (Term 1)/"/>
    </mc:Choice>
  </mc:AlternateContent>
  <xr:revisionPtr revIDLastSave="345" documentId="8_{A793C5F3-0067-44EA-A445-56F9460AED90}" xr6:coauthVersionLast="45" xr6:coauthVersionMax="45" xr10:uidLastSave="{7805146A-7DFF-4F61-A1DE-44996456ABC9}"/>
  <bookViews>
    <workbookView xWindow="0" yWindow="2454" windowWidth="22284" windowHeight="10668" activeTab="1" xr2:uid="{177B646A-EB1D-413B-BCA9-5C67332E02DA}"/>
  </bookViews>
  <sheets>
    <sheet name="K-Means" sheetId="1" r:id="rId1"/>
    <sheet name="Kernel &amp; G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I7" i="2"/>
  <c r="K7" i="2"/>
  <c r="I8" i="2"/>
  <c r="K8" i="2"/>
  <c r="D8" i="2"/>
  <c r="F8" i="2"/>
  <c r="D7" i="2"/>
  <c r="F7" i="2"/>
  <c r="G2" i="1"/>
  <c r="G3" i="1"/>
  <c r="G4" i="1"/>
  <c r="G5" i="1"/>
  <c r="G6" i="1"/>
  <c r="G7" i="1"/>
  <c r="G8" i="1"/>
  <c r="G9" i="1"/>
  <c r="G10" i="1"/>
  <c r="G11" i="1"/>
  <c r="J8" i="2" l="1"/>
  <c r="J7" i="2"/>
  <c r="L8" i="2"/>
  <c r="L7" i="2"/>
  <c r="I3" i="2"/>
  <c r="I4" i="2"/>
  <c r="I5" i="2"/>
  <c r="I6" i="2"/>
  <c r="I2" i="2"/>
  <c r="K2" i="2"/>
  <c r="K3" i="2"/>
  <c r="L3" i="2" s="1"/>
  <c r="K4" i="2"/>
  <c r="L4" i="2" s="1"/>
  <c r="K5" i="2"/>
  <c r="L5" i="2" s="1"/>
  <c r="K6" i="2"/>
  <c r="L6" i="2" s="1"/>
  <c r="F3" i="2"/>
  <c r="D3" i="2"/>
  <c r="D4" i="2"/>
  <c r="D5" i="2"/>
  <c r="D6" i="2"/>
  <c r="D2" i="2"/>
  <c r="D9" i="2" s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  <c r="J3" i="2" l="1"/>
  <c r="J2" i="2"/>
  <c r="J6" i="2"/>
  <c r="J5" i="2"/>
  <c r="J4" i="2"/>
  <c r="L2" i="2"/>
  <c r="F5" i="2"/>
  <c r="F4" i="2"/>
  <c r="F2" i="2"/>
  <c r="F6" i="2"/>
  <c r="F9" i="2" l="1"/>
</calcChain>
</file>

<file path=xl/sharedStrings.xml><?xml version="1.0" encoding="utf-8"?>
<sst xmlns="http://schemas.openxmlformats.org/spreadsheetml/2006/main" count="33" uniqueCount="29">
  <si>
    <t>Var #</t>
    <phoneticPr fontId="1" type="noConversion"/>
  </si>
  <si>
    <t>x1</t>
    <phoneticPr fontId="1" type="noConversion"/>
  </si>
  <si>
    <t>x2</t>
    <phoneticPr fontId="1" type="noConversion"/>
  </si>
  <si>
    <t>D(u1, x)</t>
    <phoneticPr fontId="1" type="noConversion"/>
  </si>
  <si>
    <t>D(u2, x)</t>
    <phoneticPr fontId="1" type="noConversion"/>
  </si>
  <si>
    <t>D(u3, x)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</si>
  <si>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</si>
  <si>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</si>
  <si>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</si>
  <si>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h</t>
    <phoneticPr fontId="1" type="noConversion"/>
  </si>
  <si>
    <t>N</t>
    <phoneticPr fontId="1" type="noConversion"/>
  </si>
  <si>
    <t>x</t>
    <phoneticPr fontId="1" type="noConversion"/>
  </si>
  <si>
    <t>D</t>
    <phoneticPr fontId="1" type="noConversion"/>
  </si>
  <si>
    <t>p(x)</t>
    <phoneticPr fontId="1" type="noConversion"/>
  </si>
  <si>
    <t>Variance</t>
    <phoneticPr fontId="1" type="noConversion"/>
  </si>
  <si>
    <t>Mean</t>
    <phoneticPr fontId="1" type="noConversion"/>
  </si>
  <si>
    <t>N(x | mean, var)</t>
    <phoneticPr fontId="1" type="noConversion"/>
  </si>
  <si>
    <t>Negative Log-Likelihood</t>
    <phoneticPr fontId="1" type="noConversion"/>
  </si>
  <si>
    <t>r_ik</t>
    <phoneticPr fontId="1" type="noConversion"/>
  </si>
  <si>
    <t>k=1</t>
    <phoneticPr fontId="1" type="noConversion"/>
  </si>
  <si>
    <t>k=2</t>
    <phoneticPr fontId="1" type="noConversion"/>
  </si>
  <si>
    <t>k1_pi</t>
    <phoneticPr fontId="1" type="noConversion"/>
  </si>
  <si>
    <t>k1_mean</t>
    <phoneticPr fontId="1" type="noConversion"/>
  </si>
  <si>
    <t>k1_variance</t>
    <phoneticPr fontId="1" type="noConversion"/>
  </si>
  <si>
    <t>k2_pi</t>
    <phoneticPr fontId="1" type="noConversion"/>
  </si>
  <si>
    <t>k2_mean</t>
    <phoneticPr fontId="1" type="noConversion"/>
  </si>
  <si>
    <t>k2_variance</t>
    <phoneticPr fontId="1" type="noConversion"/>
  </si>
  <si>
    <t>Numerator</t>
    <phoneticPr fontId="1" type="noConversion"/>
  </si>
  <si>
    <t>Nemrator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</si>
</sst>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_);[Red]\(0.000000000\)"/>
    <numFmt numFmtId="177" formatCode="0.00000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新細明體"/>
      <family val="1"/>
      <scheme val="minor"/>
    </font>
    <font>
      <b/>
      <sz val="12"/>
      <color theme="1"/>
      <name val="新細明體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5" fillId="0" borderId="0" xfId="0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</cellXfs>
  <cellStyles count="1">
    <cellStyle name="一般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32C9-ABF8-4DFE-9575-028A7477DD27}">
  <dimension ref="A1:K11"/>
  <sheetViews>
    <sheetView workbookViewId="0">
      <selection activeCell="L7" sqref="L7"/>
    </sheetView>
  </sheetViews>
  <sheetFormatPr defaultRowHeight="15.3"/>
  <cols>
    <col min="1" max="16384" width="8.83984375" style="1"/>
  </cols>
  <sheetData>
    <row r="1" spans="1:11">
      <c r="A1" s="2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H1" s="2"/>
      <c r="I1" s="2"/>
      <c r="J1" s="2" t="s">
        <v>1</v>
      </c>
      <c r="K1" s="2" t="s">
        <v>2</v>
      </c>
    </row>
    <row r="2" spans="1:11">
      <c r="A2" s="2">
        <v>1</v>
      </c>
      <c r="B2" s="1">
        <v>3</v>
      </c>
      <c r="C2" s="1">
        <v>6</v>
      </c>
      <c r="E2" s="1">
        <f>SQRT(($B2-$J$2)^2+($C2-$K$2)^2)</f>
        <v>0</v>
      </c>
      <c r="F2" s="1">
        <f>SQRT(($B2-$J$3)^2+($C2-$K$3)^2)</f>
        <v>6.7082039324993694</v>
      </c>
      <c r="G2" s="1">
        <f>SQRT(($B2-$J$4)^2+($C2-$K4)^2)</f>
        <v>6.7082039324993694</v>
      </c>
      <c r="I2" s="2" t="s">
        <v>6</v>
      </c>
      <c r="J2" s="1">
        <v>3</v>
      </c>
      <c r="K2" s="1">
        <v>6</v>
      </c>
    </row>
    <row r="3" spans="1:11">
      <c r="A3" s="2">
        <v>2</v>
      </c>
      <c r="B3" s="1">
        <v>6</v>
      </c>
      <c r="C3" s="1">
        <v>6</v>
      </c>
      <c r="E3" s="1">
        <f t="shared" ref="E3:E11" si="0">SQRT(($B3-$J$2)^2+($C3-$K$2)^2)</f>
        <v>3</v>
      </c>
      <c r="F3" s="1">
        <f t="shared" ref="F3:F11" si="1">SQRT(($B3-$J$3)^2+($C3-$K$3)^2)</f>
        <v>9.4868329805051381</v>
      </c>
      <c r="G3" s="1">
        <f t="shared" ref="G3:G11" si="2">SQRT(($B3-$J$4)^2+($C3-$K5)^2)</f>
        <v>8.4852813742385695</v>
      </c>
      <c r="I3" s="2" t="s">
        <v>7</v>
      </c>
      <c r="J3" s="1">
        <v>-3</v>
      </c>
      <c r="K3" s="1">
        <v>9</v>
      </c>
    </row>
    <row r="4" spans="1:11">
      <c r="A4" s="2">
        <v>3</v>
      </c>
      <c r="B4" s="1">
        <v>6</v>
      </c>
      <c r="C4" s="1">
        <v>3</v>
      </c>
      <c r="E4" s="1">
        <f t="shared" si="0"/>
        <v>4.2426406871192848</v>
      </c>
      <c r="F4" s="1">
        <f t="shared" si="1"/>
        <v>10.816653826391969</v>
      </c>
      <c r="G4" s="1">
        <f t="shared" si="2"/>
        <v>6.7082039324993694</v>
      </c>
      <c r="I4" s="2" t="s">
        <v>8</v>
      </c>
      <c r="J4" s="1">
        <v>0</v>
      </c>
      <c r="K4" s="1">
        <v>0</v>
      </c>
    </row>
    <row r="5" spans="1:11">
      <c r="A5" s="2">
        <v>4</v>
      </c>
      <c r="B5" s="1">
        <v>-3</v>
      </c>
      <c r="C5" s="1">
        <v>9</v>
      </c>
      <c r="E5" s="1">
        <f t="shared" si="0"/>
        <v>6.7082039324993694</v>
      </c>
      <c r="F5" s="1">
        <f t="shared" si="1"/>
        <v>0</v>
      </c>
      <c r="G5" s="1">
        <f t="shared" si="2"/>
        <v>9.4868329805051381</v>
      </c>
    </row>
    <row r="6" spans="1:11">
      <c r="A6" s="2">
        <v>5</v>
      </c>
      <c r="B6" s="1">
        <v>-6</v>
      </c>
      <c r="C6" s="1">
        <v>-3</v>
      </c>
      <c r="E6" s="1">
        <f t="shared" si="0"/>
        <v>12.727922061357855</v>
      </c>
      <c r="F6" s="1">
        <f t="shared" si="1"/>
        <v>12.369316876852981</v>
      </c>
      <c r="G6" s="1">
        <f t="shared" si="2"/>
        <v>6.7082039324993694</v>
      </c>
    </row>
    <row r="7" spans="1:11">
      <c r="A7" s="2">
        <v>6</v>
      </c>
      <c r="B7" s="1">
        <v>-3</v>
      </c>
      <c r="C7" s="1">
        <v>-3</v>
      </c>
      <c r="E7" s="1">
        <f t="shared" si="0"/>
        <v>10.816653826391969</v>
      </c>
      <c r="F7" s="1">
        <f t="shared" si="1"/>
        <v>12</v>
      </c>
      <c r="G7" s="1">
        <f t="shared" si="2"/>
        <v>4.2426406871192848</v>
      </c>
    </row>
    <row r="8" spans="1:11">
      <c r="A8" s="2">
        <v>7</v>
      </c>
      <c r="B8" s="1">
        <v>-0.08</v>
      </c>
      <c r="C8" s="1">
        <v>0.25</v>
      </c>
      <c r="E8" s="1">
        <f t="shared" si="0"/>
        <v>6.5229517858098571</v>
      </c>
      <c r="F8" s="1">
        <f t="shared" si="1"/>
        <v>9.2243644767539408</v>
      </c>
      <c r="G8" s="1">
        <f t="shared" si="2"/>
        <v>0.26248809496813374</v>
      </c>
    </row>
    <row r="9" spans="1:11">
      <c r="A9" s="2">
        <v>8</v>
      </c>
      <c r="B9" s="1">
        <v>1.49</v>
      </c>
      <c r="C9" s="1">
        <v>1.83</v>
      </c>
      <c r="E9" s="1">
        <f t="shared" si="0"/>
        <v>4.4349746335238489</v>
      </c>
      <c r="F9" s="1">
        <f t="shared" si="1"/>
        <v>8.4598463343018242</v>
      </c>
      <c r="G9" s="1">
        <f t="shared" si="2"/>
        <v>2.3598728779321991</v>
      </c>
    </row>
    <row r="10" spans="1:11">
      <c r="A10" s="2">
        <v>9</v>
      </c>
      <c r="B10" s="1">
        <v>-0.2</v>
      </c>
      <c r="C10" s="1">
        <v>-0.77</v>
      </c>
      <c r="E10" s="1">
        <f t="shared" si="0"/>
        <v>7.4881840255164667</v>
      </c>
      <c r="F10" s="1">
        <f t="shared" si="1"/>
        <v>10.163311468217433</v>
      </c>
      <c r="G10" s="1">
        <f t="shared" si="2"/>
        <v>0.79555012412795212</v>
      </c>
    </row>
    <row r="11" spans="1:11">
      <c r="A11" s="2">
        <v>10</v>
      </c>
      <c r="B11" s="1">
        <v>2.2599999999999998</v>
      </c>
      <c r="C11" s="1">
        <v>0.88</v>
      </c>
      <c r="E11" s="1">
        <f t="shared" si="0"/>
        <v>5.1732001701074743</v>
      </c>
      <c r="F11" s="1">
        <f t="shared" si="1"/>
        <v>9.6748126596849389</v>
      </c>
      <c r="G11" s="1">
        <f t="shared" si="2"/>
        <v>2.4252834885843755</v>
      </c>
    </row>
  </sheetData>
  <phoneticPr fontId="1" type="noConversion"/>
  <conditionalFormatting sqref="E2:G2">
    <cfRule type="top10" dxfId="9" priority="10" bottom="1" rank="1"/>
  </conditionalFormatting>
  <conditionalFormatting sqref="E3:G3">
    <cfRule type="top10" dxfId="8" priority="9" bottom="1" rank="1"/>
  </conditionalFormatting>
  <conditionalFormatting sqref="E4:G4">
    <cfRule type="top10" dxfId="7" priority="8" bottom="1" rank="1"/>
  </conditionalFormatting>
  <conditionalFormatting sqref="E5:G5">
    <cfRule type="top10" dxfId="6" priority="7" bottom="1" rank="1"/>
  </conditionalFormatting>
  <conditionalFormatting sqref="E6:G6">
    <cfRule type="top10" dxfId="5" priority="6" bottom="1" rank="1"/>
  </conditionalFormatting>
  <conditionalFormatting sqref="E7:G7">
    <cfRule type="top10" dxfId="4" priority="5" bottom="1" rank="1"/>
  </conditionalFormatting>
  <conditionalFormatting sqref="E8:G8">
    <cfRule type="top10" dxfId="3" priority="4" bottom="1" rank="1"/>
  </conditionalFormatting>
  <conditionalFormatting sqref="E9:G9">
    <cfRule type="top10" dxfId="2" priority="3" bottom="1" rank="1"/>
  </conditionalFormatting>
  <conditionalFormatting sqref="E10:G10">
    <cfRule type="top10" dxfId="1" priority="2" bottom="1" rank="1"/>
  </conditionalFormatting>
  <conditionalFormatting sqref="E11:G11">
    <cfRule type="top10" dxfId="0" priority="1" bottom="1" rank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FAB2-79E9-4437-8641-F82880762C56}">
  <dimension ref="A1:Q11"/>
  <sheetViews>
    <sheetView tabSelected="1" workbookViewId="0">
      <selection activeCell="O7" sqref="O7"/>
    </sheetView>
  </sheetViews>
  <sheetFormatPr defaultRowHeight="16.5"/>
  <cols>
    <col min="1" max="3" width="8.83984375" style="4"/>
    <col min="4" max="4" width="18.20703125" style="4" customWidth="1"/>
    <col min="5" max="5" width="19.5234375" style="4" bestFit="1" customWidth="1"/>
    <col min="6" max="6" width="23" style="4" bestFit="1" customWidth="1"/>
    <col min="7" max="8" width="8.83984375" style="4"/>
    <col min="9" max="9" width="12.05078125" style="4" bestFit="1" customWidth="1"/>
    <col min="10" max="10" width="8.83984375" style="4"/>
    <col min="11" max="11" width="12.05078125" style="4" bestFit="1" customWidth="1"/>
    <col min="12" max="15" width="8.83984375" style="4"/>
    <col min="16" max="16" width="10.7890625" style="4" bestFit="1" customWidth="1"/>
    <col min="17" max="16384" width="8.83984375" style="4"/>
  </cols>
  <sheetData>
    <row r="1" spans="1:17">
      <c r="A1" s="3" t="s">
        <v>0</v>
      </c>
      <c r="B1" s="3" t="s">
        <v>1</v>
      </c>
      <c r="C1" s="3"/>
      <c r="D1" s="5" t="s">
        <v>13</v>
      </c>
      <c r="E1" s="8" t="s">
        <v>16</v>
      </c>
      <c r="F1" s="8" t="s">
        <v>17</v>
      </c>
      <c r="G1" s="5"/>
      <c r="H1" s="8" t="s">
        <v>18</v>
      </c>
      <c r="I1" s="8" t="s">
        <v>27</v>
      </c>
      <c r="J1" s="8" t="s">
        <v>19</v>
      </c>
      <c r="K1" s="8" t="s">
        <v>28</v>
      </c>
      <c r="L1" s="8" t="s">
        <v>20</v>
      </c>
      <c r="N1" s="8" t="s">
        <v>9</v>
      </c>
      <c r="O1" s="4">
        <v>1</v>
      </c>
      <c r="P1" s="4" t="s">
        <v>21</v>
      </c>
      <c r="Q1" s="4">
        <v>0.5</v>
      </c>
    </row>
    <row r="2" spans="1:17">
      <c r="A2" s="3">
        <v>1</v>
      </c>
      <c r="B2" s="6">
        <v>1</v>
      </c>
      <c r="C2" s="6"/>
      <c r="D2" s="7">
        <f>1/POWER(2*PI()*$O$1^2, $O$4/2)*EXP((-1)*($O$3-B2)^2/(2*$O$1^2))</f>
        <v>4.1279530426330417E-2</v>
      </c>
      <c r="E2" s="10">
        <f>1/POWER(2*PI()*$O$8, $O$4/2)*EXP((-1)*($O$7-$O$3)^2/(2*$O$8))</f>
        <v>0.37786870679444196</v>
      </c>
      <c r="F2" s="4">
        <f>LOG(1/POWER(2*PI()*$O$8, $O$4/2)*EXP((-1)*(B2-$O$7)^2/(2*$O$8)))</f>
        <v>-1.0593092364371468</v>
      </c>
      <c r="H2" s="4">
        <v>1</v>
      </c>
      <c r="I2" s="4">
        <f>$Q$1*1/POWER(2*PI()*$Q$3, $O$4/2)*EXP((-1)*(B2-$Q$2)^2/(2*$Q$3))</f>
        <v>2.2159242059690038E-3</v>
      </c>
      <c r="J2" s="4">
        <f>I2/(I2+K2)</f>
        <v>1</v>
      </c>
      <c r="K2" s="4">
        <f>$Q$4*1/POWER(2*PI()*$Q$6, $O$4/2)*EXP((-1)*($Q$5-B2)^2/(2*$Q$6))</f>
        <v>7.6945986267064199E-23</v>
      </c>
      <c r="L2" s="4">
        <f>K2/(K2+I2)</f>
        <v>3.4724105662005894E-20</v>
      </c>
      <c r="N2" s="8" t="s">
        <v>10</v>
      </c>
      <c r="O2" s="4">
        <v>5</v>
      </c>
      <c r="P2" s="4" t="s">
        <v>22</v>
      </c>
      <c r="Q2" s="4">
        <v>4</v>
      </c>
    </row>
    <row r="3" spans="1:17">
      <c r="A3" s="3">
        <v>2</v>
      </c>
      <c r="B3" s="6">
        <v>2</v>
      </c>
      <c r="C3" s="6"/>
      <c r="D3" s="7">
        <f t="shared" ref="D3:D8" si="0">1/POWER(2*PI()*$O$1^2, $O$4/2)*EXP((-1)*($O$3-B3)^2/(2*$O$1^2))</f>
        <v>0.21068555173601533</v>
      </c>
      <c r="F3" s="4">
        <f t="shared" ref="F3:F8" si="1">LOG(1/POWER(2*PI()*$O$8, $O$4/2)*EXP((-1)*(B3-$O$7)^2/(2*$O$8)))</f>
        <v>-0.47173434915627677</v>
      </c>
      <c r="H3" s="4">
        <v>2</v>
      </c>
      <c r="I3" s="4">
        <f t="shared" ref="I3:I8" si="2">$Q$1*1/POWER(2*PI()*$Q$3, $O$4/2)*EXP((-1)*(B3-$Q$2)^2/(2*$Q$3))</f>
        <v>2.6995483256594031E-2</v>
      </c>
      <c r="J3" s="4">
        <f t="shared" ref="J3:J6" si="3">I3/(I3+K3)</f>
        <v>0.99999999999981293</v>
      </c>
      <c r="K3" s="4">
        <f t="shared" ref="K3:K6" si="4">$Q$4*1/POWER(2*PI()*$Q$6, $O$4/2)*EXP((-1)*($Q$5-B3)^2/(2*$Q$6))</f>
        <v>5.0522710835368927E-15</v>
      </c>
      <c r="L3" s="4">
        <f t="shared" ref="L3:L6" si="5">K3/(K3+I3)</f>
        <v>1.8715245937676846E-13</v>
      </c>
      <c r="N3" s="8" t="s">
        <v>11</v>
      </c>
      <c r="O3" s="4">
        <v>3.13</v>
      </c>
      <c r="P3" s="4" t="s">
        <v>23</v>
      </c>
      <c r="Q3" s="4">
        <v>1</v>
      </c>
    </row>
    <row r="4" spans="1:17">
      <c r="A4" s="3">
        <v>3</v>
      </c>
      <c r="B4" s="6">
        <v>3</v>
      </c>
      <c r="C4" s="6"/>
      <c r="D4" s="7">
        <f t="shared" si="0"/>
        <v>0.39558542083768738</v>
      </c>
      <c r="F4" s="4">
        <f t="shared" si="1"/>
        <v>-0.39509414646746766</v>
      </c>
      <c r="H4" s="4">
        <v>3</v>
      </c>
      <c r="I4" s="4">
        <f t="shared" si="2"/>
        <v>0.12098536225957168</v>
      </c>
      <c r="J4" s="4">
        <f t="shared" si="3"/>
        <v>0.99999994978001938</v>
      </c>
      <c r="K4" s="4">
        <f t="shared" si="4"/>
        <v>6.0758828498232861E-9</v>
      </c>
      <c r="L4" s="4">
        <f t="shared" si="5"/>
        <v>5.0219980592833062E-8</v>
      </c>
      <c r="N4" s="8" t="s">
        <v>12</v>
      </c>
      <c r="O4" s="4">
        <v>1</v>
      </c>
      <c r="P4" s="4" t="s">
        <v>24</v>
      </c>
      <c r="Q4" s="4">
        <v>0.5</v>
      </c>
    </row>
    <row r="5" spans="1:17">
      <c r="A5" s="3">
        <v>4</v>
      </c>
      <c r="B5" s="6">
        <v>5</v>
      </c>
      <c r="C5" s="6"/>
      <c r="D5" s="7">
        <f t="shared" si="0"/>
        <v>6.9433311543674187E-2</v>
      </c>
      <c r="F5" s="4">
        <f t="shared" si="1"/>
        <v>-1.7746177948660324</v>
      </c>
      <c r="H5" s="4">
        <v>4</v>
      </c>
      <c r="I5" s="4">
        <f t="shared" si="2"/>
        <v>0.12098536225957168</v>
      </c>
      <c r="J5" s="4">
        <f t="shared" si="3"/>
        <v>0.6914384540362275</v>
      </c>
      <c r="K5" s="4">
        <f t="shared" si="4"/>
        <v>5.3990966513188063E-2</v>
      </c>
      <c r="L5" s="4">
        <f t="shared" si="5"/>
        <v>0.30856154596377239</v>
      </c>
      <c r="P5" s="4" t="s">
        <v>25</v>
      </c>
      <c r="Q5" s="4">
        <v>6</v>
      </c>
    </row>
    <row r="6" spans="1:17">
      <c r="A6" s="3">
        <v>5</v>
      </c>
      <c r="B6" s="6">
        <v>8</v>
      </c>
      <c r="C6" s="6"/>
      <c r="D6" s="7">
        <f t="shared" si="0"/>
        <v>2.823908800755821E-6</v>
      </c>
      <c r="F6" s="4">
        <f t="shared" si="1"/>
        <v>-7.675913401904336</v>
      </c>
      <c r="H6" s="4">
        <v>5</v>
      </c>
      <c r="I6" s="4">
        <f t="shared" si="2"/>
        <v>6.6915112882442684E-5</v>
      </c>
      <c r="J6" s="4">
        <f t="shared" si="3"/>
        <v>0.33333333333333331</v>
      </c>
      <c r="K6" s="4">
        <f t="shared" si="4"/>
        <v>1.3383022576488537E-4</v>
      </c>
      <c r="L6" s="4">
        <f t="shared" si="5"/>
        <v>0.66666666666666663</v>
      </c>
      <c r="P6" s="4" t="s">
        <v>26</v>
      </c>
      <c r="Q6" s="4">
        <v>0.25</v>
      </c>
    </row>
    <row r="7" spans="1:17">
      <c r="A7" s="3">
        <v>6</v>
      </c>
      <c r="B7" s="6">
        <v>10</v>
      </c>
      <c r="C7" s="6"/>
      <c r="D7" s="4">
        <f t="shared" si="0"/>
        <v>2.2502638808781945E-11</v>
      </c>
      <c r="F7" s="4">
        <f t="shared" si="1"/>
        <v>-14.16478389622351</v>
      </c>
      <c r="H7" s="4">
        <v>6</v>
      </c>
      <c r="I7" s="4">
        <f>$Q$1*1/POWER(2*PI()*$Q$3, $O$4/2)*EXP((-1)*(B7-$Q$2)^2/(2*$Q$3))</f>
        <v>3.037941424911643E-9</v>
      </c>
      <c r="J7" s="4">
        <f>I7/(I7+K7)</f>
        <v>0.99999833694532758</v>
      </c>
      <c r="K7" s="4">
        <f>$Q$4*1/POWER(2*PI()*$Q$6, $O$4/2)*EXP((-1)*($Q$5-B7)^2/(2*$Q$6))</f>
        <v>5.0522710835368927E-15</v>
      </c>
      <c r="L7" s="9">
        <f>K7/(K7+I7)</f>
        <v>1.6630546724516927E-6</v>
      </c>
      <c r="N7" s="4" t="s">
        <v>15</v>
      </c>
      <c r="O7" s="4">
        <v>2.65</v>
      </c>
    </row>
    <row r="8" spans="1:17">
      <c r="A8" s="3">
        <v>7</v>
      </c>
      <c r="B8" s="6">
        <v>11</v>
      </c>
      <c r="C8" s="6"/>
      <c r="D8" s="4">
        <f t="shared" si="0"/>
        <v>1.4173696131377873E-14</v>
      </c>
      <c r="F8" s="4">
        <f t="shared" si="1"/>
        <v>-18.175621170271189</v>
      </c>
      <c r="H8" s="4">
        <v>7</v>
      </c>
      <c r="I8" s="4">
        <f t="shared" ref="I8" si="6">$Q$1*1/POWER(2*PI()*$Q$3, $O$4/2)*EXP((-1)*(B8-$Q$2)^2/(2*$Q$3))</f>
        <v>4.5673602041822968E-12</v>
      </c>
      <c r="J8" s="4">
        <f t="shared" ref="J8" si="7">I8/(I8+K8)</f>
        <v>0.99999999998315303</v>
      </c>
      <c r="K8" s="4">
        <f t="shared" ref="K8" si="8">$Q$4*1/POWER(2*PI()*$Q$6, $O$4/2)*EXP((-1)*($Q$5-B8)^2/(2*$Q$6))</f>
        <v>7.6945986267064199E-23</v>
      </c>
      <c r="L8" s="9">
        <f t="shared" ref="L8" si="9">K8/(K8+I8)</f>
        <v>1.6846927508653475E-11</v>
      </c>
      <c r="N8" s="4" t="s">
        <v>14</v>
      </c>
      <c r="O8" s="4">
        <v>0.85</v>
      </c>
    </row>
    <row r="9" spans="1:17">
      <c r="A9" s="3"/>
      <c r="B9" s="6"/>
      <c r="C9" s="6"/>
      <c r="D9" s="7">
        <f>AVERAGE(D2:D8)</f>
        <v>0.10242666263928928</v>
      </c>
      <c r="F9" s="4">
        <f>(-1)*SUM(F2:F6)</f>
        <v>11.376668928831259</v>
      </c>
    </row>
    <row r="10" spans="1:17">
      <c r="A10" s="3"/>
      <c r="B10" s="6"/>
      <c r="C10" s="6"/>
    </row>
    <row r="11" spans="1:17">
      <c r="A11" s="3"/>
      <c r="B11" s="6"/>
      <c r="C11" s="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K-Means</vt:lpstr>
      <vt:lpstr>Kernel &amp; GMM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Chan</dc:creator>
  <cp:lastModifiedBy>Bill Chan</cp:lastModifiedBy>
  <dcterms:created xsi:type="dcterms:W3CDTF">2020-12-17T01:12:40Z</dcterms:created>
  <dcterms:modified xsi:type="dcterms:W3CDTF">2020-12-18T05:10:36Z</dcterms:modified>
</cp:coreProperties>
</file>