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285" yWindow="7950" windowWidth="15480" windowHeight="6090" tabRatio="846" activeTab="2"/>
  </bookViews>
  <sheets>
    <sheet name="Summary" sheetId="1" r:id="rId1"/>
    <sheet name="Views" sheetId="22899" r:id="rId2"/>
    <sheet name="TestCase" sheetId="2" r:id="rId3"/>
    <sheet name="defaultValues" sheetId="1351" r:id="rId4"/>
    <sheet name="Language" sheetId="22892" r:id="rId5"/>
    <sheet name="Configuration" sheetId="5188" r:id="rId6"/>
    <sheet name="ToolVersion" sheetId="22896" r:id="rId7"/>
    <sheet name="Version" sheetId="22903" r:id="rId8"/>
  </sheets>
  <definedNames>
    <definedName name="_context">defaultValues!$H$3:$H$5</definedName>
    <definedName name="_xlnm._FilterDatabase" localSheetId="2" hidden="1">TestCase!#REF!</definedName>
    <definedName name="_freeColumnData">defaultValues!$X$3:$X$10</definedName>
    <definedName name="_hard_test_env">defaultValues!$R$3:$R$5</definedName>
    <definedName name="_language">Language!$A$1:$B$1</definedName>
    <definedName name="_Project">defaultValues!$AL$3:$AL$10</definedName>
    <definedName name="_regression">defaultValues!$J$3:$J$5</definedName>
    <definedName name="_running_status">defaultValues!$N$3:$N$7</definedName>
    <definedName name="_select_language">Summary!$B$31</definedName>
    <definedName name="_soft_test_env">defaultValues!$P$3:$P$5</definedName>
    <definedName name="_test_state">defaultValues!$D$3:$D$8</definedName>
    <definedName name="_test_Type">defaultValues!$AJ$3:$AJ$10</definedName>
    <definedName name="_TestCaseDesc">Language!$F$45</definedName>
    <definedName name="_TestCaseId">Language!$F$52</definedName>
    <definedName name="_testCaseLevels">defaultValues!$Z$3:$Z$8</definedName>
    <definedName name="_TestCaseResult">Language!$F$66</definedName>
    <definedName name="_TestSheetLevels">defaultValues!$AB$3:$AB$8</definedName>
    <definedName name="_TestsheetVersion">Configuration!$D$19</definedName>
    <definedName name="_TestStageId">Language!#REF!</definedName>
    <definedName name="_TestStepDesc">Language!$F$55</definedName>
    <definedName name="_TestStepId">Language!$F$54</definedName>
    <definedName name="_type_verif">defaultValues!$F$3:$F$7</definedName>
    <definedName name="_TypeOfTests">defaultValues!$AJ$3:$AJ$10</definedName>
    <definedName name="_validation_platform">defaultValues!$T$3:$T$6</definedName>
    <definedName name="_writing_status">defaultValues!$L$3:$L$7</definedName>
    <definedName name="DESDataStartingLine">#REF!</definedName>
    <definedName name="DESDataTableName">#REF!</definedName>
    <definedName name="Export_SRC_DataName">#REF!</definedName>
    <definedName name="Export_SRC_STEP_DataName">#REF!</definedName>
    <definedName name="FI_File">#REF!</definedName>
    <definedName name="FI_FreeField1">#REF!</definedName>
    <definedName name="FI_FreeField2">#REF!</definedName>
    <definedName name="FI_FreeField3">#REF!</definedName>
    <definedName name="FI_FreeField4">#REF!</definedName>
    <definedName name="FI_FreeField5">#REF!</definedName>
    <definedName name="FI_FreeField6">#REF!</definedName>
    <definedName name="FI_Id">#REF!</definedName>
    <definedName name="FI_Title">#REF!</definedName>
    <definedName name="FI_Update">#REF!</definedName>
    <definedName name="field_HardwareEnv">Summary!#REF!</definedName>
    <definedName name="field_Id">Summary!$E$6</definedName>
    <definedName name="field_LastRunDate">Summary!#REF!</definedName>
    <definedName name="field_MethodIADT">Summary!$H$7</definedName>
    <definedName name="field_Objective">Summary!$E$10</definedName>
    <definedName name="field_Regression">Summary!$H$3</definedName>
    <definedName name="field_Runner">Summary!#REF!</definedName>
    <definedName name="field_Runner_Email">Summary!#REF!</definedName>
    <definedName name="field_RunningStatus">Summary!#REF!</definedName>
    <definedName name="field_SoftwareEnv">Summary!#REF!</definedName>
    <definedName name="field_TestState">Summary!#REF!</definedName>
    <definedName name="field_Title">Summary!$E$9</definedName>
    <definedName name="field_VersionUnderTest">Summary!#REF!</definedName>
    <definedName name="field_WritingStatus">Summary!$H$6</definedName>
    <definedName name="field_Writter">Summary!$H$4</definedName>
    <definedName name="field_Writter_Email">Summary!$H$5</definedName>
    <definedName name="GD_DataName">#REF!</definedName>
    <definedName name="GD_SRC_Column">#REF!</definedName>
    <definedName name="GD_SRC_DataName">#REF!</definedName>
    <definedName name="GD_SRC_Info">#REF!</definedName>
    <definedName name="GD_SRC_LIne">#REF!</definedName>
    <definedName name="GD_SRC_Type">#REF!</definedName>
    <definedName name="GD_TRG_Column">#REF!</definedName>
    <definedName name="GD_TRG_FieldName">#REF!</definedName>
    <definedName name="GD_TRG_Line">#REF!</definedName>
    <definedName name="GD_TRG_SheetName">#REF!</definedName>
    <definedName name="Location">defaultValues!$AH$3:$AH$12</definedName>
    <definedName name="Project">Summary!$B$45</definedName>
    <definedName name="SheetsView">Views!$A$6</definedName>
    <definedName name="SRC_Template">#REF!</definedName>
    <definedName name="SRCDataStartingLine">#REF!</definedName>
    <definedName name="SRCDataTableName">#REF!</definedName>
    <definedName name="ST_SRC_Column">#REF!</definedName>
    <definedName name="ST_SRC_DataName">#REF!</definedName>
    <definedName name="ST_SRC_Info">#REF!</definedName>
    <definedName name="ST_SRC_Line">#REF!</definedName>
    <definedName name="ST_SRC_Type">#REF!</definedName>
    <definedName name="ST_TRG_Column">#REF!</definedName>
    <definedName name="ST_TRG_FieldName">#REF!</definedName>
    <definedName name="ST_TRG_Line">#REF!</definedName>
    <definedName name="ST_TRG_SheetName">#REF!</definedName>
    <definedName name="System">defaultValues!$AF$3:$AF$18</definedName>
    <definedName name="TRG_Directory">#REF!</definedName>
    <definedName name="Type_of_tests">defaultValues!$AJ$3:$AJ$10</definedName>
    <definedName name="URIproc">defaultValues!$V$3</definedName>
    <definedName name="VersionFicha">defaultValues!$AD$3:$AD$7</definedName>
  </definedNames>
  <calcPr calcId="145621"/>
</workbook>
</file>

<file path=xl/calcChain.xml><?xml version="1.0" encoding="utf-8"?>
<calcChain xmlns="http://schemas.openxmlformats.org/spreadsheetml/2006/main">
  <c r="B3" i="1" l="1"/>
  <c r="B2" i="1"/>
  <c r="F95" i="22892"/>
  <c r="F114" i="22892"/>
  <c r="F93" i="22892"/>
  <c r="F91" i="22892"/>
  <c r="F107" i="22892"/>
  <c r="F113" i="22892"/>
  <c r="F115" i="22892"/>
  <c r="F97" i="22892"/>
  <c r="F85" i="22892"/>
  <c r="F96" i="22892"/>
  <c r="F102" i="22892"/>
  <c r="F108" i="22892"/>
  <c r="F100" i="22892"/>
  <c r="F90" i="22892"/>
  <c r="F105" i="22892"/>
  <c r="F98" i="22892"/>
  <c r="F110" i="22892"/>
  <c r="F87" i="22892"/>
  <c r="F86" i="22892"/>
  <c r="F106" i="22892"/>
  <c r="F104" i="22892"/>
  <c r="F103" i="22892"/>
  <c r="F101" i="22892"/>
  <c r="F112" i="22892"/>
  <c r="F99" i="22892"/>
  <c r="F88" i="22892"/>
  <c r="G32" i="1"/>
  <c r="F111" i="22892"/>
  <c r="F89" i="22892"/>
  <c r="F92" i="22892"/>
  <c r="F94" i="22892"/>
  <c r="F109" i="22892"/>
  <c r="F84" i="22892"/>
  <c r="G10" i="1"/>
  <c r="D47" i="1" l="1"/>
  <c r="D46" i="1"/>
  <c r="G47" i="1"/>
  <c r="G46" i="1"/>
  <c r="D44" i="1"/>
  <c r="G44" i="1"/>
  <c r="G45" i="1"/>
  <c r="D45" i="1"/>
  <c r="D26" i="1"/>
  <c r="G23" i="1"/>
  <c r="D40" i="1"/>
  <c r="G40" i="1"/>
  <c r="G31" i="1"/>
  <c r="D8" i="1"/>
  <c r="D7" i="1"/>
  <c r="D6" i="1"/>
  <c r="D5" i="1"/>
  <c r="D4" i="1"/>
  <c r="D35" i="1"/>
  <c r="G28" i="1"/>
  <c r="G12" i="1"/>
  <c r="D14" i="1"/>
  <c r="F83" i="22892"/>
  <c r="F82" i="22892"/>
  <c r="G37" i="1" l="1"/>
  <c r="D37" i="1"/>
  <c r="N17" i="2" l="1"/>
  <c r="N16" i="2"/>
  <c r="D11" i="5188"/>
  <c r="K14" i="5188"/>
  <c r="N14" i="5188"/>
  <c r="K15" i="5188"/>
  <c r="N15" i="5188"/>
  <c r="L15" i="5188"/>
  <c r="L14" i="5188"/>
  <c r="D12" i="5188"/>
  <c r="D10" i="2"/>
  <c r="F47" i="22892"/>
  <c r="F52" i="22892"/>
  <c r="F73" i="22892"/>
  <c r="F28" i="22892"/>
  <c r="F75" i="22892"/>
  <c r="F60" i="22892"/>
  <c r="F65" i="22892"/>
  <c r="F34" i="22892"/>
  <c r="F27" i="22892"/>
  <c r="F58" i="22892"/>
  <c r="F30" i="22892"/>
  <c r="F24" i="22892"/>
  <c r="F49" i="22892"/>
  <c r="F20" i="22892"/>
  <c r="F81" i="22892"/>
  <c r="F29" i="22892"/>
  <c r="F76" i="22892"/>
  <c r="F14" i="22892"/>
  <c r="F56" i="22892"/>
  <c r="F16" i="22892"/>
  <c r="F18" i="22892"/>
  <c r="F63" i="22892"/>
  <c r="F10" i="22892"/>
  <c r="F12" i="22892"/>
  <c r="F35" i="22892"/>
  <c r="F57" i="22892"/>
  <c r="F77" i="22892"/>
  <c r="F38" i="22892"/>
  <c r="F3" i="22892"/>
  <c r="F61" i="22892"/>
  <c r="F80" i="22892"/>
  <c r="F32" i="22892"/>
  <c r="F53" i="22892"/>
  <c r="F26" i="22892"/>
  <c r="F40" i="22892"/>
  <c r="F9" i="22892"/>
  <c r="F42" i="22892"/>
  <c r="F55" i="22892"/>
  <c r="F33" i="22892"/>
  <c r="F11" i="22892"/>
  <c r="F31" i="22892"/>
  <c r="F39" i="22892"/>
  <c r="F72" i="22892"/>
  <c r="F13" i="22892"/>
  <c r="F50" i="22892"/>
  <c r="F5" i="22892"/>
  <c r="F62" i="22892"/>
  <c r="F54" i="22892"/>
  <c r="F23" i="22892"/>
  <c r="F44" i="22892"/>
  <c r="F79" i="22892"/>
  <c r="F7" i="22892"/>
  <c r="F67" i="22892"/>
  <c r="F64" i="22892"/>
  <c r="F78" i="22892"/>
  <c r="F21" i="22892"/>
  <c r="F25" i="22892"/>
  <c r="F48" i="22892"/>
  <c r="F4" i="22892"/>
  <c r="F8" i="22892"/>
  <c r="F59" i="22892"/>
  <c r="F71" i="22892"/>
  <c r="F46" i="22892"/>
  <c r="F51" i="22892"/>
  <c r="F17" i="22892"/>
  <c r="F37" i="22892"/>
  <c r="F45" i="22892"/>
  <c r="F66" i="22892"/>
  <c r="F68" i="22892"/>
  <c r="F6" i="22892"/>
  <c r="F69" i="22892"/>
  <c r="F43" i="22892"/>
  <c r="F74" i="22892"/>
  <c r="F19" i="22892"/>
  <c r="F36" i="22892"/>
  <c r="F41" i="22892"/>
  <c r="F22" i="22892"/>
  <c r="F15" i="22892"/>
  <c r="F70" i="22892"/>
  <c r="E27" i="1" l="1"/>
  <c r="E29" i="1"/>
  <c r="E28" i="1"/>
  <c r="D31" i="1"/>
  <c r="D32" i="1"/>
  <c r="D28" i="1"/>
  <c r="D33" i="1"/>
  <c r="D30" i="1"/>
  <c r="D29" i="1"/>
  <c r="L15" i="2"/>
  <c r="D12" i="1"/>
  <c r="D22" i="1"/>
  <c r="D13" i="1"/>
  <c r="G24" i="1"/>
  <c r="G27" i="1"/>
  <c r="G26" i="1"/>
  <c r="G25" i="1"/>
  <c r="D34" i="1"/>
  <c r="G9" i="1"/>
  <c r="D3" i="1"/>
  <c r="E25" i="1"/>
  <c r="B24" i="1"/>
  <c r="B22" i="1"/>
  <c r="B23" i="1"/>
  <c r="B26" i="1"/>
  <c r="B27" i="1"/>
  <c r="B25" i="1"/>
  <c r="G29" i="1"/>
  <c r="G22" i="1"/>
  <c r="D10" i="1"/>
  <c r="G5" i="1"/>
  <c r="G7" i="1"/>
  <c r="D24" i="1"/>
  <c r="G6" i="1"/>
  <c r="D2" i="1"/>
  <c r="D25" i="1"/>
  <c r="G4" i="1"/>
  <c r="D27" i="1"/>
  <c r="D9" i="1"/>
  <c r="G2" i="1"/>
  <c r="B30" i="1"/>
  <c r="D23" i="1"/>
  <c r="G3" i="1"/>
  <c r="E26" i="1"/>
  <c r="A15" i="2"/>
  <c r="A13" i="5188"/>
  <c r="C6" i="5188"/>
  <c r="C8" i="2"/>
  <c r="C8" i="5188"/>
  <c r="C10" i="2"/>
  <c r="C13" i="5188"/>
  <c r="C15" i="2"/>
  <c r="Z5" i="1351"/>
  <c r="AB5" i="1351"/>
  <c r="G15" i="2"/>
  <c r="E31" i="1" s="1"/>
  <c r="G13" i="5188"/>
  <c r="C7" i="2"/>
  <c r="C5" i="5188"/>
  <c r="AB6" i="1351"/>
  <c r="Z6" i="1351"/>
  <c r="D15" i="2"/>
  <c r="D13" i="5188"/>
  <c r="F13" i="5188"/>
  <c r="F15" i="2"/>
  <c r="Z3" i="1351"/>
  <c r="AB3" i="1351"/>
  <c r="C12" i="5188"/>
  <c r="M15" i="2"/>
  <c r="E35" i="1" s="1"/>
  <c r="C14" i="2"/>
  <c r="L13" i="5188"/>
  <c r="Z7" i="1351"/>
  <c r="AB7" i="1351"/>
  <c r="AB8" i="1351"/>
  <c r="Z8" i="1351"/>
  <c r="B15" i="2"/>
  <c r="B13" i="5188"/>
  <c r="C7" i="5188"/>
  <c r="C9" i="2"/>
  <c r="J4" i="1351"/>
  <c r="I13" i="5188"/>
  <c r="I15" i="2"/>
  <c r="C10" i="5188"/>
  <c r="C12" i="2"/>
  <c r="K15" i="2"/>
  <c r="C11" i="5188"/>
  <c r="K13" i="5188"/>
  <c r="C13" i="2"/>
  <c r="C9" i="5188"/>
  <c r="C11" i="2"/>
  <c r="J3" i="1351"/>
  <c r="E15" i="2"/>
  <c r="E13" i="5188"/>
  <c r="M13" i="5188"/>
  <c r="X2" i="1351"/>
  <c r="J15" i="2"/>
  <c r="J13" i="5188"/>
  <c r="H13" i="5188"/>
  <c r="H15" i="2"/>
  <c r="H46" i="1" l="1"/>
  <c r="H45" i="1"/>
  <c r="E30" i="1"/>
  <c r="E32" i="1"/>
  <c r="E33" i="1"/>
  <c r="E23" i="1"/>
  <c r="E34" i="1" s="1"/>
  <c r="E24" i="1" l="1"/>
</calcChain>
</file>

<file path=xl/comments1.xml><?xml version="1.0" encoding="utf-8"?>
<comments xmlns="http://schemas.openxmlformats.org/spreadsheetml/2006/main">
  <authors>
    <author>ML</author>
    <author>thales</author>
    <author>t0095667</author>
    <author>RABARJOELINA David-Emmanuel</author>
    <author>David-Emmanuel RABARJOELINA (T0043265)</author>
    <author>t0043265</author>
  </authors>
  <commentList>
    <comment ref="D3" authorId="0">
      <text>
        <r>
          <rPr>
            <b/>
            <sz val="10"/>
            <color indexed="81"/>
            <rFont val="Calibri"/>
            <family val="2"/>
          </rPr>
          <t>ID of the test procedurer</t>
        </r>
      </text>
    </comment>
    <comment ref="G3" authorId="1">
      <text>
        <r>
          <rPr>
            <b/>
            <sz val="10"/>
            <color indexed="81"/>
            <rFont val="Calibri"/>
            <family val="2"/>
          </rPr>
          <t>Indicate if this thread is used to test non regression</t>
        </r>
      </text>
    </comment>
    <comment ref="D4" authorId="0">
      <text>
        <r>
          <rPr>
            <b/>
            <sz val="10"/>
            <color indexed="81"/>
            <rFont val="Calibri"/>
            <family val="2"/>
          </rPr>
          <t>Version of the test procedurer</t>
        </r>
      </text>
    </comment>
    <comment ref="G4" authorId="0">
      <text>
        <r>
          <rPr>
            <b/>
            <sz val="10"/>
            <color indexed="81"/>
            <rFont val="Calibri"/>
            <family val="2"/>
          </rPr>
          <t>Person who wrote the thread</t>
        </r>
      </text>
    </comment>
    <comment ref="D5" authorId="0">
      <text>
        <r>
          <rPr>
            <b/>
            <sz val="10"/>
            <color indexed="81"/>
            <rFont val="Calibri"/>
            <family val="2"/>
          </rPr>
          <t>Associated project</t>
        </r>
      </text>
    </comment>
    <comment ref="G5" authorId="0">
      <text>
        <r>
          <rPr>
            <b/>
            <sz val="10"/>
            <color indexed="81"/>
            <rFont val="Calibri"/>
            <family val="2"/>
          </rPr>
          <t>Email address of the person who wrote the thread</t>
        </r>
      </text>
    </comment>
    <comment ref="D6" authorId="0">
      <text>
        <r>
          <rPr>
            <b/>
            <sz val="10"/>
            <color indexed="81"/>
            <rFont val="Calibri"/>
            <family val="2"/>
          </rPr>
          <t>Type of test : Protocol, Point to Point, Functional, ...</t>
        </r>
      </text>
    </comment>
    <comment ref="G6" authorId="1">
      <text>
        <r>
          <rPr>
            <b/>
            <sz val="10"/>
            <color indexed="81"/>
            <rFont val="Calibri"/>
            <family val="2"/>
          </rPr>
          <t>Redaction status of the sheet</t>
        </r>
      </text>
    </comment>
    <comment ref="D7" authorId="0">
      <text>
        <r>
          <rPr>
            <b/>
            <sz val="10"/>
            <color indexed="81"/>
            <rFont val="Calibri"/>
            <family val="2"/>
          </rPr>
          <t>Category of test : System 1, System 2, … Interface 1, Interface 2, … (used to group set of tests)</t>
        </r>
      </text>
    </comment>
    <comment ref="G7" authorId="2">
      <text>
        <r>
          <rPr>
            <b/>
            <sz val="10"/>
            <color indexed="81"/>
            <rFont val="Calibri"/>
            <family val="2"/>
          </rPr>
          <t>Test method IADT</t>
        </r>
      </text>
    </comment>
    <comment ref="D8" authorId="0">
      <text>
        <r>
          <rPr>
            <b/>
            <sz val="10"/>
            <color indexed="81"/>
            <rFont val="Calibri"/>
            <family val="2"/>
          </rPr>
          <t>Location applicable for the test sheet</t>
        </r>
      </text>
    </comment>
    <comment ref="D9" authorId="0">
      <text>
        <r>
          <rPr>
            <b/>
            <sz val="10"/>
            <color indexed="81"/>
            <rFont val="Calibri"/>
            <family val="2"/>
          </rPr>
          <t>Title of the test procedure</t>
        </r>
      </text>
    </comment>
    <comment ref="D10" authorId="3">
      <text>
        <r>
          <rPr>
            <b/>
            <sz val="10"/>
            <color indexed="81"/>
            <rFont val="Calibri"/>
            <family val="2"/>
          </rPr>
          <t>Objective of the test procedure</t>
        </r>
      </text>
    </comment>
    <comment ref="D13" authorId="1">
      <text>
        <r>
          <rPr>
            <b/>
            <sz val="10"/>
            <color indexed="81"/>
            <rFont val="Calibri"/>
            <family val="2"/>
          </rPr>
          <t>The system version that is under test</t>
        </r>
      </text>
    </comment>
    <comment ref="D14" authorId="1">
      <text>
        <r>
          <rPr>
            <b/>
            <sz val="10"/>
            <color indexed="81"/>
            <rFont val="Calibri"/>
            <family val="2"/>
          </rPr>
          <t>Indentifier of the software test environment</t>
        </r>
      </text>
    </comment>
    <comment ref="G23" authorId="0">
      <text>
        <r>
          <rPr>
            <b/>
            <sz val="10"/>
            <color indexed="81"/>
            <rFont val="Calibri"/>
            <family val="2"/>
          </rPr>
          <t>Instance of running of this tests procedure</t>
        </r>
      </text>
    </comment>
    <comment ref="G24" authorId="0">
      <text>
        <r>
          <rPr>
            <b/>
            <sz val="10"/>
            <color indexed="81"/>
            <rFont val="Calibri"/>
            <family val="2"/>
          </rPr>
          <t>Person who ran the thread</t>
        </r>
      </text>
    </comment>
    <comment ref="G25" authorId="0">
      <text>
        <r>
          <rPr>
            <b/>
            <sz val="10"/>
            <color indexed="81"/>
            <rFont val="Calibri"/>
            <family val="2"/>
          </rPr>
          <t>Email address of the person who ran the thread</t>
        </r>
      </text>
    </comment>
    <comment ref="G26" authorId="4">
      <text>
        <r>
          <rPr>
            <b/>
            <sz val="10"/>
            <color indexed="81"/>
            <rFont val="Calibri"/>
            <family val="2"/>
          </rPr>
          <t xml:space="preserve">The test state for the current test sheet
</t>
        </r>
      </text>
    </comment>
    <comment ref="G27" authorId="1">
      <text>
        <r>
          <rPr>
            <b/>
            <sz val="10"/>
            <color indexed="81"/>
            <rFont val="Calibri"/>
            <family val="2"/>
          </rPr>
          <t>The date of the last run</t>
        </r>
      </text>
    </comment>
    <comment ref="G28" authorId="0">
      <text>
        <r>
          <rPr>
            <b/>
            <sz val="10"/>
            <color indexed="81"/>
            <rFont val="Calibri"/>
            <family val="2"/>
          </rPr>
          <t>The estimated preparation duration for the thread</t>
        </r>
      </text>
    </comment>
    <comment ref="G29" authorId="0">
      <text>
        <r>
          <rPr>
            <b/>
            <sz val="10"/>
            <color indexed="81"/>
            <rFont val="Calibri"/>
            <family val="2"/>
          </rPr>
          <t>The estimated running duration for the thread</t>
        </r>
      </text>
    </comment>
    <comment ref="A42" authorId="5">
      <text>
        <r>
          <rPr>
            <b/>
            <sz val="10"/>
            <color indexed="81"/>
            <rFont val="Calibri"/>
            <family val="2"/>
          </rPr>
          <t>Do not remove this line, it is used by some macro</t>
        </r>
      </text>
    </comment>
    <comment ref="B42" authorId="5">
      <text>
        <r>
          <rPr>
            <b/>
            <sz val="10"/>
            <color indexed="81"/>
            <rFont val="Calibri"/>
            <family val="2"/>
          </rPr>
          <t>Do not remove this line, it is used by some macro</t>
        </r>
      </text>
    </comment>
    <comment ref="D42" authorId="5">
      <text>
        <r>
          <rPr>
            <b/>
            <sz val="10"/>
            <color indexed="81"/>
            <rFont val="Calibri"/>
            <family val="2"/>
          </rPr>
          <t>Do not remove this line, it is used by some macro</t>
        </r>
      </text>
    </comment>
    <comment ref="E42" authorId="5">
      <text>
        <r>
          <rPr>
            <b/>
            <sz val="10"/>
            <color indexed="81"/>
            <rFont val="Calibri"/>
            <family val="2"/>
          </rPr>
          <t>Do not remove this line, it is used by some macro</t>
        </r>
      </text>
    </comment>
    <comment ref="F42" authorId="5">
      <text>
        <r>
          <rPr>
            <b/>
            <sz val="10"/>
            <color indexed="81"/>
            <rFont val="Calibri"/>
            <family val="2"/>
          </rPr>
          <t>Do not remove this line, it is used by some macro</t>
        </r>
      </text>
    </comment>
    <comment ref="G42" authorId="5">
      <text>
        <r>
          <rPr>
            <b/>
            <sz val="10"/>
            <color indexed="81"/>
            <rFont val="Calibri"/>
            <family val="2"/>
          </rPr>
          <t>Do not remove this line, it is used by some macro</t>
        </r>
      </text>
    </comment>
    <comment ref="H42" authorId="5">
      <text>
        <r>
          <rPr>
            <b/>
            <sz val="10"/>
            <color indexed="81"/>
            <rFont val="Calibri"/>
            <family val="2"/>
          </rPr>
          <t>Do not remove this line, it is used by some macro</t>
        </r>
      </text>
    </comment>
    <comment ref="I42" authorId="5">
      <text>
        <r>
          <rPr>
            <b/>
            <sz val="10"/>
            <color indexed="81"/>
            <rFont val="Calibri"/>
            <family val="2"/>
          </rPr>
          <t>Do not remove this line, it is used by some macro</t>
        </r>
      </text>
    </comment>
    <comment ref="D46" authorId="0">
      <text>
        <r>
          <rPr>
            <b/>
            <sz val="10"/>
            <color indexed="81"/>
            <rFont val="Calibri"/>
            <family val="2"/>
          </rPr>
          <t>The estimated preparation duration for the STD</t>
        </r>
      </text>
    </comment>
  </commentList>
</comments>
</file>

<file path=xl/comments2.xml><?xml version="1.0" encoding="utf-8"?>
<comments xmlns="http://schemas.openxmlformats.org/spreadsheetml/2006/main">
  <authors>
    <author>RABARJOELINA David-Emmanuel</author>
    <author xml:space="preserve"> </author>
    <author>thales</author>
    <author>ML</author>
    <author>David-Emmanuel RABARJOELINA (T0043265)</author>
  </authors>
  <commentList>
    <comment ref="C7" authorId="0">
      <text>
        <r>
          <rPr>
            <b/>
            <sz val="10"/>
            <color indexed="81"/>
            <rFont val="Calibri"/>
            <family val="2"/>
          </rPr>
          <t>The result of this test case</t>
        </r>
      </text>
    </comment>
    <comment ref="C8" authorId="1">
      <text>
        <r>
          <rPr>
            <b/>
            <sz val="10"/>
            <color indexed="81"/>
            <rFont val="Calibri"/>
            <family val="2"/>
          </rPr>
          <t>The test case ID: Shall be incremental. Filled with Renumber steps action</t>
        </r>
      </text>
    </comment>
    <comment ref="C9" authorId="2">
      <text>
        <r>
          <rPr>
            <b/>
            <sz val="10"/>
            <color indexed="81"/>
            <rFont val="Calibri"/>
            <family val="2"/>
          </rPr>
          <t>The description of this test case</t>
        </r>
      </text>
    </comment>
    <comment ref="C10" authorId="2">
      <text>
        <r>
          <rPr>
            <b/>
            <sz val="10"/>
            <color indexed="81"/>
            <rFont val="Calibri"/>
            <family val="2"/>
          </rPr>
          <t>Identifier of the requirement attached to the test case</t>
        </r>
      </text>
    </comment>
    <comment ref="C11" authorId="2">
      <text>
        <r>
          <rPr>
            <b/>
            <sz val="10"/>
            <color indexed="81"/>
            <rFont val="Calibri"/>
            <family val="2"/>
          </rPr>
          <t>Indicate if this Test Case is used to test non regression</t>
        </r>
      </text>
    </comment>
    <comment ref="C12" authorId="2">
      <text>
        <r>
          <rPr>
            <b/>
            <sz val="10"/>
            <color indexed="81"/>
            <rFont val="Calibri"/>
            <family val="2"/>
          </rPr>
          <t>Identifier of the validation platform</t>
        </r>
      </text>
    </comment>
    <comment ref="C13" authorId="0">
      <text>
        <r>
          <rPr>
            <b/>
            <sz val="10"/>
            <color indexed="81"/>
            <rFont val="Calibri"/>
            <family val="2"/>
          </rPr>
          <t>Person who ran this test case</t>
        </r>
      </text>
    </comment>
    <comment ref="C14" authorId="0">
      <text>
        <r>
          <rPr>
            <b/>
            <sz val="10"/>
            <color indexed="81"/>
            <rFont val="Calibri"/>
            <family val="2"/>
          </rPr>
          <t>The date of the last run</t>
        </r>
      </text>
    </comment>
    <comment ref="A15" authorId="3">
      <text>
        <r>
          <rPr>
            <b/>
            <sz val="10"/>
            <color indexed="81"/>
            <rFont val="Calibri"/>
            <family val="2"/>
          </rPr>
          <t>Shall contain "X" when the associated step is a context step in order to not be identified into steps metrics.
Shall contain "P" when the associated step is a phase step in order to not be identified into steps metrics.
Shall be empty when the associated step is a standard step in order to be identified into steps metrics.</t>
        </r>
      </text>
    </comment>
    <comment ref="B15" authorId="3">
      <text>
        <r>
          <rPr>
            <b/>
            <sz val="10"/>
            <color indexed="81"/>
            <rFont val="Calibri"/>
            <family val="2"/>
          </rPr>
          <t>Id of the Step, automatically filled with Renumber action.</t>
        </r>
      </text>
    </comment>
    <comment ref="C15" authorId="3">
      <text>
        <r>
          <rPr>
            <b/>
            <sz val="10"/>
            <color indexed="81"/>
            <rFont val="Calibri"/>
            <family val="2"/>
          </rPr>
          <t>Shall contain the description of the step in few words.</t>
        </r>
      </text>
    </comment>
    <comment ref="D15" authorId="3">
      <text>
        <r>
          <rPr>
            <b/>
            <sz val="10"/>
            <color indexed="81"/>
            <rFont val="Calibri"/>
            <family val="2"/>
          </rPr>
          <t>Shall contain only the expected result of the step (other information shall be put into  "Coment on result" column).</t>
        </r>
      </text>
    </comment>
    <comment ref="E15" authorId="2">
      <text>
        <r>
          <rPr>
            <b/>
            <sz val="10"/>
            <color indexed="81"/>
            <rFont val="Calibri"/>
            <family val="2"/>
          </rPr>
          <t>Type of the verification</t>
        </r>
      </text>
    </comment>
    <comment ref="F15" authorId="3">
      <text>
        <r>
          <rPr>
            <b/>
            <sz val="10"/>
            <color indexed="81"/>
            <rFont val="Calibri"/>
            <family val="2"/>
          </rPr>
          <t>State of the step after execution</t>
        </r>
      </text>
    </comment>
    <comment ref="G15" authorId="3">
      <text>
        <r>
          <rPr>
            <b/>
            <sz val="10"/>
            <color indexed="81"/>
            <rFont val="Calibri"/>
            <family val="2"/>
          </rPr>
          <t>Associated Defect to NOK Steps
(Id on Change Management Tool)</t>
        </r>
      </text>
    </comment>
    <comment ref="H15" authorId="3">
      <text>
        <r>
          <rPr>
            <b/>
            <sz val="10"/>
            <color indexed="81"/>
            <rFont val="Calibri"/>
            <family val="2"/>
          </rPr>
          <t>Say exactly what you have tested or not tested ; Helpful for the next tester.</t>
        </r>
      </text>
    </comment>
    <comment ref="I15" authorId="3">
      <text>
        <r>
          <rPr>
            <b/>
            <sz val="10"/>
            <color indexed="81"/>
            <rFont val="Calibri"/>
            <family val="2"/>
          </rPr>
          <t>Shall contain corrected defect Id related to this step.</t>
        </r>
      </text>
    </comment>
    <comment ref="J15" authorId="2">
      <text>
        <r>
          <rPr>
            <b/>
            <sz val="10"/>
            <color indexed="81"/>
            <rFont val="Calibri"/>
            <family val="2"/>
          </rPr>
          <t>Indentifier of the requirement attached to the step</t>
        </r>
      </text>
    </comment>
    <comment ref="K15" authorId="3">
      <text>
        <r>
          <rPr>
            <b/>
            <sz val="10"/>
            <color indexed="81"/>
            <rFont val="Calibri"/>
            <family val="2"/>
          </rPr>
          <t>Shall contain the names of testers.</t>
        </r>
      </text>
    </comment>
    <comment ref="L15" authorId="3">
      <text>
        <r>
          <rPr>
            <b/>
            <sz val="10"/>
            <color indexed="81"/>
            <rFont val="Calibri"/>
            <family val="2"/>
          </rPr>
          <t>Shall contain the version used for the test.</t>
        </r>
      </text>
    </comment>
    <comment ref="M15" authorId="3">
      <text>
        <r>
          <rPr>
            <b/>
            <sz val="10"/>
            <color indexed="81"/>
            <rFont val="Calibri"/>
            <family val="2"/>
          </rPr>
          <t>This column shall be updated  each time step is tested.</t>
        </r>
      </text>
    </comment>
    <comment ref="N15" authorId="4">
      <text>
        <r>
          <rPr>
            <b/>
            <sz val="10"/>
            <color indexed="81"/>
            <rFont val="Calibri"/>
            <family val="2"/>
          </rPr>
          <t>Real step state, do not edit</t>
        </r>
      </text>
    </comment>
    <comment ref="O15" authorId="4">
      <text>
        <r>
          <rPr>
            <b/>
            <sz val="10"/>
            <color indexed="81"/>
            <rFont val="Calibri"/>
            <family val="2"/>
          </rPr>
          <t>This is a free column</t>
        </r>
      </text>
    </comment>
    <comment ref="P15" authorId="4">
      <text>
        <r>
          <rPr>
            <b/>
            <sz val="10"/>
            <color indexed="81"/>
            <rFont val="Calibri"/>
            <family val="2"/>
          </rPr>
          <t>This is a free column</t>
        </r>
      </text>
    </comment>
    <comment ref="Q15" authorId="4">
      <text>
        <r>
          <rPr>
            <b/>
            <sz val="10"/>
            <color indexed="81"/>
            <rFont val="Calibri"/>
            <family val="2"/>
          </rPr>
          <t>This is a free column</t>
        </r>
      </text>
    </comment>
    <comment ref="R15" authorId="4">
      <text>
        <r>
          <rPr>
            <b/>
            <sz val="10"/>
            <color indexed="81"/>
            <rFont val="Calibri"/>
            <family val="2"/>
          </rPr>
          <t>This is a free column</t>
        </r>
      </text>
    </comment>
    <comment ref="S15" authorId="4">
      <text>
        <r>
          <rPr>
            <b/>
            <sz val="10"/>
            <color indexed="81"/>
            <rFont val="Calibri"/>
            <family val="2"/>
          </rPr>
          <t>This is a free column</t>
        </r>
      </text>
    </comment>
    <comment ref="T15" authorId="4">
      <text>
        <r>
          <rPr>
            <b/>
            <sz val="10"/>
            <color indexed="81"/>
            <rFont val="Calibri"/>
            <family val="2"/>
          </rPr>
          <t>This is a free column</t>
        </r>
      </text>
    </comment>
    <comment ref="U15" authorId="4">
      <text>
        <r>
          <rPr>
            <b/>
            <sz val="10"/>
            <color indexed="81"/>
            <rFont val="Calibri"/>
            <family val="2"/>
          </rPr>
          <t>This is a free column</t>
        </r>
      </text>
    </comment>
    <comment ref="V15" authorId="4">
      <text>
        <r>
          <rPr>
            <b/>
            <sz val="10"/>
            <color indexed="81"/>
            <rFont val="Calibri"/>
            <family val="2"/>
          </rPr>
          <t>This is a free column</t>
        </r>
      </text>
    </comment>
    <comment ref="W15" authorId="4">
      <text>
        <r>
          <rPr>
            <b/>
            <sz val="10"/>
            <color indexed="81"/>
            <rFont val="Calibri"/>
            <family val="2"/>
          </rPr>
          <t>This is a free column</t>
        </r>
      </text>
    </comment>
    <comment ref="X15" authorId="4">
      <text>
        <r>
          <rPr>
            <b/>
            <sz val="10"/>
            <color indexed="81"/>
            <rFont val="Calibri"/>
            <family val="2"/>
          </rPr>
          <t>This is a free column</t>
        </r>
      </text>
    </comment>
    <comment ref="Y15" authorId="4">
      <text>
        <r>
          <rPr>
            <b/>
            <sz val="10"/>
            <color indexed="81"/>
            <rFont val="Calibri"/>
            <family val="2"/>
          </rPr>
          <t>This is a free column</t>
        </r>
      </text>
    </comment>
    <comment ref="Z15" authorId="4">
      <text>
        <r>
          <rPr>
            <b/>
            <sz val="10"/>
            <color indexed="81"/>
            <rFont val="Calibri"/>
            <family val="2"/>
          </rPr>
          <t>This is a free column</t>
        </r>
      </text>
    </comment>
    <comment ref="AA15" authorId="4">
      <text>
        <r>
          <rPr>
            <b/>
            <sz val="10"/>
            <color indexed="81"/>
            <rFont val="Calibri"/>
            <family val="2"/>
          </rPr>
          <t>This is a free column</t>
        </r>
      </text>
    </comment>
    <comment ref="AB15" authorId="4">
      <text>
        <r>
          <rPr>
            <b/>
            <sz val="10"/>
            <color indexed="81"/>
            <rFont val="Calibri"/>
            <family val="2"/>
          </rPr>
          <t>This is a free column</t>
        </r>
      </text>
    </comment>
    <comment ref="AC15" authorId="4">
      <text>
        <r>
          <rPr>
            <b/>
            <sz val="10"/>
            <color indexed="81"/>
            <rFont val="Calibri"/>
            <family val="2"/>
          </rPr>
          <t>This is a free column</t>
        </r>
      </text>
    </comment>
    <comment ref="AD15" authorId="4">
      <text>
        <r>
          <rPr>
            <b/>
            <sz val="10"/>
            <color indexed="81"/>
            <rFont val="Calibri"/>
            <family val="2"/>
          </rPr>
          <t>This is a free column</t>
        </r>
      </text>
    </comment>
    <comment ref="AE15" authorId="4">
      <text>
        <r>
          <rPr>
            <b/>
            <sz val="10"/>
            <color indexed="81"/>
            <rFont val="Calibri"/>
            <family val="2"/>
          </rPr>
          <t>This is a free column</t>
        </r>
      </text>
    </comment>
    <comment ref="AF15" authorId="4">
      <text>
        <r>
          <rPr>
            <b/>
            <sz val="10"/>
            <color indexed="81"/>
            <rFont val="Calibri"/>
            <family val="2"/>
          </rPr>
          <t>This is a free column</t>
        </r>
      </text>
    </comment>
    <comment ref="AG15" authorId="4">
      <text>
        <r>
          <rPr>
            <b/>
            <sz val="10"/>
            <color indexed="81"/>
            <rFont val="Calibri"/>
            <family val="2"/>
          </rPr>
          <t>This is a free column</t>
        </r>
      </text>
    </comment>
    <comment ref="AH15" authorId="4">
      <text>
        <r>
          <rPr>
            <b/>
            <sz val="10"/>
            <color indexed="81"/>
            <rFont val="Calibri"/>
            <family val="2"/>
          </rPr>
          <t>This is a free column</t>
        </r>
      </text>
    </comment>
    <comment ref="AI15" authorId="4">
      <text>
        <r>
          <rPr>
            <b/>
            <sz val="10"/>
            <color indexed="81"/>
            <rFont val="Calibri"/>
            <family val="2"/>
          </rPr>
          <t>This is a free column</t>
        </r>
      </text>
    </comment>
    <comment ref="AJ15" authorId="4">
      <text>
        <r>
          <rPr>
            <b/>
            <sz val="10"/>
            <color indexed="81"/>
            <rFont val="Calibri"/>
            <family val="2"/>
          </rPr>
          <t>This is a free column</t>
        </r>
      </text>
    </comment>
    <comment ref="AK15" authorId="4">
      <text>
        <r>
          <rPr>
            <b/>
            <sz val="10"/>
            <color indexed="81"/>
            <rFont val="Calibri"/>
            <family val="2"/>
          </rPr>
          <t>This is a free column</t>
        </r>
      </text>
    </comment>
    <comment ref="AL15" authorId="4">
      <text>
        <r>
          <rPr>
            <b/>
            <sz val="10"/>
            <color indexed="81"/>
            <rFont val="Calibri"/>
            <family val="2"/>
          </rPr>
          <t>This is a free column</t>
        </r>
      </text>
    </comment>
    <comment ref="AM15" authorId="4">
      <text>
        <r>
          <rPr>
            <b/>
            <sz val="10"/>
            <color indexed="81"/>
            <rFont val="Calibri"/>
            <family val="2"/>
          </rPr>
          <t>This is a free column</t>
        </r>
      </text>
    </comment>
    <comment ref="AN15" authorId="4">
      <text>
        <r>
          <rPr>
            <b/>
            <sz val="10"/>
            <color indexed="81"/>
            <rFont val="Calibri"/>
            <family val="2"/>
          </rPr>
          <t>This is a free column</t>
        </r>
      </text>
    </comment>
    <comment ref="AO15" authorId="4">
      <text>
        <r>
          <rPr>
            <b/>
            <sz val="10"/>
            <color indexed="81"/>
            <rFont val="Calibri"/>
            <family val="2"/>
          </rPr>
          <t>This is a free column</t>
        </r>
      </text>
    </comment>
    <comment ref="AP15" authorId="4">
      <text>
        <r>
          <rPr>
            <b/>
            <sz val="10"/>
            <color indexed="81"/>
            <rFont val="Calibri"/>
            <family val="2"/>
          </rPr>
          <t>This is a free column</t>
        </r>
      </text>
    </comment>
    <comment ref="AQ15" authorId="4">
      <text>
        <r>
          <rPr>
            <b/>
            <sz val="10"/>
            <color indexed="81"/>
            <rFont val="Calibri"/>
            <family val="2"/>
          </rPr>
          <t>This is a free column</t>
        </r>
      </text>
    </comment>
    <comment ref="AR15" authorId="4">
      <text>
        <r>
          <rPr>
            <b/>
            <sz val="10"/>
            <color indexed="81"/>
            <rFont val="Calibri"/>
            <family val="2"/>
          </rPr>
          <t>This is a free column</t>
        </r>
      </text>
    </comment>
    <comment ref="AS15" authorId="4">
      <text>
        <r>
          <rPr>
            <b/>
            <sz val="10"/>
            <color indexed="81"/>
            <rFont val="Calibri"/>
            <family val="2"/>
          </rPr>
          <t>This is a free column</t>
        </r>
      </text>
    </comment>
    <comment ref="AT15" authorId="4">
      <text>
        <r>
          <rPr>
            <b/>
            <sz val="10"/>
            <color indexed="81"/>
            <rFont val="Calibri"/>
            <family val="2"/>
          </rPr>
          <t>This is a free column</t>
        </r>
      </text>
    </comment>
    <comment ref="AU15" authorId="4">
      <text>
        <r>
          <rPr>
            <b/>
            <sz val="10"/>
            <color indexed="81"/>
            <rFont val="Calibri"/>
            <family val="2"/>
          </rPr>
          <t>This is a free column</t>
        </r>
      </text>
    </comment>
    <comment ref="AV15" authorId="4">
      <text>
        <r>
          <rPr>
            <b/>
            <sz val="10"/>
            <color indexed="81"/>
            <rFont val="Calibri"/>
            <family val="2"/>
          </rPr>
          <t>This is a free column</t>
        </r>
      </text>
    </comment>
    <comment ref="AW15" authorId="4">
      <text>
        <r>
          <rPr>
            <b/>
            <sz val="10"/>
            <color indexed="81"/>
            <rFont val="Calibri"/>
            <family val="2"/>
          </rPr>
          <t>This is a free column</t>
        </r>
      </text>
    </comment>
    <comment ref="AX15" authorId="4">
      <text>
        <r>
          <rPr>
            <b/>
            <sz val="10"/>
            <color indexed="81"/>
            <rFont val="Calibri"/>
            <family val="2"/>
          </rPr>
          <t>This is a free column</t>
        </r>
      </text>
    </comment>
    <comment ref="AY15" authorId="4">
      <text>
        <r>
          <rPr>
            <b/>
            <sz val="10"/>
            <color indexed="81"/>
            <rFont val="Calibri"/>
            <family val="2"/>
          </rPr>
          <t>This is a free column</t>
        </r>
      </text>
    </comment>
    <comment ref="AZ15" authorId="4">
      <text>
        <r>
          <rPr>
            <b/>
            <sz val="10"/>
            <color indexed="81"/>
            <rFont val="Calibri"/>
            <family val="2"/>
          </rPr>
          <t>This is a free column</t>
        </r>
      </text>
    </comment>
    <comment ref="BA15" authorId="4">
      <text>
        <r>
          <rPr>
            <b/>
            <sz val="10"/>
            <color indexed="81"/>
            <rFont val="Calibri"/>
            <family val="2"/>
          </rPr>
          <t>This is a free column</t>
        </r>
      </text>
    </comment>
    <comment ref="BB15" authorId="4">
      <text>
        <r>
          <rPr>
            <b/>
            <sz val="10"/>
            <color indexed="81"/>
            <rFont val="Calibri"/>
            <family val="2"/>
          </rPr>
          <t>This is a free column</t>
        </r>
      </text>
    </comment>
    <comment ref="BC15" authorId="4">
      <text>
        <r>
          <rPr>
            <b/>
            <sz val="10"/>
            <color indexed="81"/>
            <rFont val="Calibri"/>
            <family val="2"/>
          </rPr>
          <t>This is a free column</t>
        </r>
      </text>
    </comment>
    <comment ref="BD15" authorId="4">
      <text>
        <r>
          <rPr>
            <b/>
            <sz val="10"/>
            <color indexed="81"/>
            <rFont val="Calibri"/>
            <family val="2"/>
          </rPr>
          <t>This is a free column</t>
        </r>
      </text>
    </comment>
    <comment ref="BE15" authorId="4">
      <text>
        <r>
          <rPr>
            <b/>
            <sz val="10"/>
            <color indexed="81"/>
            <rFont val="Calibri"/>
            <family val="2"/>
          </rPr>
          <t>This is a free column</t>
        </r>
      </text>
    </comment>
    <comment ref="BF15" authorId="4">
      <text>
        <r>
          <rPr>
            <b/>
            <sz val="10"/>
            <color indexed="81"/>
            <rFont val="Calibri"/>
            <family val="2"/>
          </rPr>
          <t>This is a free column</t>
        </r>
      </text>
    </comment>
    <comment ref="BG15" authorId="4">
      <text>
        <r>
          <rPr>
            <b/>
            <sz val="10"/>
            <color indexed="81"/>
            <rFont val="Calibri"/>
            <family val="2"/>
          </rPr>
          <t>This is a free column</t>
        </r>
      </text>
    </comment>
    <comment ref="BH15" authorId="4">
      <text>
        <r>
          <rPr>
            <b/>
            <sz val="10"/>
            <color indexed="81"/>
            <rFont val="Calibri"/>
            <family val="2"/>
          </rPr>
          <t>This is a free column</t>
        </r>
      </text>
    </comment>
    <comment ref="BI15" authorId="4">
      <text>
        <r>
          <rPr>
            <b/>
            <sz val="10"/>
            <color indexed="81"/>
            <rFont val="Calibri"/>
            <family val="2"/>
          </rPr>
          <t>This is a free column</t>
        </r>
      </text>
    </comment>
    <comment ref="BJ15" authorId="4">
      <text>
        <r>
          <rPr>
            <b/>
            <sz val="10"/>
            <color indexed="81"/>
            <rFont val="Calibri"/>
            <family val="2"/>
          </rPr>
          <t>This is a free column</t>
        </r>
      </text>
    </comment>
    <comment ref="BK15" authorId="4">
      <text>
        <r>
          <rPr>
            <b/>
            <sz val="10"/>
            <color indexed="81"/>
            <rFont val="Calibri"/>
            <family val="2"/>
          </rPr>
          <t>This is a free column</t>
        </r>
      </text>
    </comment>
    <comment ref="BL15" authorId="4">
      <text>
        <r>
          <rPr>
            <b/>
            <sz val="10"/>
            <color indexed="81"/>
            <rFont val="Calibri"/>
            <family val="2"/>
          </rPr>
          <t>This is a free column</t>
        </r>
      </text>
    </comment>
    <comment ref="BM15" authorId="4">
      <text>
        <r>
          <rPr>
            <b/>
            <sz val="10"/>
            <color indexed="81"/>
            <rFont val="Calibri"/>
            <family val="2"/>
          </rPr>
          <t>This is a free column</t>
        </r>
      </text>
    </comment>
    <comment ref="BN15" authorId="4">
      <text>
        <r>
          <rPr>
            <b/>
            <sz val="10"/>
            <color indexed="81"/>
            <rFont val="Calibri"/>
            <family val="2"/>
          </rPr>
          <t>This is a free column</t>
        </r>
      </text>
    </comment>
    <comment ref="BO15" authorId="4">
      <text>
        <r>
          <rPr>
            <b/>
            <sz val="10"/>
            <color indexed="81"/>
            <rFont val="Calibri"/>
            <family val="2"/>
          </rPr>
          <t>This is a free column</t>
        </r>
      </text>
    </comment>
    <comment ref="BP15" authorId="4">
      <text>
        <r>
          <rPr>
            <b/>
            <sz val="10"/>
            <color indexed="81"/>
            <rFont val="Calibri"/>
            <family val="2"/>
          </rPr>
          <t>This is a free column</t>
        </r>
      </text>
    </comment>
    <comment ref="BQ15" authorId="4">
      <text>
        <r>
          <rPr>
            <b/>
            <sz val="10"/>
            <color indexed="81"/>
            <rFont val="Calibri"/>
            <family val="2"/>
          </rPr>
          <t>This is a free column</t>
        </r>
      </text>
    </comment>
    <comment ref="BR15" authorId="4">
      <text>
        <r>
          <rPr>
            <b/>
            <sz val="10"/>
            <color indexed="81"/>
            <rFont val="Calibri"/>
            <family val="2"/>
          </rPr>
          <t>This is a free column</t>
        </r>
      </text>
    </comment>
    <comment ref="BS15" authorId="4">
      <text>
        <r>
          <rPr>
            <b/>
            <sz val="10"/>
            <color indexed="81"/>
            <rFont val="Calibri"/>
            <family val="2"/>
          </rPr>
          <t>This is a free column</t>
        </r>
      </text>
    </comment>
    <comment ref="BT15" authorId="4">
      <text>
        <r>
          <rPr>
            <b/>
            <sz val="10"/>
            <color indexed="81"/>
            <rFont val="Calibri"/>
            <family val="2"/>
          </rPr>
          <t>This is a free column</t>
        </r>
      </text>
    </comment>
    <comment ref="BU15" authorId="4">
      <text>
        <r>
          <rPr>
            <b/>
            <sz val="10"/>
            <color indexed="81"/>
            <rFont val="Calibri"/>
            <family val="2"/>
          </rPr>
          <t>This is a free column</t>
        </r>
      </text>
    </comment>
    <comment ref="BV15" authorId="4">
      <text>
        <r>
          <rPr>
            <b/>
            <sz val="10"/>
            <color indexed="81"/>
            <rFont val="Calibri"/>
            <family val="2"/>
          </rPr>
          <t>This is a free column</t>
        </r>
      </text>
    </comment>
    <comment ref="BW15" authorId="4">
      <text>
        <r>
          <rPr>
            <b/>
            <sz val="10"/>
            <color indexed="81"/>
            <rFont val="Calibri"/>
            <family val="2"/>
          </rPr>
          <t>This is a free column</t>
        </r>
      </text>
    </comment>
    <comment ref="BX15" authorId="4">
      <text>
        <r>
          <rPr>
            <b/>
            <sz val="10"/>
            <color indexed="81"/>
            <rFont val="Calibri"/>
            <family val="2"/>
          </rPr>
          <t>This is a free column</t>
        </r>
      </text>
    </comment>
    <comment ref="BY15" authorId="4">
      <text>
        <r>
          <rPr>
            <b/>
            <sz val="10"/>
            <color indexed="81"/>
            <rFont val="Calibri"/>
            <family val="2"/>
          </rPr>
          <t>This is a free column</t>
        </r>
      </text>
    </comment>
    <comment ref="BZ15" authorId="4">
      <text>
        <r>
          <rPr>
            <b/>
            <sz val="10"/>
            <color indexed="81"/>
            <rFont val="Calibri"/>
            <family val="2"/>
          </rPr>
          <t>This is a free column</t>
        </r>
      </text>
    </comment>
    <comment ref="CA15" authorId="4">
      <text>
        <r>
          <rPr>
            <b/>
            <sz val="10"/>
            <color indexed="81"/>
            <rFont val="Calibri"/>
            <family val="2"/>
          </rPr>
          <t>This is a free column</t>
        </r>
      </text>
    </comment>
    <comment ref="CB15" authorId="4">
      <text>
        <r>
          <rPr>
            <b/>
            <sz val="10"/>
            <color indexed="81"/>
            <rFont val="Calibri"/>
            <family val="2"/>
          </rPr>
          <t>This is a free column</t>
        </r>
      </text>
    </comment>
    <comment ref="CC15" authorId="4">
      <text>
        <r>
          <rPr>
            <b/>
            <sz val="10"/>
            <color indexed="81"/>
            <rFont val="Calibri"/>
            <family val="2"/>
          </rPr>
          <t>This is a free column</t>
        </r>
      </text>
    </comment>
    <comment ref="CD15" authorId="4">
      <text>
        <r>
          <rPr>
            <b/>
            <sz val="10"/>
            <color indexed="81"/>
            <rFont val="Calibri"/>
            <family val="2"/>
          </rPr>
          <t>This is a free column</t>
        </r>
      </text>
    </comment>
    <comment ref="CE15" authorId="4">
      <text>
        <r>
          <rPr>
            <b/>
            <sz val="10"/>
            <color indexed="81"/>
            <rFont val="Calibri"/>
            <family val="2"/>
          </rPr>
          <t>This is a free column</t>
        </r>
      </text>
    </comment>
    <comment ref="CF15" authorId="4">
      <text>
        <r>
          <rPr>
            <b/>
            <sz val="10"/>
            <color indexed="81"/>
            <rFont val="Calibri"/>
            <family val="2"/>
          </rPr>
          <t>This is a free column</t>
        </r>
      </text>
    </comment>
    <comment ref="CG15" authorId="4">
      <text>
        <r>
          <rPr>
            <b/>
            <sz val="10"/>
            <color indexed="81"/>
            <rFont val="Calibri"/>
            <family val="2"/>
          </rPr>
          <t>This is a free column</t>
        </r>
      </text>
    </comment>
    <comment ref="CH15" authorId="4">
      <text>
        <r>
          <rPr>
            <b/>
            <sz val="10"/>
            <color indexed="81"/>
            <rFont val="Calibri"/>
            <family val="2"/>
          </rPr>
          <t>This is a free column</t>
        </r>
      </text>
    </comment>
    <comment ref="CI15" authorId="4">
      <text>
        <r>
          <rPr>
            <b/>
            <sz val="10"/>
            <color indexed="81"/>
            <rFont val="Calibri"/>
            <family val="2"/>
          </rPr>
          <t>This is a free column</t>
        </r>
      </text>
    </comment>
    <comment ref="CJ15" authorId="4">
      <text>
        <r>
          <rPr>
            <b/>
            <sz val="10"/>
            <color indexed="81"/>
            <rFont val="Calibri"/>
            <family val="2"/>
          </rPr>
          <t>This is a free column</t>
        </r>
      </text>
    </comment>
    <comment ref="CK15" authorId="4">
      <text>
        <r>
          <rPr>
            <b/>
            <sz val="10"/>
            <color indexed="81"/>
            <rFont val="Calibri"/>
            <family val="2"/>
          </rPr>
          <t>This is a free column</t>
        </r>
      </text>
    </comment>
    <comment ref="CL15" authorId="4">
      <text>
        <r>
          <rPr>
            <b/>
            <sz val="10"/>
            <color indexed="81"/>
            <rFont val="Calibri"/>
            <family val="2"/>
          </rPr>
          <t>This is a free column</t>
        </r>
      </text>
    </comment>
    <comment ref="CM15" authorId="4">
      <text>
        <r>
          <rPr>
            <b/>
            <sz val="10"/>
            <color indexed="81"/>
            <rFont val="Calibri"/>
            <family val="2"/>
          </rPr>
          <t>This is a free column</t>
        </r>
      </text>
    </comment>
    <comment ref="CN15" authorId="4">
      <text>
        <r>
          <rPr>
            <b/>
            <sz val="10"/>
            <color indexed="81"/>
            <rFont val="Calibri"/>
            <family val="2"/>
          </rPr>
          <t>This is a free column</t>
        </r>
      </text>
    </comment>
    <comment ref="CO15" authorId="4">
      <text>
        <r>
          <rPr>
            <b/>
            <sz val="10"/>
            <color indexed="81"/>
            <rFont val="Calibri"/>
            <family val="2"/>
          </rPr>
          <t>This is a free column</t>
        </r>
      </text>
    </comment>
    <comment ref="CP15" authorId="4">
      <text>
        <r>
          <rPr>
            <b/>
            <sz val="10"/>
            <color indexed="81"/>
            <rFont val="Calibri"/>
            <family val="2"/>
          </rPr>
          <t>This is a free column</t>
        </r>
      </text>
    </comment>
    <comment ref="CQ15" authorId="4">
      <text>
        <r>
          <rPr>
            <b/>
            <sz val="10"/>
            <color indexed="81"/>
            <rFont val="Calibri"/>
            <family val="2"/>
          </rPr>
          <t>This is a free column</t>
        </r>
      </text>
    </comment>
    <comment ref="CR15" authorId="4">
      <text>
        <r>
          <rPr>
            <b/>
            <sz val="10"/>
            <color indexed="81"/>
            <rFont val="Calibri"/>
            <family val="2"/>
          </rPr>
          <t>This is a free column</t>
        </r>
      </text>
    </comment>
    <comment ref="CS15" authorId="4">
      <text>
        <r>
          <rPr>
            <b/>
            <sz val="10"/>
            <color indexed="81"/>
            <rFont val="Calibri"/>
            <family val="2"/>
          </rPr>
          <t>This is a free column</t>
        </r>
      </text>
    </comment>
    <comment ref="CT15" authorId="4">
      <text>
        <r>
          <rPr>
            <b/>
            <sz val="10"/>
            <color indexed="81"/>
            <rFont val="Calibri"/>
            <family val="2"/>
          </rPr>
          <t>This is a free column</t>
        </r>
      </text>
    </comment>
    <comment ref="CU15" authorId="4">
      <text>
        <r>
          <rPr>
            <b/>
            <sz val="10"/>
            <color indexed="81"/>
            <rFont val="Calibri"/>
            <family val="2"/>
          </rPr>
          <t>This is a free column</t>
        </r>
      </text>
    </comment>
    <comment ref="CV15" authorId="4">
      <text>
        <r>
          <rPr>
            <b/>
            <sz val="10"/>
            <color indexed="81"/>
            <rFont val="Calibri"/>
            <family val="2"/>
          </rPr>
          <t>This is a free column</t>
        </r>
      </text>
    </comment>
    <comment ref="CW15" authorId="4">
      <text>
        <r>
          <rPr>
            <b/>
            <sz val="10"/>
            <color indexed="81"/>
            <rFont val="Calibri"/>
            <family val="2"/>
          </rPr>
          <t>This is a free column</t>
        </r>
      </text>
    </comment>
    <comment ref="CX15" authorId="4">
      <text>
        <r>
          <rPr>
            <b/>
            <sz val="10"/>
            <color indexed="81"/>
            <rFont val="Calibri"/>
            <family val="2"/>
          </rPr>
          <t>This is a free column</t>
        </r>
      </text>
    </comment>
    <comment ref="CY15" authorId="4">
      <text>
        <r>
          <rPr>
            <b/>
            <sz val="10"/>
            <color indexed="81"/>
            <rFont val="Calibri"/>
            <family val="2"/>
          </rPr>
          <t>This is a free column</t>
        </r>
      </text>
    </comment>
    <comment ref="CZ15" authorId="4">
      <text>
        <r>
          <rPr>
            <b/>
            <sz val="10"/>
            <color indexed="81"/>
            <rFont val="Calibri"/>
            <family val="2"/>
          </rPr>
          <t>This is a free column</t>
        </r>
      </text>
    </comment>
    <comment ref="DA15" authorId="4">
      <text>
        <r>
          <rPr>
            <b/>
            <sz val="10"/>
            <color indexed="81"/>
            <rFont val="Calibri"/>
            <family val="2"/>
          </rPr>
          <t>This is a free column</t>
        </r>
      </text>
    </comment>
    <comment ref="DB15" authorId="4">
      <text>
        <r>
          <rPr>
            <b/>
            <sz val="10"/>
            <color indexed="81"/>
            <rFont val="Calibri"/>
            <family val="2"/>
          </rPr>
          <t>This is a free column</t>
        </r>
      </text>
    </comment>
    <comment ref="DC15" authorId="4">
      <text>
        <r>
          <rPr>
            <b/>
            <sz val="10"/>
            <color indexed="81"/>
            <rFont val="Calibri"/>
            <family val="2"/>
          </rPr>
          <t>This is a free column</t>
        </r>
      </text>
    </comment>
    <comment ref="DD15" authorId="4">
      <text>
        <r>
          <rPr>
            <b/>
            <sz val="10"/>
            <color indexed="81"/>
            <rFont val="Calibri"/>
            <family val="2"/>
          </rPr>
          <t>This is a free column</t>
        </r>
      </text>
    </comment>
    <comment ref="DE15" authorId="4">
      <text>
        <r>
          <rPr>
            <b/>
            <sz val="10"/>
            <color indexed="81"/>
            <rFont val="Calibri"/>
            <family val="2"/>
          </rPr>
          <t>This is a free column</t>
        </r>
      </text>
    </comment>
    <comment ref="DF15" authorId="4">
      <text>
        <r>
          <rPr>
            <b/>
            <sz val="10"/>
            <color indexed="81"/>
            <rFont val="Calibri"/>
            <family val="2"/>
          </rPr>
          <t>This is a free column</t>
        </r>
      </text>
    </comment>
    <comment ref="DG15" authorId="4">
      <text>
        <r>
          <rPr>
            <b/>
            <sz val="10"/>
            <color indexed="81"/>
            <rFont val="Calibri"/>
            <family val="2"/>
          </rPr>
          <t>This is a free column</t>
        </r>
      </text>
    </comment>
    <comment ref="DH15" authorId="4">
      <text>
        <r>
          <rPr>
            <b/>
            <sz val="10"/>
            <color indexed="81"/>
            <rFont val="Calibri"/>
            <family val="2"/>
          </rPr>
          <t>This is a free column</t>
        </r>
      </text>
    </comment>
    <comment ref="DI15" authorId="4">
      <text>
        <r>
          <rPr>
            <b/>
            <sz val="10"/>
            <color indexed="81"/>
            <rFont val="Calibri"/>
            <family val="2"/>
          </rPr>
          <t>This is a free column</t>
        </r>
      </text>
    </comment>
    <comment ref="DJ15" authorId="4">
      <text>
        <r>
          <rPr>
            <b/>
            <sz val="10"/>
            <color indexed="81"/>
            <rFont val="Calibri"/>
            <family val="2"/>
          </rPr>
          <t>This is a free column</t>
        </r>
      </text>
    </comment>
    <comment ref="DK15" authorId="4">
      <text>
        <r>
          <rPr>
            <b/>
            <sz val="10"/>
            <color indexed="81"/>
            <rFont val="Calibri"/>
            <family val="2"/>
          </rPr>
          <t>This is a free column</t>
        </r>
      </text>
    </comment>
    <comment ref="DL15" authorId="4">
      <text>
        <r>
          <rPr>
            <b/>
            <sz val="10"/>
            <color indexed="81"/>
            <rFont val="Calibri"/>
            <family val="2"/>
          </rPr>
          <t>This is a free column</t>
        </r>
      </text>
    </comment>
    <comment ref="DM15" authorId="4">
      <text>
        <r>
          <rPr>
            <b/>
            <sz val="10"/>
            <color indexed="81"/>
            <rFont val="Calibri"/>
            <family val="2"/>
          </rPr>
          <t>This is a free column</t>
        </r>
      </text>
    </comment>
    <comment ref="DN15" authorId="4">
      <text>
        <r>
          <rPr>
            <b/>
            <sz val="10"/>
            <color indexed="81"/>
            <rFont val="Calibri"/>
            <family val="2"/>
          </rPr>
          <t>This is a free column</t>
        </r>
      </text>
    </comment>
    <comment ref="DO15" authorId="4">
      <text>
        <r>
          <rPr>
            <b/>
            <sz val="10"/>
            <color indexed="81"/>
            <rFont val="Calibri"/>
            <family val="2"/>
          </rPr>
          <t>This is a free column</t>
        </r>
      </text>
    </comment>
    <comment ref="DP15" authorId="4">
      <text>
        <r>
          <rPr>
            <b/>
            <sz val="10"/>
            <color indexed="81"/>
            <rFont val="Calibri"/>
            <family val="2"/>
          </rPr>
          <t>This is a free column</t>
        </r>
      </text>
    </comment>
    <comment ref="DQ15" authorId="4">
      <text>
        <r>
          <rPr>
            <b/>
            <sz val="10"/>
            <color indexed="81"/>
            <rFont val="Calibri"/>
            <family val="2"/>
          </rPr>
          <t>This is a free column</t>
        </r>
      </text>
    </comment>
    <comment ref="DR15" authorId="4">
      <text>
        <r>
          <rPr>
            <b/>
            <sz val="10"/>
            <color indexed="81"/>
            <rFont val="Calibri"/>
            <family val="2"/>
          </rPr>
          <t>This is a free column</t>
        </r>
      </text>
    </comment>
    <comment ref="DS15" authorId="4">
      <text>
        <r>
          <rPr>
            <b/>
            <sz val="10"/>
            <color indexed="81"/>
            <rFont val="Calibri"/>
            <family val="2"/>
          </rPr>
          <t>This is a free column</t>
        </r>
      </text>
    </comment>
    <comment ref="DT15" authorId="4">
      <text>
        <r>
          <rPr>
            <b/>
            <sz val="10"/>
            <color indexed="81"/>
            <rFont val="Calibri"/>
            <family val="2"/>
          </rPr>
          <t>This is a free column</t>
        </r>
      </text>
    </comment>
    <comment ref="DU15" authorId="4">
      <text>
        <r>
          <rPr>
            <b/>
            <sz val="10"/>
            <color indexed="81"/>
            <rFont val="Calibri"/>
            <family val="2"/>
          </rPr>
          <t>This is a free column</t>
        </r>
      </text>
    </comment>
    <comment ref="DV15" authorId="4">
      <text>
        <r>
          <rPr>
            <b/>
            <sz val="10"/>
            <color indexed="81"/>
            <rFont val="Calibri"/>
            <family val="2"/>
          </rPr>
          <t>This is a free column</t>
        </r>
      </text>
    </comment>
    <comment ref="DW15" authorId="4">
      <text>
        <r>
          <rPr>
            <b/>
            <sz val="10"/>
            <color indexed="81"/>
            <rFont val="Calibri"/>
            <family val="2"/>
          </rPr>
          <t>This is a free column</t>
        </r>
      </text>
    </comment>
    <comment ref="DX15" authorId="4">
      <text>
        <r>
          <rPr>
            <b/>
            <sz val="10"/>
            <color indexed="81"/>
            <rFont val="Calibri"/>
            <family val="2"/>
          </rPr>
          <t>This is a free column</t>
        </r>
      </text>
    </comment>
    <comment ref="DY15" authorId="4">
      <text>
        <r>
          <rPr>
            <b/>
            <sz val="10"/>
            <color indexed="81"/>
            <rFont val="Calibri"/>
            <family val="2"/>
          </rPr>
          <t>This is a free column</t>
        </r>
      </text>
    </comment>
    <comment ref="DZ15" authorId="4">
      <text>
        <r>
          <rPr>
            <b/>
            <sz val="10"/>
            <color indexed="81"/>
            <rFont val="Calibri"/>
            <family val="2"/>
          </rPr>
          <t>This is a free column</t>
        </r>
      </text>
    </comment>
    <comment ref="EA15" authorId="4">
      <text>
        <r>
          <rPr>
            <b/>
            <sz val="10"/>
            <color indexed="81"/>
            <rFont val="Calibri"/>
            <family val="2"/>
          </rPr>
          <t>This is a free column</t>
        </r>
      </text>
    </comment>
  </commentList>
</comments>
</file>

<file path=xl/comments3.xml><?xml version="1.0" encoding="utf-8"?>
<comments xmlns="http://schemas.openxmlformats.org/spreadsheetml/2006/main">
  <authors>
    <author>RABARJOELINA David-Emmanuel</author>
    <author xml:space="preserve"> </author>
    <author>thales</author>
    <author>ML</author>
    <author>David-Emmanuel RABARJOELINA (T0043265)</author>
  </authors>
  <commentList>
    <comment ref="C5" authorId="0">
      <text>
        <r>
          <rPr>
            <b/>
            <sz val="10"/>
            <color indexed="81"/>
            <rFont val="Calibri"/>
            <family val="2"/>
          </rPr>
          <t>The result of this test case</t>
        </r>
      </text>
    </comment>
    <comment ref="C6" authorId="1">
      <text>
        <r>
          <rPr>
            <b/>
            <sz val="10"/>
            <color indexed="81"/>
            <rFont val="Calibri"/>
            <family val="2"/>
          </rPr>
          <t>The test case ID: Shall be incremental. Filled with Renumber steps action</t>
        </r>
      </text>
    </comment>
    <comment ref="C7" authorId="2">
      <text>
        <r>
          <rPr>
            <b/>
            <sz val="10"/>
            <color indexed="81"/>
            <rFont val="Calibri"/>
            <family val="2"/>
          </rPr>
          <t>The description of this test case</t>
        </r>
      </text>
    </comment>
    <comment ref="C8" authorId="2">
      <text>
        <r>
          <rPr>
            <b/>
            <sz val="10"/>
            <color indexed="81"/>
            <rFont val="Calibri"/>
            <family val="2"/>
          </rPr>
          <t>Identifier of the requirement attached to the test case</t>
        </r>
      </text>
    </comment>
    <comment ref="C9" authorId="2">
      <text>
        <r>
          <rPr>
            <b/>
            <sz val="10"/>
            <color indexed="81"/>
            <rFont val="Calibri"/>
            <family val="2"/>
          </rPr>
          <t>Indicate if this Test Case is used to test non regression</t>
        </r>
      </text>
    </comment>
    <comment ref="C10" authorId="2">
      <text>
        <r>
          <rPr>
            <b/>
            <sz val="10"/>
            <color indexed="81"/>
            <rFont val="Calibri"/>
            <family val="2"/>
          </rPr>
          <t>Identifier of the validation platform</t>
        </r>
      </text>
    </comment>
    <comment ref="C11" authorId="0">
      <text>
        <r>
          <rPr>
            <b/>
            <sz val="10"/>
            <color indexed="81"/>
            <rFont val="Calibri"/>
            <family val="2"/>
          </rPr>
          <t>Person who ran this test case</t>
        </r>
      </text>
    </comment>
    <comment ref="C12" authorId="0">
      <text>
        <r>
          <rPr>
            <b/>
            <sz val="10"/>
            <color indexed="81"/>
            <rFont val="Calibri"/>
            <family val="2"/>
          </rPr>
          <t>The date of the last run</t>
        </r>
      </text>
    </comment>
    <comment ref="A13" authorId="3">
      <text>
        <r>
          <rPr>
            <b/>
            <sz val="10"/>
            <color indexed="81"/>
            <rFont val="Calibri"/>
            <family val="2"/>
          </rPr>
          <t>Shall contain "X" when the associated step is a context step in order to not be identified into steps metrics.
Shall contain "P" when the associated step is a phase step in order to not be identified into steps metrics.
Shall be empty when the associated step is a standard step in order to be identified into steps metrics.</t>
        </r>
      </text>
    </comment>
    <comment ref="B13" authorId="3">
      <text>
        <r>
          <rPr>
            <b/>
            <sz val="10"/>
            <color indexed="81"/>
            <rFont val="Calibri"/>
            <family val="2"/>
          </rPr>
          <t>Id of the Step, automatically filled with Renumber action.</t>
        </r>
      </text>
    </comment>
    <comment ref="C13" authorId="3">
      <text>
        <r>
          <rPr>
            <b/>
            <sz val="10"/>
            <color indexed="81"/>
            <rFont val="Calibri"/>
            <family val="2"/>
          </rPr>
          <t>Shall contain the description of the step in few words.</t>
        </r>
      </text>
    </comment>
    <comment ref="D13" authorId="3">
      <text>
        <r>
          <rPr>
            <b/>
            <sz val="10"/>
            <color indexed="81"/>
            <rFont val="Calibri"/>
            <family val="2"/>
          </rPr>
          <t>Shall contain only the expected result of the step (other information shall be put into  "Coment on result" column).</t>
        </r>
      </text>
    </comment>
    <comment ref="E13" authorId="2">
      <text>
        <r>
          <rPr>
            <b/>
            <sz val="10"/>
            <color indexed="81"/>
            <rFont val="Calibri"/>
            <family val="2"/>
          </rPr>
          <t>Type of the verification</t>
        </r>
      </text>
    </comment>
    <comment ref="F13" authorId="3">
      <text>
        <r>
          <rPr>
            <b/>
            <sz val="10"/>
            <color indexed="81"/>
            <rFont val="Calibri"/>
            <family val="2"/>
          </rPr>
          <t>State of the step after execution</t>
        </r>
      </text>
    </comment>
    <comment ref="G13" authorId="3">
      <text>
        <r>
          <rPr>
            <b/>
            <sz val="10"/>
            <color indexed="81"/>
            <rFont val="Calibri"/>
            <family val="2"/>
          </rPr>
          <t>Associated Defect to NOK Steps
(Id on Change Management Tool)</t>
        </r>
      </text>
    </comment>
    <comment ref="H13" authorId="3">
      <text>
        <r>
          <rPr>
            <b/>
            <sz val="10"/>
            <color indexed="81"/>
            <rFont val="Calibri"/>
            <family val="2"/>
          </rPr>
          <t>Say exactly what you have tested or not tested ; Helpful for the next tester.</t>
        </r>
      </text>
    </comment>
    <comment ref="I13" authorId="3">
      <text>
        <r>
          <rPr>
            <b/>
            <sz val="10"/>
            <color indexed="81"/>
            <rFont val="Calibri"/>
            <family val="2"/>
          </rPr>
          <t>Shall contain corrected defect Id related to this step.</t>
        </r>
      </text>
    </comment>
    <comment ref="J13" authorId="2">
      <text>
        <r>
          <rPr>
            <b/>
            <sz val="10"/>
            <color indexed="81"/>
            <rFont val="Calibri"/>
            <family val="2"/>
          </rPr>
          <t>Indentifier of the requirement attached to the step</t>
        </r>
      </text>
    </comment>
    <comment ref="K13" authorId="3">
      <text>
        <r>
          <rPr>
            <b/>
            <sz val="10"/>
            <color indexed="81"/>
            <rFont val="Calibri"/>
            <family val="2"/>
          </rPr>
          <t>Shall contain the names of testers.</t>
        </r>
      </text>
    </comment>
    <comment ref="L13" authorId="3">
      <text>
        <r>
          <rPr>
            <b/>
            <sz val="10"/>
            <color indexed="81"/>
            <rFont val="Calibri"/>
            <family val="2"/>
          </rPr>
          <t>This column shall be updated  each time step is tested.</t>
        </r>
      </text>
    </comment>
    <comment ref="M13" authorId="4">
      <text>
        <r>
          <rPr>
            <b/>
            <sz val="10"/>
            <color indexed="81"/>
            <rFont val="Calibri"/>
            <family val="2"/>
          </rPr>
          <t>This is a free column</t>
        </r>
      </text>
    </comment>
    <comment ref="N13" authorId="4">
      <text>
        <r>
          <rPr>
            <b/>
            <sz val="10"/>
            <color indexed="81"/>
            <rFont val="Calibri"/>
            <family val="2"/>
          </rPr>
          <t>Real step state, do not edit</t>
        </r>
      </text>
    </comment>
  </commentList>
</comments>
</file>

<file path=xl/sharedStrings.xml><?xml version="1.0" encoding="utf-8"?>
<sst xmlns="http://schemas.openxmlformats.org/spreadsheetml/2006/main" count="664" uniqueCount="449">
  <si>
    <t>Regression thread</t>
  </si>
  <si>
    <t>Written by</t>
  </si>
  <si>
    <t>Writing Status</t>
  </si>
  <si>
    <t>Running Status</t>
  </si>
  <si>
    <t>To be filled</t>
  </si>
  <si>
    <t>Automatically filled</t>
  </si>
  <si>
    <t>Total OK</t>
  </si>
  <si>
    <t>Total Not Testable</t>
  </si>
  <si>
    <t>Total Out Of Scope</t>
  </si>
  <si>
    <t>Run by</t>
  </si>
  <si>
    <t>Runner email</t>
  </si>
  <si>
    <t>% OK</t>
  </si>
  <si>
    <t>Approximate running duration</t>
  </si>
  <si>
    <t>Regression</t>
  </si>
  <si>
    <t xml:space="preserve">Validation platform </t>
  </si>
  <si>
    <t>Context</t>
  </si>
  <si>
    <t>Step description</t>
  </si>
  <si>
    <t>Expected result</t>
  </si>
  <si>
    <t>Verification type</t>
  </si>
  <si>
    <t>Last state date</t>
  </si>
  <si>
    <t>Tester</t>
  </si>
  <si>
    <t>State</t>
  </si>
  <si>
    <t>Comment on result</t>
  </si>
  <si>
    <t>end</t>
  </si>
  <si>
    <t>Test STATE</t>
  </si>
  <si>
    <t>OK</t>
  </si>
  <si>
    <t>TRACE</t>
  </si>
  <si>
    <t>X</t>
  </si>
  <si>
    <t>not written</t>
  </si>
  <si>
    <t>not run</t>
  </si>
  <si>
    <t>N/A</t>
  </si>
  <si>
    <t>N</t>
  </si>
  <si>
    <t>being written</t>
  </si>
  <si>
    <t>being run</t>
  </si>
  <si>
    <t>NT</t>
  </si>
  <si>
    <t>HMI_OBJECT</t>
  </si>
  <si>
    <t>written &amp; not reviewed</t>
  </si>
  <si>
    <t>run</t>
  </si>
  <si>
    <t>OS</t>
  </si>
  <si>
    <t>OTHER</t>
  </si>
  <si>
    <t>written &amp; reviewed NOK</t>
  </si>
  <si>
    <t>written &amp; reviewed OK</t>
  </si>
  <si>
    <t>dry run NOK</t>
  </si>
  <si>
    <t>dry run OK</t>
  </si>
  <si>
    <t>Software Test Environment</t>
  </si>
  <si>
    <t>Hardware Test Environment</t>
  </si>
  <si>
    <t>Yes</t>
  </si>
  <si>
    <t>No</t>
  </si>
  <si>
    <t>Requirement</t>
  </si>
  <si>
    <t>En</t>
  </si>
  <si>
    <t>Fr</t>
  </si>
  <si>
    <t>Value</t>
  </si>
  <si>
    <t>Language</t>
  </si>
  <si>
    <t>Langue</t>
  </si>
  <si>
    <t>Titre du Test</t>
  </si>
  <si>
    <t>Rédacteur</t>
  </si>
  <si>
    <t>Etat de l'écriture</t>
  </si>
  <si>
    <t>Total pas</t>
  </si>
  <si>
    <t>Total Non Testable</t>
  </si>
  <si>
    <t>Total Hors Scope</t>
  </si>
  <si>
    <t>A remplir</t>
  </si>
  <si>
    <t>Rempli automatiquement</t>
  </si>
  <si>
    <t>Pas de contexte</t>
  </si>
  <si>
    <t>Description du cas de test</t>
  </si>
  <si>
    <t>Exigence attachée</t>
  </si>
  <si>
    <t>Contexte</t>
  </si>
  <si>
    <t>Testeur</t>
  </si>
  <si>
    <t>Etat</t>
  </si>
  <si>
    <t>Défaut associé</t>
  </si>
  <si>
    <t>Test case description</t>
  </si>
  <si>
    <t>Test de non régression</t>
  </si>
  <si>
    <t>Etat de l'exécution</t>
  </si>
  <si>
    <t>Récapitulatif d'exécution</t>
  </si>
  <si>
    <t>Date de dernière exécution</t>
  </si>
  <si>
    <t>Durée approximative d'exécution</t>
  </si>
  <si>
    <t>Non régression</t>
  </si>
  <si>
    <t>Plateforme de validation</t>
  </si>
  <si>
    <t>Résultat attendu</t>
  </si>
  <si>
    <t>Type de vérification</t>
  </si>
  <si>
    <t>Legend</t>
  </si>
  <si>
    <t>Do not modify</t>
  </si>
  <si>
    <t>Can be modify</t>
  </si>
  <si>
    <t>URI Procedure</t>
  </si>
  <si>
    <t>Free column</t>
  </si>
  <si>
    <t>Colonne libre</t>
  </si>
  <si>
    <t>Free data 1</t>
  </si>
  <si>
    <t>Free data 2</t>
  </si>
  <si>
    <t>Free data 3</t>
  </si>
  <si>
    <t>Free data 4</t>
  </si>
  <si>
    <t>Passed</t>
  </si>
  <si>
    <t>Failed</t>
  </si>
  <si>
    <t>Blocked</t>
  </si>
  <si>
    <t>Error</t>
  </si>
  <si>
    <t>Inconclusive</t>
  </si>
  <si>
    <t>Passé</t>
  </si>
  <si>
    <t>Manqué</t>
  </si>
  <si>
    <t>Bloqué</t>
  </si>
  <si>
    <t>Erreur</t>
  </si>
  <si>
    <t>Non concluant</t>
  </si>
  <si>
    <t>Resultat du cas de test</t>
  </si>
  <si>
    <t>Step state</t>
  </si>
  <si>
    <t>Méthode IADT</t>
  </si>
  <si>
    <t>Objectif du test</t>
  </si>
  <si>
    <t>P</t>
  </si>
  <si>
    <t>Test sheet template version</t>
  </si>
  <si>
    <t>Test case template</t>
  </si>
  <si>
    <t>Test sheet informations</t>
  </si>
  <si>
    <t>Etat du test</t>
  </si>
  <si>
    <t>Metrics on this thread sheet</t>
  </si>
  <si>
    <t>Validation platform 1</t>
  </si>
  <si>
    <t>Validation platform 2</t>
  </si>
  <si>
    <t>Validation platform 3</t>
  </si>
  <si>
    <t>Free data 5</t>
  </si>
  <si>
    <t>Free data 6</t>
  </si>
  <si>
    <t>Free data 7</t>
  </si>
  <si>
    <t>General description</t>
  </si>
  <si>
    <t>Test configuration</t>
  </si>
  <si>
    <t>Configuration du test</t>
  </si>
  <si>
    <t>Execution summary</t>
  </si>
  <si>
    <t>Test sheet definition</t>
  </si>
  <si>
    <t>Test sheet identification</t>
  </si>
  <si>
    <t>Test title</t>
  </si>
  <si>
    <t>Test objective</t>
  </si>
  <si>
    <t>Writing status</t>
  </si>
  <si>
    <t>Running status</t>
  </si>
  <si>
    <t>Total steps</t>
  </si>
  <si>
    <t>Number of test cases</t>
  </si>
  <si>
    <t>Number of test steps with defect</t>
  </si>
  <si>
    <t>Number of test cases for regression</t>
  </si>
  <si>
    <t>Number of test cases in live session</t>
  </si>
  <si>
    <t>Last run date</t>
  </si>
  <si>
    <t>Software test environment</t>
  </si>
  <si>
    <t>Hardware test environment</t>
  </si>
  <si>
    <t>To let empty</t>
  </si>
  <si>
    <t>Context step</t>
  </si>
  <si>
    <t>Attached requirement</t>
  </si>
  <si>
    <t>Test case id</t>
  </si>
  <si>
    <t>Step id</t>
  </si>
  <si>
    <t>Associated defect</t>
  </si>
  <si>
    <t>Historic defects</t>
  </si>
  <si>
    <t>Test case result</t>
  </si>
  <si>
    <t>Test method (IADT)</t>
  </si>
  <si>
    <t>Test state</t>
  </si>
  <si>
    <t>Notes</t>
  </si>
  <si>
    <t>Legends</t>
  </si>
  <si>
    <t>Définition de la fiche de test</t>
  </si>
  <si>
    <t>Identifiant de la fiche de test</t>
  </si>
  <si>
    <t>Adresse mail du rédacteur</t>
  </si>
  <si>
    <t>Indicateurs de cette fiche de test</t>
  </si>
  <si>
    <t>Total pas restants</t>
  </si>
  <si>
    <t>Nombre de cas de test</t>
  </si>
  <si>
    <t>Nombre de pas de test avec défaut</t>
  </si>
  <si>
    <t>Nombre de cas de test en "live session"</t>
  </si>
  <si>
    <t>Nombre de cas de test de non régression</t>
  </si>
  <si>
    <t>Adresse mail du testeur</t>
  </si>
  <si>
    <t>Environnement de test logiciel</t>
  </si>
  <si>
    <t>Environnement de test matériel</t>
  </si>
  <si>
    <t>A laisser vide</t>
  </si>
  <si>
    <t>Identifiant du cas de test</t>
  </si>
  <si>
    <t>Id du pas de test</t>
  </si>
  <si>
    <t>Description du pas de test</t>
  </si>
  <si>
    <t>Commentaire sur le résultat</t>
  </si>
  <si>
    <t>Défauts associés précédemment</t>
  </si>
  <si>
    <t>Description générale</t>
  </si>
  <si>
    <t>Légendes</t>
  </si>
  <si>
    <t>Oui</t>
  </si>
  <si>
    <t>Non</t>
  </si>
  <si>
    <t>Writter email</t>
  </si>
  <si>
    <t>Tester name</t>
  </si>
  <si>
    <t>Last test date</t>
  </si>
  <si>
    <t>Nom du testeur</t>
  </si>
  <si>
    <t>Date de dernière execution</t>
  </si>
  <si>
    <t>Test sheet comments</t>
  </si>
  <si>
    <t>Worksheet name</t>
  </si>
  <si>
    <t>Cell row number</t>
  </si>
  <si>
    <t>Cell column number</t>
  </si>
  <si>
    <t>French comments</t>
  </si>
  <si>
    <t>English comments</t>
  </si>
  <si>
    <t>Summary</t>
  </si>
  <si>
    <t>F</t>
  </si>
  <si>
    <t>ID of the test procedurer</t>
  </si>
  <si>
    <t>Identifiant de la procédure de test</t>
  </si>
  <si>
    <t>A</t>
  </si>
  <si>
    <t>B</t>
  </si>
  <si>
    <t>C</t>
  </si>
  <si>
    <t>D</t>
  </si>
  <si>
    <t>E</t>
  </si>
  <si>
    <t>G</t>
  </si>
  <si>
    <t>H</t>
  </si>
  <si>
    <t>I</t>
  </si>
  <si>
    <t>J</t>
  </si>
  <si>
    <t>K</t>
  </si>
  <si>
    <t>L</t>
  </si>
  <si>
    <t>M</t>
  </si>
  <si>
    <t>Do not remove this line, it is used by some macro</t>
  </si>
  <si>
    <t>Ne pas supprimer cette ligne, elle est utilisée par certains macros</t>
  </si>
  <si>
    <t>Title of the test procedure</t>
  </si>
  <si>
    <t>Titre de la procédure de test</t>
  </si>
  <si>
    <t>Objective of the test procedure</t>
  </si>
  <si>
    <t>Objectif de la procedure de test</t>
  </si>
  <si>
    <t>Indicate if this thread is used to test non regression</t>
  </si>
  <si>
    <t>Person who wrote the thread</t>
  </si>
  <si>
    <t>Email address of the person who wrote the thread</t>
  </si>
  <si>
    <t>Redaction status of the sheet</t>
  </si>
  <si>
    <t>Status of the execution of the sheet</t>
  </si>
  <si>
    <t>Test method IADT</t>
  </si>
  <si>
    <t>The version that is under test</t>
  </si>
  <si>
    <t>Person who ran the thread</t>
  </si>
  <si>
    <t>Email address of the person who ran the thread</t>
  </si>
  <si>
    <t>The test state for the current test sheet</t>
  </si>
  <si>
    <t>The estimated running duration for the thread</t>
  </si>
  <si>
    <t>Here you can add notes about the thread</t>
  </si>
  <si>
    <t>Indiquez si ce test est utilisé pour des tests de régression ou non</t>
  </si>
  <si>
    <t>Ici vous pouvez ajouter des notes sur ce test</t>
  </si>
  <si>
    <t>Le nom de la personne qui a écrit ce test</t>
  </si>
  <si>
    <t>L'adresse de courrier électronique de la personne qui a écrit ce test</t>
  </si>
  <si>
    <t>Etat de la rédaction de cette fiche de test</t>
  </si>
  <si>
    <t>Etat d'exécution de cette fiche de test</t>
  </si>
  <si>
    <t>Ma méthode IADT de ce test</t>
  </si>
  <si>
    <t>La version testée</t>
  </si>
  <si>
    <t>L'identifiant de l'environnement logiciel de test</t>
  </si>
  <si>
    <t>L'identifiant de l'environnement matériel de test</t>
  </si>
  <si>
    <t>Indentifier of the software test environment</t>
  </si>
  <si>
    <t>Indentifier of the hardware test environment</t>
  </si>
  <si>
    <t>La personne qui a déroulé ce test</t>
  </si>
  <si>
    <t>L'adresse de courrier électronique de la personne qui a déroulé ce test</t>
  </si>
  <si>
    <t>L'état du test pour cette fiche</t>
  </si>
  <si>
    <t>La date de la dernière exécution</t>
  </si>
  <si>
    <t>Estimation de la durée d'éxécution</t>
  </si>
  <si>
    <t>Configuration</t>
  </si>
  <si>
    <t>The result of this test case</t>
  </si>
  <si>
    <t>The test case ID: Shall be incremental. Filled with Renumber steps action</t>
  </si>
  <si>
    <t>The description of this test case</t>
  </si>
  <si>
    <t>Identifier of the requirement attached to the test case</t>
  </si>
  <si>
    <t>Indicate if this Test Case is used to test non regression</t>
  </si>
  <si>
    <t>Identifier of the validation platform</t>
  </si>
  <si>
    <t>Person who ran this test case</t>
  </si>
  <si>
    <t>The date of the last run</t>
  </si>
  <si>
    <t>Shall contain "X" when the associated step is a context step in order to not be identified into steps metrics.
Shall contain "P" when the associated step is a phase step in order to not be identified into steps metrics.
Shall be empty when the associated step is a standard step in order to be identified into steps metrics.</t>
  </si>
  <si>
    <t>Id of the Step, automatically filled with Renumber action.</t>
  </si>
  <si>
    <t>Shall contain the description of the step in few words.</t>
  </si>
  <si>
    <t>Shall contain only the expected result of the step (other information shall be put into  "Coment on result" column).</t>
  </si>
  <si>
    <t>Type of the verification</t>
  </si>
  <si>
    <t>State of the step after execution</t>
  </si>
  <si>
    <t>Associated Defect to NOK Steps
(Id on Change Management Tool)</t>
  </si>
  <si>
    <t>Say exactly what you have tested or not tested ; Helpful for the next tester.</t>
  </si>
  <si>
    <t>Shall contain corrected defect Id related to this step.</t>
  </si>
  <si>
    <t>Indentifier of the requirement attached to the step</t>
  </si>
  <si>
    <t>Shall contain the names of testers.</t>
  </si>
  <si>
    <t>This column shall be updated  each time step is tested.</t>
  </si>
  <si>
    <t>This is a free column</t>
  </si>
  <si>
    <t>Real step state, do not edit</t>
  </si>
  <si>
    <t>Le résultat de ce cas de test</t>
  </si>
  <si>
    <t>L'identifiant de ce cas de test: C'est un valeur incrémantale remplie par la fonction de renumérotation</t>
  </si>
  <si>
    <t>La description de ce cas de test</t>
  </si>
  <si>
    <t>Identifiant de l'exigence attachée à ce cas de test</t>
  </si>
  <si>
    <t>Indique si le cas de test est utilisé pour un cas de regression ou non</t>
  </si>
  <si>
    <t>Identifiant du plateforme de validation</t>
  </si>
  <si>
    <t>Le nom de la personne qui a exécuté ce cas de test</t>
  </si>
  <si>
    <t>Doit contenir un "X" si c'est un contexte d'exécution, pour ne pas être comptabilisé dans les métriques
Doit contenir un "P" si c'est une phase d'exécution, pour ne pas être comptabilisé dans les métriques
Doit être vide pour une étape de test</t>
  </si>
  <si>
    <t>Identifiant de pas de test, automatiquement rempli par la fonction de renumérotation</t>
  </si>
  <si>
    <t>Doit contenir la description du pas de test en quelques mots</t>
  </si>
  <si>
    <t>Doit contenir uniquement le resultat attendu par le pas de test (les autres informations doivent se trouver dans les commentaires)</t>
  </si>
  <si>
    <t>Le type de vérification</t>
  </si>
  <si>
    <t>L'état du pas de test après exécution</t>
  </si>
  <si>
    <t>Le defaut associé (identifiant dans l'outils de gestion de changement)</t>
  </si>
  <si>
    <t>Commentaires et texte libre sur l'exécution du pas de test</t>
  </si>
  <si>
    <t>Doit contenir la liste des défauts corrigés liés à ce pas de test</t>
  </si>
  <si>
    <t>Identifiant de l'exigence attachée à ce pas de test</t>
  </si>
  <si>
    <t>Doit contenir le nom du testeur</t>
  </si>
  <si>
    <t>Cette colonne doit être mise à jour à chaque fois que le pas de test est testé</t>
  </si>
  <si>
    <t>Etat réel de pas de test, ne pas éditer</t>
  </si>
  <si>
    <t xml:space="preserve"> </t>
  </si>
  <si>
    <t>Test case results</t>
  </si>
  <si>
    <t>Test sheet results</t>
  </si>
  <si>
    <t>4.2.1</t>
  </si>
  <si>
    <t>Version</t>
  </si>
  <si>
    <t>V1</t>
  </si>
  <si>
    <t>V2</t>
  </si>
  <si>
    <t>V3</t>
  </si>
  <si>
    <t>V0</t>
  </si>
  <si>
    <t>System</t>
  </si>
  <si>
    <t>Location</t>
  </si>
  <si>
    <t>PSD</t>
  </si>
  <si>
    <t>LIF</t>
  </si>
  <si>
    <t>ESC</t>
  </si>
  <si>
    <t>AFC</t>
  </si>
  <si>
    <t>SAMS</t>
  </si>
  <si>
    <t>Civil</t>
  </si>
  <si>
    <t>OHL</t>
  </si>
  <si>
    <t>SIG</t>
  </si>
  <si>
    <t>TRA_TECS</t>
  </si>
  <si>
    <t>POW</t>
  </si>
  <si>
    <t>COM</t>
  </si>
  <si>
    <t>RAD</t>
  </si>
  <si>
    <t>BS</t>
  </si>
  <si>
    <t>OKWC</t>
  </si>
  <si>
    <t>COO</t>
  </si>
  <si>
    <t>FAT Configuration</t>
  </si>
  <si>
    <t>Type of tests</t>
  </si>
  <si>
    <t>Functional</t>
  </si>
  <si>
    <t>Point to Point</t>
  </si>
  <si>
    <t>SYS</t>
  </si>
  <si>
    <t>PRF</t>
  </si>
  <si>
    <t>Project</t>
  </si>
  <si>
    <t>Date</t>
  </si>
  <si>
    <t>Responsible</t>
  </si>
  <si>
    <t>Comments</t>
  </si>
  <si>
    <t>D. Castilla</t>
  </si>
  <si>
    <t>-</t>
  </si>
  <si>
    <t>Group Thales</t>
  </si>
  <si>
    <t>Version 4.2.1 From Orchestra</t>
  </si>
  <si>
    <t>Sheets</t>
  </si>
  <si>
    <t>Custom</t>
  </si>
  <si>
    <t>Visible</t>
  </si>
  <si>
    <t>ToolVersion</t>
  </si>
  <si>
    <t>Configuration tof the views available</t>
  </si>
  <si>
    <t>Views</t>
  </si>
  <si>
    <t>IVVQ-Engineer</t>
  </si>
  <si>
    <t>Import</t>
  </si>
  <si>
    <t>Export</t>
  </si>
  <si>
    <t>HowTo</t>
  </si>
  <si>
    <t>Automation</t>
  </si>
  <si>
    <t>defaultValues</t>
  </si>
  <si>
    <t>How To</t>
  </si>
  <si>
    <t>Source STD</t>
  </si>
  <si>
    <t>Clean the VBA code</t>
  </si>
  <si>
    <t>v01</t>
  </si>
  <si>
    <t>v02</t>
  </si>
  <si>
    <t>v03</t>
  </si>
  <si>
    <t>v04</t>
  </si>
  <si>
    <t>v05</t>
  </si>
  <si>
    <t>v06</t>
  </si>
  <si>
    <t>v07</t>
  </si>
  <si>
    <t>v08</t>
  </si>
  <si>
    <t>v09</t>
  </si>
  <si>
    <t>966-CSF-TTS-TNC-060383-100_Rev_A_Draft_SN.doc</t>
  </si>
  <si>
    <t>Total OKWC</t>
  </si>
  <si>
    <t>Configuration and test tools</t>
  </si>
  <si>
    <t>Instrument calibration date</t>
  </si>
  <si>
    <t>P1</t>
  </si>
  <si>
    <t>IO Schedule Version</t>
  </si>
  <si>
    <t>MCS Software Version</t>
  </si>
  <si>
    <t>Hardwire Termination Schedule Version</t>
  </si>
  <si>
    <t>966 - SIL E</t>
  </si>
  <si>
    <t>ADM</t>
  </si>
  <si>
    <t>HKB</t>
  </si>
  <si>
    <t>OCP</t>
  </si>
  <si>
    <t>WCH</t>
  </si>
  <si>
    <t>NFP</t>
  </si>
  <si>
    <t>WCD</t>
  </si>
  <si>
    <t>LET</t>
  </si>
  <si>
    <t>SOH</t>
  </si>
  <si>
    <t>Commentaires</t>
  </si>
  <si>
    <t>Remedial work</t>
  </si>
  <si>
    <t>Action corrective</t>
  </si>
  <si>
    <t>966 (Thales)</t>
  </si>
  <si>
    <t>MTR</t>
  </si>
  <si>
    <t>Passed With Comments</t>
  </si>
  <si>
    <t>Manufacturing drawing version</t>
  </si>
  <si>
    <t>Cubicle ID</t>
  </si>
  <si>
    <t>RSLogix5000 version</t>
  </si>
  <si>
    <t>Test environment</t>
  </si>
  <si>
    <t>Environnement de test</t>
  </si>
  <si>
    <t>Thales Signature</t>
  </si>
  <si>
    <t>Customer / External Signature</t>
  </si>
  <si>
    <t>Type of test</t>
  </si>
  <si>
    <t>To be filled from list</t>
  </si>
  <si>
    <t>A remplir depuis une liste</t>
  </si>
  <si>
    <t>Instance of the test sheet execution</t>
  </si>
  <si>
    <t>Associated defects</t>
  </si>
  <si>
    <t>User manual</t>
  </si>
  <si>
    <t>Testing tools</t>
  </si>
  <si>
    <t>Outils de test</t>
  </si>
  <si>
    <t>Approximate preparation duration</t>
  </si>
  <si>
    <t>Durée approximative de préparation</t>
  </si>
  <si>
    <t>Steps tested on last run date</t>
  </si>
  <si>
    <t>Pas testés lors de dernière exécution</t>
  </si>
  <si>
    <t>Version of the test sheet</t>
  </si>
  <si>
    <t>Version de la fiche de test</t>
  </si>
  <si>
    <t>Projet</t>
  </si>
  <si>
    <t>Type de test</t>
  </si>
  <si>
    <t>Category of test</t>
  </si>
  <si>
    <t>Catégorie du test</t>
  </si>
  <si>
    <t>Localisation</t>
  </si>
  <si>
    <t>System version under test</t>
  </si>
  <si>
    <t>Version systeme testée</t>
  </si>
  <si>
    <t>Défauts associés</t>
  </si>
  <si>
    <t>Client / Externe Signature</t>
  </si>
  <si>
    <t>Instance d'éxécution</t>
  </si>
  <si>
    <t>Test sheet Source</t>
  </si>
  <si>
    <t>Traceability</t>
  </si>
  <si>
    <t>Tracabilité</t>
  </si>
  <si>
    <t>Controls on the inputs</t>
  </si>
  <si>
    <t>Controles des données insérées</t>
  </si>
  <si>
    <t>v10</t>
  </si>
  <si>
    <t>Improve the Summary organization</t>
  </si>
  <si>
    <t>759 - WIL</t>
  </si>
  <si>
    <t>759 - KTE</t>
  </si>
  <si>
    <t>3733 - TKL</t>
  </si>
  <si>
    <t>Projects</t>
  </si>
  <si>
    <t>762 - WIL</t>
  </si>
  <si>
    <t>762 - SIL</t>
  </si>
  <si>
    <t>762 - KTE</t>
  </si>
  <si>
    <t>SAT Configuration</t>
  </si>
  <si>
    <t>Total NOK</t>
  </si>
  <si>
    <t>Total steps NOK or OKWC without PCR</t>
  </si>
  <si>
    <t>Total pas de tests NOK ou OKWC sans PCR</t>
  </si>
  <si>
    <t>Total requirements NOK</t>
  </si>
  <si>
    <t>Total des exigences NOK</t>
  </si>
  <si>
    <t>Information</t>
  </si>
  <si>
    <t>NOK</t>
  </si>
  <si>
    <t>Total OS without comments</t>
  </si>
  <si>
    <t>Total Hors Scope sans commentaire</t>
  </si>
  <si>
    <t>NA</t>
  </si>
  <si>
    <t>Cubicle FAT</t>
  </si>
  <si>
    <t>IBP Panel FAT</t>
  </si>
  <si>
    <t>Console FAT</t>
  </si>
  <si>
    <t>System FAT</t>
  </si>
  <si>
    <t>Network FAT</t>
  </si>
  <si>
    <t>PLC Cubicle</t>
  </si>
  <si>
    <t>Server Cubicle</t>
  </si>
  <si>
    <t>PLC and Server Cubicle</t>
  </si>
  <si>
    <t>Mashalling Box</t>
  </si>
  <si>
    <t>Category</t>
  </si>
  <si>
    <t>Test sheet 100% passed without any comments</t>
  </si>
  <si>
    <t>Test sheet with at least 1 Major or Blocking Defect</t>
  </si>
  <si>
    <t>Test sheet passed with minor comments</t>
  </si>
  <si>
    <t>Test sheet blocked because the tester cannot continue to test</t>
  </si>
  <si>
    <t>Test sheet contains an error</t>
  </si>
  <si>
    <t>Test sheet is not completed yet</t>
  </si>
  <si>
    <t>v11</t>
  </si>
  <si>
    <t>Optimize the function Import to be able to link each file with a specific template.
+ Add legend in the summary to explain the Stat of result</t>
  </si>
  <si>
    <t>k</t>
  </si>
  <si>
    <t>Total Not Tested</t>
  </si>
  <si>
    <t>v12</t>
  </si>
  <si>
    <t>v13</t>
  </si>
  <si>
    <t>v14</t>
  </si>
  <si>
    <t>Duration for STD preparation</t>
  </si>
  <si>
    <t>Durée pour la préparation du STD</t>
  </si>
  <si>
    <t>D. Castilla &amp; J. Ng</t>
  </si>
  <si>
    <t>Export function from Excel to Word
Add Duration for Preparation Field</t>
  </si>
  <si>
    <t>v15</t>
  </si>
  <si>
    <t>Add Requirement Version in the Summary Sheet</t>
  </si>
  <si>
    <t>Requirement Source Version</t>
  </si>
  <si>
    <t>Version des exigences</t>
  </si>
  <si>
    <t>v16</t>
  </si>
  <si>
    <t>TestCase</t>
  </si>
  <si>
    <t>Add Version sheet to track the changes in the content of the STD
Delete Project Compliance sheet
Rename LatestRun to TestCase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</si>
</sst>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
    <numFmt numFmtId="165" formatCode="mm/dd/yy;@"/>
    <numFmt numFmtId="166" formatCode="[$-40C]d\ mmmm\ yyyy;@"/>
  </numFmts>
  <fonts count="39"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u/>
      <sz val="10"/>
      <color indexed="12"/>
      <name val="Arial"/>
      <family val="2"/>
    </font>
    <font>
      <b/>
      <sz val="11"/>
      <name val="Arial"/>
      <family val="2"/>
    </font>
    <font>
      <sz val="10"/>
      <name val="Arial"/>
      <family val="2"/>
    </font>
    <font>
      <b/>
      <sz val="11"/>
      <color indexed="9"/>
      <name val="Calibri"/>
      <family val="2"/>
    </font>
    <font>
      <sz val="11"/>
      <color indexed="8"/>
      <name val="Calibri"/>
      <family val="2"/>
    </font>
    <font>
      <sz val="11"/>
      <name val="Calibri"/>
      <family val="2"/>
    </font>
    <font>
      <b/>
      <sz val="11"/>
      <name val="Calibri"/>
      <family val="2"/>
    </font>
    <font>
      <sz val="8"/>
      <name val="Arial"/>
      <family val="2"/>
    </font>
    <font>
      <sz val="10"/>
      <color indexed="9"/>
      <name val="Arial"/>
      <family val="2"/>
    </font>
    <font>
      <i/>
      <sz val="10"/>
      <color indexed="8"/>
      <name val="Arial"/>
      <family val="2"/>
    </font>
    <font>
      <i/>
      <sz val="10"/>
      <name val="Arial"/>
      <family val="2"/>
    </font>
    <font>
      <b/>
      <sz val="10"/>
      <color indexed="9"/>
      <name val="Arial"/>
      <family val="2"/>
    </font>
    <font>
      <b/>
      <sz val="11"/>
      <name val="Calibri"/>
      <family val="2"/>
    </font>
    <font>
      <sz val="12"/>
      <name val="Arial"/>
      <family val="2"/>
    </font>
    <font>
      <b/>
      <sz val="10"/>
      <color indexed="81"/>
      <name val="Calibri"/>
      <family val="2"/>
    </font>
    <font>
      <sz val="20"/>
      <name val="Arial"/>
      <family val="2"/>
    </font>
    <font>
      <b/>
      <sz val="14"/>
      <color rgb="FF000000"/>
      <name val="Arial"/>
      <family val="2"/>
    </font>
    <font>
      <sz val="8"/>
      <color theme="0"/>
      <name val="Arial"/>
      <family val="2"/>
    </font>
    <font>
      <b/>
      <i/>
      <sz val="8"/>
      <name val="Arial"/>
      <family val="2"/>
    </font>
    <font>
      <sz val="8"/>
      <color rgb="FF000000"/>
      <name val="Calibri"/>
      <family val="2"/>
      <scheme val="minor"/>
    </font>
  </fonts>
  <fills count="5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42"/>
        <bgColor indexed="64"/>
      </patternFill>
    </fill>
    <fill>
      <patternFill patternType="solid">
        <fgColor indexed="52"/>
        <bgColor indexed="64"/>
      </patternFill>
    </fill>
    <fill>
      <patternFill patternType="solid">
        <fgColor indexed="22"/>
        <bgColor indexed="64"/>
      </patternFill>
    </fill>
    <fill>
      <patternFill patternType="solid">
        <fgColor indexed="51"/>
        <bgColor indexed="64"/>
      </patternFill>
    </fill>
    <fill>
      <patternFill patternType="solid">
        <fgColor indexed="21"/>
        <bgColor indexed="26"/>
      </patternFill>
    </fill>
    <fill>
      <patternFill patternType="solid">
        <fgColor indexed="21"/>
        <bgColor indexed="22"/>
      </patternFill>
    </fill>
    <fill>
      <patternFill patternType="solid">
        <fgColor indexed="42"/>
        <bgColor indexed="26"/>
      </patternFill>
    </fill>
    <fill>
      <patternFill patternType="solid">
        <fgColor indexed="57"/>
        <bgColor indexed="26"/>
      </patternFill>
    </fill>
    <fill>
      <patternFill patternType="solid">
        <fgColor indexed="9"/>
        <bgColor indexed="26"/>
      </patternFill>
    </fill>
    <fill>
      <patternFill patternType="solid">
        <fgColor indexed="22"/>
        <bgColor indexed="26"/>
      </patternFill>
    </fill>
    <fill>
      <patternFill patternType="solid">
        <fgColor indexed="31"/>
        <bgColor indexed="64"/>
      </patternFill>
    </fill>
    <fill>
      <patternFill patternType="solid">
        <fgColor indexed="21"/>
        <bgColor indexed="64"/>
      </patternFill>
    </fill>
    <fill>
      <patternFill patternType="solid">
        <fgColor indexed="17"/>
        <bgColor indexed="64"/>
      </patternFill>
    </fill>
    <fill>
      <patternFill patternType="solid">
        <fgColor indexed="17"/>
        <bgColor indexed="26"/>
      </patternFill>
    </fill>
    <fill>
      <patternFill patternType="solid">
        <fgColor indexed="47"/>
        <bgColor indexed="26"/>
      </patternFill>
    </fill>
    <fill>
      <patternFill patternType="solid">
        <fgColor indexed="43"/>
        <bgColor indexed="64"/>
      </patternFill>
    </fill>
    <fill>
      <patternFill patternType="solid">
        <fgColor indexed="43"/>
        <bgColor indexed="27"/>
      </patternFill>
    </fill>
    <fill>
      <patternFill patternType="solid">
        <fgColor indexed="22"/>
        <bgColor indexed="27"/>
      </patternFill>
    </fill>
    <fill>
      <patternFill patternType="solid">
        <fgColor indexed="47"/>
        <bgColor indexed="64"/>
      </patternFill>
    </fill>
    <fill>
      <patternFill patternType="solid">
        <fgColor indexed="57"/>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00CC99"/>
        <bgColor indexed="26"/>
      </patternFill>
    </fill>
    <fill>
      <patternFill patternType="solid">
        <fgColor theme="0" tint="-0.249977111117893"/>
        <bgColor indexed="64"/>
      </patternFill>
    </fill>
    <fill>
      <patternFill patternType="solid">
        <fgColor rgb="FFFFC000"/>
        <bgColor indexed="64"/>
      </patternFill>
    </fill>
    <fill>
      <patternFill patternType="solid">
        <fgColor theme="0"/>
        <bgColor indexed="26"/>
      </patternFill>
    </fill>
    <fill>
      <patternFill patternType="solid">
        <fgColor theme="0" tint="-0.14999847407452621"/>
        <bgColor indexed="26"/>
      </patternFill>
    </fill>
    <fill>
      <patternFill patternType="solid">
        <fgColor theme="3" tint="0.59999389629810485"/>
        <bgColor indexed="26"/>
      </patternFill>
    </fill>
    <fill>
      <patternFill patternType="solid">
        <fgColor rgb="FFFFCC99"/>
        <bgColor indexed="27"/>
      </patternFill>
    </fill>
    <fill>
      <patternFill patternType="solid">
        <fgColor theme="0" tint="-0.14999847407452621"/>
        <bgColor indexed="64"/>
      </patternFill>
    </fill>
    <fill>
      <patternFill patternType="lightUp">
        <fgColor rgb="FFB2B2B2"/>
        <bgColor theme="0" tint="-0.14996795556505021"/>
      </patternFill>
    </fill>
  </fills>
  <borders count="41">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bottom style="thin">
        <color indexed="8"/>
      </bottom>
      <diagonal/>
    </border>
    <border>
      <left style="medium">
        <color indexed="64"/>
      </left>
      <right style="medium">
        <color indexed="64"/>
      </right>
      <top style="thin">
        <color indexed="8"/>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8"/>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ck">
        <color indexed="21"/>
      </top>
      <bottom/>
      <diagonal/>
    </border>
    <border>
      <left style="thick">
        <color indexed="21"/>
      </left>
      <right/>
      <top/>
      <bottom/>
      <diagonal/>
    </border>
    <border>
      <left style="medium">
        <color indexed="64"/>
      </left>
      <right style="medium">
        <color indexed="64"/>
      </right>
      <top style="thin">
        <color indexed="8"/>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3"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9" fillId="0" borderId="0" applyNumberFormat="0" applyFill="0" applyBorder="0" applyAlignment="0" applyProtection="0"/>
    <xf numFmtId="0" fontId="11" fillId="7" borderId="1" applyNumberFormat="0" applyAlignment="0" applyProtection="0"/>
    <xf numFmtId="0" fontId="12" fillId="0" borderId="2" applyNumberFormat="0" applyFill="0" applyAlignment="0" applyProtection="0"/>
    <xf numFmtId="0" fontId="13" fillId="22" borderId="0" applyNumberFormat="0" applyBorder="0" applyAlignment="0" applyProtection="0"/>
    <xf numFmtId="0" fontId="21" fillId="0" borderId="0"/>
    <xf numFmtId="0" fontId="21" fillId="23" borderId="4"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01">
    <xf numFmtId="0" fontId="0" fillId="0" borderId="0" xfId="0"/>
    <xf numFmtId="0" fontId="0" fillId="0" borderId="0" xfId="0" applyFont="1" applyAlignment="1">
      <alignment wrapText="1"/>
    </xf>
    <xf numFmtId="0" fontId="18" fillId="0" borderId="0" xfId="0" applyFont="1" applyAlignment="1">
      <alignment wrapText="1"/>
    </xf>
    <xf numFmtId="0" fontId="0" fillId="24" borderId="0" xfId="0" applyFill="1"/>
    <xf numFmtId="0" fontId="0" fillId="25" borderId="10" xfId="0" applyFill="1" applyBorder="1"/>
    <xf numFmtId="0" fontId="0" fillId="26" borderId="11" xfId="0" applyFill="1" applyBorder="1"/>
    <xf numFmtId="0" fontId="0" fillId="26" borderId="12" xfId="0" applyFont="1" applyFill="1" applyBorder="1" applyAlignment="1">
      <alignment horizontal="center"/>
    </xf>
    <xf numFmtId="0" fontId="0" fillId="26" borderId="13" xfId="0" applyFill="1" applyBorder="1" applyAlignment="1">
      <alignment horizontal="center"/>
    </xf>
    <xf numFmtId="0" fontId="0" fillId="26" borderId="13" xfId="0" applyFont="1" applyFill="1" applyBorder="1" applyAlignment="1">
      <alignment horizontal="center"/>
    </xf>
    <xf numFmtId="0" fontId="0" fillId="26" borderId="14" xfId="0" applyFont="1" applyFill="1" applyBorder="1" applyAlignment="1">
      <alignment horizontal="center"/>
    </xf>
    <xf numFmtId="0" fontId="0" fillId="26" borderId="15" xfId="0" applyFont="1" applyFill="1" applyBorder="1" applyAlignment="1">
      <alignment horizontal="center"/>
    </xf>
    <xf numFmtId="0" fontId="0" fillId="26" borderId="15" xfId="0" applyFill="1" applyBorder="1" applyAlignment="1">
      <alignment horizontal="center"/>
    </xf>
    <xf numFmtId="0" fontId="0" fillId="27" borderId="16" xfId="0" applyFill="1" applyBorder="1"/>
    <xf numFmtId="0" fontId="18" fillId="27" borderId="17" xfId="0" applyFont="1" applyFill="1" applyBorder="1" applyAlignment="1">
      <alignment horizontal="center"/>
    </xf>
    <xf numFmtId="0" fontId="18" fillId="27" borderId="18" xfId="0" applyFont="1" applyFill="1" applyBorder="1" applyAlignment="1">
      <alignment horizontal="center"/>
    </xf>
    <xf numFmtId="0" fontId="18" fillId="27" borderId="12" xfId="0" applyFont="1" applyFill="1" applyBorder="1" applyAlignment="1">
      <alignment horizontal="center"/>
    </xf>
    <xf numFmtId="0" fontId="18" fillId="27" borderId="16" xfId="0" applyFont="1" applyFill="1" applyBorder="1" applyAlignment="1">
      <alignment horizontal="center" wrapText="1"/>
    </xf>
    <xf numFmtId="0" fontId="0" fillId="26" borderId="14" xfId="0" applyFont="1" applyFill="1" applyBorder="1" applyAlignment="1">
      <alignment wrapText="1"/>
    </xf>
    <xf numFmtId="0" fontId="0" fillId="26" borderId="13" xfId="0" applyFont="1" applyFill="1" applyBorder="1" applyAlignment="1">
      <alignment wrapText="1"/>
    </xf>
    <xf numFmtId="0" fontId="0" fillId="26" borderId="15" xfId="0" applyFont="1" applyFill="1" applyBorder="1" applyAlignment="1">
      <alignment wrapText="1"/>
    </xf>
    <xf numFmtId="0" fontId="0" fillId="0" borderId="0" xfId="0" applyProtection="1">
      <protection locked="0"/>
    </xf>
    <xf numFmtId="0" fontId="0" fillId="26" borderId="19" xfId="0" applyFill="1" applyBorder="1" applyAlignment="1">
      <alignment horizontal="center"/>
    </xf>
    <xf numFmtId="0" fontId="0" fillId="24" borderId="0" xfId="0" applyFont="1" applyFill="1" applyAlignment="1">
      <alignment wrapText="1"/>
    </xf>
    <xf numFmtId="0" fontId="0" fillId="24" borderId="0" xfId="0" applyFont="1" applyFill="1" applyBorder="1" applyAlignment="1">
      <alignment horizontal="center" vertical="center" wrapText="1"/>
    </xf>
    <xf numFmtId="0" fontId="18" fillId="24" borderId="0" xfId="0" applyFont="1" applyFill="1" applyBorder="1" applyAlignment="1">
      <alignment wrapText="1"/>
    </xf>
    <xf numFmtId="0" fontId="0" fillId="24" borderId="0" xfId="0" applyFont="1" applyFill="1" applyBorder="1" applyAlignment="1">
      <alignment wrapText="1"/>
    </xf>
    <xf numFmtId="0" fontId="0" fillId="24" borderId="0" xfId="0" applyFont="1" applyFill="1"/>
    <xf numFmtId="0" fontId="0" fillId="24" borderId="0" xfId="0" applyFill="1" applyBorder="1"/>
    <xf numFmtId="0" fontId="0" fillId="24" borderId="0" xfId="0" applyFont="1" applyFill="1" applyBorder="1"/>
    <xf numFmtId="0" fontId="0" fillId="24" borderId="0" xfId="0" applyFill="1" applyAlignment="1">
      <alignment vertical="center"/>
    </xf>
    <xf numFmtId="0" fontId="0" fillId="0" borderId="0" xfId="0" applyAlignment="1">
      <alignment vertical="center"/>
    </xf>
    <xf numFmtId="0" fontId="0" fillId="24" borderId="0" xfId="0" applyFont="1" applyFill="1" applyAlignment="1">
      <alignment vertical="center" wrapText="1"/>
    </xf>
    <xf numFmtId="0" fontId="0" fillId="24" borderId="0" xfId="0" applyFont="1" applyFill="1" applyAlignment="1">
      <alignment vertical="center"/>
    </xf>
    <xf numFmtId="0" fontId="20" fillId="24" borderId="0" xfId="0" applyFont="1" applyFill="1" applyAlignment="1">
      <alignment horizontal="left" vertical="center" wrapText="1"/>
    </xf>
    <xf numFmtId="0" fontId="0" fillId="0" borderId="0" xfId="0" applyFont="1" applyAlignment="1">
      <alignment vertical="center" wrapText="1"/>
    </xf>
    <xf numFmtId="0" fontId="18" fillId="28" borderId="20" xfId="0" applyFont="1" applyFill="1" applyBorder="1" applyAlignment="1">
      <alignment horizontal="center" vertical="center"/>
    </xf>
    <xf numFmtId="0" fontId="0" fillId="24" borderId="0" xfId="0" applyFill="1" applyBorder="1" applyAlignment="1">
      <alignment vertical="center"/>
    </xf>
    <xf numFmtId="0" fontId="0" fillId="0" borderId="0" xfId="0" applyFont="1" applyBorder="1" applyAlignment="1">
      <alignment vertical="center" wrapText="1"/>
    </xf>
    <xf numFmtId="0" fontId="22" fillId="29" borderId="20" xfId="0" applyFont="1" applyFill="1" applyBorder="1" applyAlignment="1">
      <alignment horizontal="center" vertical="center" textRotation="90"/>
    </xf>
    <xf numFmtId="0" fontId="22" fillId="29" borderId="20" xfId="0" applyFont="1" applyFill="1" applyBorder="1" applyAlignment="1">
      <alignment horizontal="center" vertical="center" wrapText="1"/>
    </xf>
    <xf numFmtId="0" fontId="22" fillId="29" borderId="20" xfId="0" applyFont="1" applyFill="1" applyBorder="1" applyAlignment="1">
      <alignment horizontal="center" vertical="center" textRotation="90" wrapText="1"/>
    </xf>
    <xf numFmtId="0" fontId="22" fillId="30" borderId="20" xfId="0" applyFont="1" applyFill="1" applyBorder="1" applyAlignment="1">
      <alignment horizontal="center" vertical="center" wrapText="1"/>
    </xf>
    <xf numFmtId="20" fontId="23" fillId="4" borderId="20" xfId="3" applyNumberFormat="1" applyFont="1" applyBorder="1" applyAlignment="1" applyProtection="1">
      <alignment horizontal="left" vertical="center" wrapText="1"/>
    </xf>
    <xf numFmtId="0" fontId="23" fillId="4" borderId="20" xfId="3" applyNumberFormat="1" applyFont="1" applyBorder="1" applyAlignment="1" applyProtection="1">
      <alignment horizontal="center" vertical="center" wrapText="1"/>
    </xf>
    <xf numFmtId="0" fontId="23" fillId="4" borderId="20" xfId="3" applyNumberFormat="1" applyFont="1" applyBorder="1" applyAlignment="1" applyProtection="1">
      <alignment vertical="center" wrapText="1"/>
    </xf>
    <xf numFmtId="15" fontId="23" fillId="4" borderId="20" xfId="3" applyNumberFormat="1" applyFont="1" applyBorder="1" applyAlignment="1" applyProtection="1">
      <alignment horizontal="center" vertical="center" wrapText="1"/>
    </xf>
    <xf numFmtId="0" fontId="24" fillId="24" borderId="0" xfId="0" applyFont="1" applyFill="1" applyAlignment="1">
      <alignment vertical="center"/>
    </xf>
    <xf numFmtId="0" fontId="24" fillId="24" borderId="0" xfId="0" applyFont="1" applyFill="1" applyBorder="1" applyAlignment="1">
      <alignment vertical="center"/>
    </xf>
    <xf numFmtId="0" fontId="24" fillId="24" borderId="0" xfId="0" applyFont="1" applyFill="1" applyBorder="1" applyAlignment="1">
      <alignment horizontal="center" vertical="center" wrapText="1"/>
    </xf>
    <xf numFmtId="0" fontId="24" fillId="24" borderId="0" xfId="0" applyFont="1" applyFill="1" applyAlignment="1">
      <alignment vertical="center" wrapText="1"/>
    </xf>
    <xf numFmtId="0" fontId="24" fillId="24" borderId="0" xfId="0" applyFont="1" applyFill="1" applyBorder="1" applyAlignment="1">
      <alignment vertical="center" wrapText="1"/>
    </xf>
    <xf numFmtId="0" fontId="24" fillId="4" borderId="20" xfId="0" applyFont="1" applyFill="1" applyBorder="1" applyAlignment="1">
      <alignment vertical="center" wrapText="1"/>
    </xf>
    <xf numFmtId="0" fontId="25" fillId="4" borderId="20" xfId="0" applyFont="1" applyFill="1" applyBorder="1" applyAlignment="1">
      <alignment horizontal="center" vertical="center" wrapText="1"/>
    </xf>
    <xf numFmtId="9" fontId="1" fillId="7" borderId="20" xfId="6" applyNumberFormat="1" applyBorder="1" applyAlignment="1" applyProtection="1">
      <alignment horizontal="center" vertical="center" wrapText="1"/>
    </xf>
    <xf numFmtId="0" fontId="1" fillId="7" borderId="20" xfId="6" applyNumberFormat="1" applyBorder="1" applyAlignment="1" applyProtection="1">
      <alignment horizontal="center" vertical="center" wrapText="1"/>
    </xf>
    <xf numFmtId="0" fontId="1" fillId="24" borderId="0" xfId="3" applyNumberFormat="1" applyFill="1" applyBorder="1" applyAlignment="1" applyProtection="1">
      <alignment horizontal="center" vertical="center" wrapText="1"/>
    </xf>
    <xf numFmtId="0" fontId="0" fillId="0" borderId="0" xfId="0" applyFill="1" applyAlignment="1">
      <alignment vertical="center"/>
    </xf>
    <xf numFmtId="0" fontId="27" fillId="24" borderId="0" xfId="0" applyFont="1" applyFill="1" applyBorder="1" applyAlignment="1">
      <alignment vertical="center" wrapText="1"/>
    </xf>
    <xf numFmtId="0" fontId="18" fillId="32" borderId="20" xfId="0" applyFont="1" applyFill="1" applyBorder="1" applyAlignment="1">
      <alignment vertical="center"/>
    </xf>
    <xf numFmtId="0" fontId="0" fillId="33" borderId="0" xfId="0" applyFont="1" applyFill="1" applyBorder="1" applyAlignment="1">
      <alignment vertical="center" wrapText="1"/>
    </xf>
    <xf numFmtId="0" fontId="28" fillId="4" borderId="20" xfId="3" applyNumberFormat="1" applyFont="1" applyFill="1" applyBorder="1" applyAlignment="1" applyProtection="1">
      <alignment vertical="center" wrapText="1"/>
    </xf>
    <xf numFmtId="0" fontId="28" fillId="7" borderId="20" xfId="6" applyNumberFormat="1" applyFont="1" applyBorder="1" applyAlignment="1" applyProtection="1">
      <alignment vertical="center" wrapText="1"/>
    </xf>
    <xf numFmtId="0" fontId="29" fillId="34" borderId="20" xfId="0" applyFont="1" applyFill="1" applyBorder="1" applyAlignment="1">
      <alignment vertical="center" wrapText="1"/>
    </xf>
    <xf numFmtId="0" fontId="29" fillId="35" borderId="20" xfId="0" applyFont="1" applyFill="1" applyBorder="1" applyAlignment="1">
      <alignment vertical="center" wrapText="1"/>
    </xf>
    <xf numFmtId="0" fontId="25" fillId="37" borderId="20" xfId="0" applyFont="1" applyFill="1" applyBorder="1" applyAlignment="1">
      <alignment vertical="center" wrapText="1"/>
    </xf>
    <xf numFmtId="0" fontId="25" fillId="38" borderId="20" xfId="0" applyFont="1" applyFill="1" applyBorder="1" applyAlignment="1">
      <alignment vertical="center"/>
    </xf>
    <xf numFmtId="0" fontId="25" fillId="38" borderId="20" xfId="0" applyFont="1" applyFill="1" applyBorder="1" applyAlignment="1">
      <alignment horizontal="left" vertical="center"/>
    </xf>
    <xf numFmtId="0" fontId="25" fillId="38" borderId="22" xfId="0" applyFont="1" applyFill="1" applyBorder="1" applyAlignment="1">
      <alignment vertical="center"/>
    </xf>
    <xf numFmtId="0" fontId="0" fillId="25" borderId="24" xfId="0" applyFill="1" applyBorder="1" applyProtection="1">
      <protection locked="0"/>
    </xf>
    <xf numFmtId="0" fontId="0" fillId="25" borderId="20" xfId="0" applyFill="1" applyBorder="1" applyProtection="1">
      <protection locked="0"/>
    </xf>
    <xf numFmtId="0" fontId="0" fillId="25" borderId="24" xfId="0" applyFont="1" applyFill="1" applyBorder="1" applyAlignment="1">
      <alignment wrapText="1"/>
    </xf>
    <xf numFmtId="0" fontId="0" fillId="25" borderId="20" xfId="0" applyFont="1" applyFill="1" applyBorder="1" applyAlignment="1">
      <alignment wrapText="1"/>
    </xf>
    <xf numFmtId="0" fontId="30" fillId="36" borderId="20" xfId="0" applyFont="1" applyFill="1" applyBorder="1" applyAlignment="1">
      <alignment horizontal="center" wrapText="1"/>
    </xf>
    <xf numFmtId="0" fontId="30" fillId="36" borderId="20" xfId="0" applyFont="1" applyFill="1" applyBorder="1" applyAlignment="1">
      <alignment horizontal="center"/>
    </xf>
    <xf numFmtId="0" fontId="25" fillId="39" borderId="20" xfId="0" applyFont="1" applyFill="1" applyBorder="1" applyAlignment="1" applyProtection="1">
      <alignment horizontal="center" vertical="center" wrapText="1"/>
    </xf>
    <xf numFmtId="0" fontId="29" fillId="40" borderId="20" xfId="0" applyFont="1" applyFill="1" applyBorder="1" applyAlignment="1">
      <alignment vertical="center" wrapText="1"/>
    </xf>
    <xf numFmtId="0" fontId="1" fillId="41" borderId="20" xfId="3" applyNumberFormat="1" applyFont="1" applyFill="1" applyBorder="1" applyAlignment="1" applyProtection="1">
      <alignment horizontal="center" vertical="center" wrapText="1"/>
    </xf>
    <xf numFmtId="0" fontId="24" fillId="7" borderId="20" xfId="0" applyFont="1" applyFill="1" applyBorder="1" applyAlignment="1">
      <alignment horizontal="center" vertical="center" wrapText="1"/>
    </xf>
    <xf numFmtId="0" fontId="31" fillId="42" borderId="20" xfId="0" applyFont="1" applyFill="1" applyBorder="1" applyAlignment="1" applyProtection="1">
      <alignment horizontal="center" vertical="center" wrapText="1"/>
      <protection locked="0"/>
    </xf>
    <xf numFmtId="0" fontId="0" fillId="26" borderId="12" xfId="0" applyFill="1" applyBorder="1" applyAlignment="1">
      <alignment horizontal="center"/>
    </xf>
    <xf numFmtId="0" fontId="0" fillId="26" borderId="27" xfId="0" applyFill="1" applyBorder="1" applyAlignment="1">
      <alignment horizontal="center"/>
    </xf>
    <xf numFmtId="0" fontId="32" fillId="24" borderId="0" xfId="0" applyFont="1" applyFill="1" applyAlignment="1">
      <alignment vertical="center" wrapText="1"/>
    </xf>
    <xf numFmtId="0" fontId="32" fillId="24" borderId="0" xfId="0" applyFont="1" applyFill="1" applyAlignment="1">
      <alignment vertical="center"/>
    </xf>
    <xf numFmtId="0" fontId="0" fillId="26" borderId="10" xfId="0" applyFill="1" applyBorder="1"/>
    <xf numFmtId="0" fontId="16" fillId="41" borderId="20" xfId="3" applyNumberFormat="1" applyFont="1" applyFill="1" applyBorder="1" applyAlignment="1" applyProtection="1">
      <alignment horizontal="center" vertical="center" wrapText="1"/>
    </xf>
    <xf numFmtId="0" fontId="1" fillId="4" borderId="20" xfId="3" applyNumberFormat="1" applyFill="1" applyBorder="1" applyAlignment="1" applyProtection="1">
      <alignment horizontal="center" vertical="center" wrapText="1"/>
    </xf>
    <xf numFmtId="0" fontId="18" fillId="32" borderId="20" xfId="0" applyFont="1" applyFill="1" applyBorder="1" applyAlignment="1">
      <alignment vertical="center" wrapText="1"/>
    </xf>
    <xf numFmtId="0" fontId="5" fillId="36" borderId="20" xfId="0" applyFont="1" applyFill="1" applyBorder="1" applyAlignment="1">
      <alignment horizontal="center" vertical="center"/>
    </xf>
    <xf numFmtId="0" fontId="16" fillId="4" borderId="20" xfId="3" applyNumberFormat="1" applyFont="1" applyFill="1" applyBorder="1" applyAlignment="1" applyProtection="1">
      <alignment horizontal="center" vertical="center" wrapText="1"/>
    </xf>
    <xf numFmtId="0" fontId="22" fillId="29" borderId="20" xfId="0" applyNumberFormat="1" applyFont="1" applyFill="1" applyBorder="1" applyAlignment="1">
      <alignment horizontal="center" vertical="center" wrapText="1"/>
    </xf>
    <xf numFmtId="0" fontId="0" fillId="24" borderId="0" xfId="0" applyNumberFormat="1" applyFill="1"/>
    <xf numFmtId="0" fontId="31" fillId="25" borderId="20" xfId="0" applyNumberFormat="1" applyFont="1" applyFill="1" applyBorder="1" applyAlignment="1">
      <alignment horizontal="right" vertical="center" wrapText="1"/>
    </xf>
    <xf numFmtId="0" fontId="31" fillId="43" borderId="20" xfId="0" applyNumberFormat="1" applyFont="1" applyFill="1" applyBorder="1" applyAlignment="1">
      <alignment horizontal="right" vertical="center" wrapText="1"/>
    </xf>
    <xf numFmtId="0" fontId="31" fillId="4" borderId="20" xfId="0" applyNumberFormat="1" applyFont="1" applyFill="1" applyBorder="1" applyAlignment="1">
      <alignment horizontal="right" vertical="center" wrapText="1"/>
    </xf>
    <xf numFmtId="0" fontId="31" fillId="4" borderId="22" xfId="0" applyNumberFormat="1" applyFont="1" applyFill="1" applyBorder="1" applyAlignment="1">
      <alignment horizontal="right" vertical="center" wrapText="1"/>
    </xf>
    <xf numFmtId="0" fontId="24" fillId="4" borderId="20" xfId="0" applyNumberFormat="1" applyFont="1" applyFill="1" applyBorder="1" applyAlignment="1">
      <alignment vertical="center" wrapText="1"/>
    </xf>
    <xf numFmtId="0" fontId="18" fillId="24" borderId="0" xfId="0" applyNumberFormat="1" applyFont="1" applyFill="1" applyBorder="1" applyAlignment="1">
      <alignment wrapText="1"/>
    </xf>
    <xf numFmtId="0" fontId="0" fillId="24" borderId="0" xfId="0" applyNumberFormat="1" applyFont="1" applyFill="1" applyAlignment="1">
      <alignment wrapText="1"/>
    </xf>
    <xf numFmtId="0" fontId="0" fillId="24" borderId="0" xfId="0" applyNumberFormat="1" applyFont="1" applyFill="1" applyBorder="1" applyAlignment="1">
      <alignment wrapText="1"/>
    </xf>
    <xf numFmtId="0" fontId="18" fillId="28" borderId="20" xfId="0" applyNumberFormat="1" applyFont="1" applyFill="1" applyBorder="1" applyAlignment="1">
      <alignment horizontal="center" vertical="center"/>
    </xf>
    <xf numFmtId="0" fontId="0" fillId="0" borderId="0" xfId="0" applyNumberFormat="1" applyAlignment="1">
      <alignment vertical="center"/>
    </xf>
    <xf numFmtId="0" fontId="26" fillId="31" borderId="20" xfId="0" applyFont="1" applyFill="1" applyBorder="1" applyAlignment="1">
      <alignment horizontal="center" vertical="center" wrapText="1"/>
    </xf>
    <xf numFmtId="0" fontId="0" fillId="28" borderId="20" xfId="0" applyFill="1" applyBorder="1" applyAlignment="1">
      <alignment vertical="center"/>
    </xf>
    <xf numFmtId="0" fontId="0" fillId="28" borderId="20" xfId="0" applyNumberFormat="1" applyFill="1" applyBorder="1" applyAlignment="1">
      <alignment vertical="center"/>
    </xf>
    <xf numFmtId="0" fontId="0" fillId="0" borderId="20" xfId="0" applyBorder="1" applyAlignment="1">
      <alignment vertical="center" wrapText="1"/>
    </xf>
    <xf numFmtId="0" fontId="0" fillId="28" borderId="20" xfId="0" applyFill="1" applyBorder="1" applyAlignment="1">
      <alignment vertical="center" wrapText="1"/>
    </xf>
    <xf numFmtId="0" fontId="0" fillId="0" borderId="20" xfId="0" applyNumberFormat="1" applyBorder="1" applyAlignment="1">
      <alignment vertical="center" wrapText="1"/>
    </xf>
    <xf numFmtId="164" fontId="31" fillId="4" borderId="22" xfId="0" applyNumberFormat="1" applyFont="1" applyFill="1" applyBorder="1" applyAlignment="1">
      <alignment horizontal="right" vertical="center" wrapText="1"/>
    </xf>
    <xf numFmtId="164" fontId="23" fillId="4" borderId="20" xfId="3" applyNumberFormat="1" applyFont="1" applyBorder="1" applyAlignment="1" applyProtection="1">
      <alignment horizontal="center" vertical="center" wrapText="1"/>
    </xf>
    <xf numFmtId="0" fontId="16" fillId="45" borderId="20" xfId="0" applyFont="1" applyFill="1" applyBorder="1" applyAlignment="1">
      <alignment horizontal="center"/>
    </xf>
    <xf numFmtId="165" fontId="16" fillId="45" borderId="20" xfId="0" applyNumberFormat="1" applyFont="1" applyFill="1" applyBorder="1" applyAlignment="1">
      <alignment horizontal="center"/>
    </xf>
    <xf numFmtId="0" fontId="16" fillId="45" borderId="20" xfId="0" applyFont="1" applyFill="1" applyBorder="1"/>
    <xf numFmtId="0" fontId="0" fillId="0" borderId="20" xfId="0" applyBorder="1" applyAlignment="1">
      <alignment horizontal="center" vertical="center"/>
    </xf>
    <xf numFmtId="14" fontId="0" fillId="0" borderId="20" xfId="0" applyNumberFormat="1" applyBorder="1" applyAlignment="1">
      <alignment horizontal="center" vertical="center"/>
    </xf>
    <xf numFmtId="0" fontId="25" fillId="42" borderId="20" xfId="0" applyFont="1" applyFill="1" applyBorder="1" applyAlignment="1" applyProtection="1">
      <alignment horizontal="center" vertical="center" wrapText="1"/>
      <protection locked="0"/>
    </xf>
    <xf numFmtId="0" fontId="34" fillId="0" borderId="0" xfId="0" applyFont="1"/>
    <xf numFmtId="0" fontId="21" fillId="46" borderId="20" xfId="38" applyFill="1" applyBorder="1" applyAlignment="1" applyProtection="1"/>
    <xf numFmtId="0" fontId="21" fillId="46" borderId="20" xfId="38" applyFont="1" applyFill="1" applyBorder="1" applyAlignment="1" applyProtection="1"/>
    <xf numFmtId="0" fontId="22" fillId="48" borderId="20" xfId="0" applyFont="1" applyFill="1" applyBorder="1" applyAlignment="1">
      <alignment horizontal="center" vertical="center" wrapText="1"/>
    </xf>
    <xf numFmtId="0" fontId="0" fillId="46" borderId="20" xfId="38" applyFont="1" applyFill="1" applyBorder="1" applyAlignment="1" applyProtection="1"/>
    <xf numFmtId="0" fontId="1" fillId="4" borderId="20" xfId="3" applyNumberFormat="1" applyFont="1" applyBorder="1" applyAlignment="1" applyProtection="1">
      <alignment vertical="center" wrapText="1"/>
    </xf>
    <xf numFmtId="0" fontId="0" fillId="49" borderId="0" xfId="0" applyFill="1"/>
    <xf numFmtId="0" fontId="1" fillId="7" borderId="40" xfId="6" applyNumberFormat="1" applyBorder="1" applyAlignment="1" applyProtection="1">
      <alignment horizontal="center" vertical="center" wrapText="1"/>
    </xf>
    <xf numFmtId="0" fontId="18" fillId="10" borderId="22" xfId="0" applyFont="1" applyFill="1" applyBorder="1" applyAlignment="1">
      <alignment vertical="center" wrapText="1"/>
    </xf>
    <xf numFmtId="0" fontId="18" fillId="17" borderId="24" xfId="0" applyFont="1" applyFill="1" applyBorder="1" applyAlignment="1">
      <alignment vertical="center" wrapText="1"/>
    </xf>
    <xf numFmtId="0" fontId="18" fillId="50" borderId="20" xfId="0" applyFont="1" applyFill="1" applyBorder="1" applyAlignment="1">
      <alignment vertical="center" wrapText="1"/>
    </xf>
    <xf numFmtId="0" fontId="0" fillId="46" borderId="0" xfId="0" applyFill="1" applyBorder="1" applyAlignment="1">
      <alignment vertical="center" wrapText="1"/>
    </xf>
    <xf numFmtId="0" fontId="18" fillId="32" borderId="39" xfId="0" applyFont="1" applyFill="1" applyBorder="1" applyAlignment="1">
      <alignment vertical="center"/>
    </xf>
    <xf numFmtId="0" fontId="36" fillId="51" borderId="0" xfId="0" applyFont="1" applyFill="1" applyBorder="1" applyAlignment="1">
      <alignment horizontal="center" vertical="center" wrapText="1"/>
    </xf>
    <xf numFmtId="0" fontId="1" fillId="4" borderId="20" xfId="3" applyNumberFormat="1" applyFont="1" applyFill="1" applyBorder="1" applyAlignment="1" applyProtection="1">
      <alignment horizontal="center" vertical="center" wrapText="1"/>
    </xf>
    <xf numFmtId="0" fontId="18" fillId="52" borderId="20" xfId="0" applyFont="1" applyFill="1" applyBorder="1" applyAlignment="1">
      <alignment vertical="center"/>
    </xf>
    <xf numFmtId="0" fontId="18" fillId="53" borderId="20" xfId="0" applyFont="1" applyFill="1" applyBorder="1" applyAlignment="1">
      <alignment vertical="center"/>
    </xf>
    <xf numFmtId="0" fontId="18" fillId="44" borderId="20" xfId="0" applyFont="1" applyFill="1" applyBorder="1" applyAlignment="1">
      <alignment vertical="center" wrapText="1"/>
    </xf>
    <xf numFmtId="0" fontId="0" fillId="25" borderId="20" xfId="0" applyFill="1" applyBorder="1" applyAlignment="1">
      <alignment vertical="center"/>
    </xf>
    <xf numFmtId="0" fontId="18" fillId="4" borderId="20" xfId="34" applyNumberFormat="1" applyFont="1" applyFill="1" applyBorder="1" applyAlignment="1" applyProtection="1">
      <alignment horizontal="center" vertical="center" wrapText="1"/>
    </xf>
    <xf numFmtId="0" fontId="27" fillId="24" borderId="21" xfId="0" applyFont="1" applyFill="1" applyBorder="1" applyAlignment="1">
      <alignment vertical="center" wrapText="1"/>
    </xf>
    <xf numFmtId="0" fontId="5" fillId="29" borderId="20" xfId="0" applyFont="1" applyFill="1" applyBorder="1" applyAlignment="1">
      <alignment horizontal="left" vertical="center" wrapText="1"/>
    </xf>
    <xf numFmtId="0" fontId="23" fillId="54" borderId="20" xfId="3" applyNumberFormat="1" applyFont="1" applyFill="1" applyBorder="1" applyAlignment="1" applyProtection="1">
      <alignment vertical="center" wrapText="1"/>
    </xf>
    <xf numFmtId="14" fontId="23" fillId="4" borderId="20" xfId="3" applyNumberFormat="1" applyFont="1" applyBorder="1" applyAlignment="1" applyProtection="1">
      <alignment vertical="center" wrapText="1"/>
    </xf>
    <xf numFmtId="0" fontId="5" fillId="29" borderId="20" xfId="0" applyFont="1" applyFill="1" applyBorder="1" applyAlignment="1">
      <alignment horizontal="center" vertical="center"/>
    </xf>
    <xf numFmtId="0" fontId="1" fillId="7" borderId="20" xfId="6" applyNumberFormat="1" applyBorder="1" applyAlignment="1" applyProtection="1">
      <alignment horizontal="center" vertical="center" wrapText="1"/>
    </xf>
    <xf numFmtId="0" fontId="0" fillId="46" borderId="0" xfId="0" applyFill="1" applyAlignment="1">
      <alignment vertical="center"/>
    </xf>
    <xf numFmtId="0" fontId="1" fillId="41" borderId="20" xfId="3" applyNumberFormat="1" applyFont="1" applyFill="1" applyBorder="1" applyAlignment="1" applyProtection="1">
      <alignment horizontal="center" vertical="center" wrapText="1"/>
    </xf>
    <xf numFmtId="0" fontId="0" fillId="55" borderId="0" xfId="0" applyFill="1" applyAlignment="1">
      <alignment vertical="center"/>
    </xf>
    <xf numFmtId="0" fontId="0" fillId="55" borderId="25" xfId="0" applyFill="1" applyBorder="1" applyAlignment="1">
      <alignment vertical="center"/>
    </xf>
    <xf numFmtId="0" fontId="0" fillId="55" borderId="26" xfId="0" applyFill="1" applyBorder="1" applyAlignment="1">
      <alignment vertical="center"/>
    </xf>
    <xf numFmtId="0" fontId="32" fillId="55" borderId="26" xfId="0" applyFont="1" applyFill="1" applyBorder="1" applyAlignment="1">
      <alignment vertical="center"/>
    </xf>
    <xf numFmtId="0" fontId="32" fillId="55" borderId="0" xfId="0" applyFont="1" applyFill="1" applyAlignment="1">
      <alignment vertical="center"/>
    </xf>
    <xf numFmtId="0" fontId="18" fillId="55" borderId="26" xfId="0" applyFont="1" applyFill="1" applyBorder="1" applyAlignment="1">
      <alignment vertical="center" wrapText="1"/>
    </xf>
    <xf numFmtId="0" fontId="18" fillId="55" borderId="0" xfId="0" applyFont="1" applyFill="1" applyBorder="1" applyAlignment="1">
      <alignment vertical="center" wrapText="1"/>
    </xf>
    <xf numFmtId="0" fontId="0" fillId="55" borderId="0" xfId="0" applyFont="1" applyFill="1" applyAlignment="1">
      <alignment vertical="center" wrapText="1"/>
    </xf>
    <xf numFmtId="0" fontId="0" fillId="46" borderId="0" xfId="0" applyFont="1" applyFill="1" applyBorder="1" applyAlignment="1">
      <alignment vertical="center" wrapText="1"/>
    </xf>
    <xf numFmtId="0" fontId="1" fillId="41" borderId="20" xfId="3" applyNumberFormat="1" applyFont="1" applyFill="1" applyBorder="1" applyAlignment="1" applyProtection="1">
      <alignment horizontal="center" vertical="center" wrapText="1"/>
    </xf>
    <xf numFmtId="166" fontId="1" fillId="41" borderId="20" xfId="3" applyNumberFormat="1" applyFont="1" applyFill="1" applyBorder="1" applyAlignment="1" applyProtection="1">
      <alignment horizontal="center" vertical="center" wrapText="1"/>
    </xf>
    <xf numFmtId="0" fontId="18" fillId="32" borderId="20" xfId="0" applyFont="1" applyFill="1" applyBorder="1" applyAlignment="1">
      <alignment horizontal="left" vertical="center" wrapText="1"/>
    </xf>
    <xf numFmtId="0" fontId="1" fillId="7" borderId="20" xfId="6" applyNumberFormat="1" applyBorder="1" applyAlignment="1" applyProtection="1">
      <alignment horizontal="center" vertical="center" wrapText="1"/>
    </xf>
    <xf numFmtId="0" fontId="19" fillId="41" borderId="20" xfId="34" applyNumberFormat="1" applyFill="1" applyBorder="1" applyAlignment="1" applyProtection="1">
      <alignment horizontal="center" vertical="center" wrapText="1"/>
    </xf>
    <xf numFmtId="0" fontId="26" fillId="46" borderId="30" xfId="0" applyFont="1" applyFill="1" applyBorder="1" applyAlignment="1">
      <alignment horizontal="center"/>
    </xf>
    <xf numFmtId="0" fontId="26" fillId="46" borderId="31" xfId="0" applyFont="1" applyFill="1" applyBorder="1"/>
    <xf numFmtId="0" fontId="26" fillId="46" borderId="32" xfId="0" applyFont="1" applyFill="1" applyBorder="1" applyAlignment="1">
      <alignment horizontal="center"/>
    </xf>
    <xf numFmtId="0" fontId="38" fillId="46" borderId="0" xfId="0" applyFont="1" applyFill="1" applyBorder="1" applyAlignment="1">
      <alignment horizontal="center" vertical="center" wrapText="1" readingOrder="1"/>
    </xf>
    <xf numFmtId="0" fontId="26" fillId="46" borderId="33" xfId="0" applyFont="1" applyFill="1" applyBorder="1" applyAlignment="1">
      <alignment horizontal="left" vertical="center" wrapText="1"/>
    </xf>
    <xf numFmtId="0" fontId="26" fillId="46" borderId="34" xfId="0" applyFont="1" applyFill="1" applyBorder="1" applyAlignment="1">
      <alignment horizontal="center"/>
    </xf>
    <xf numFmtId="0" fontId="38" fillId="46" borderId="35" xfId="0" applyFont="1" applyFill="1" applyBorder="1" applyAlignment="1">
      <alignment horizontal="center" vertical="center" wrapText="1" readingOrder="1"/>
    </xf>
    <xf numFmtId="0" fontId="26" fillId="46" borderId="28" xfId="0" applyFont="1" applyFill="1" applyBorder="1" applyAlignment="1">
      <alignment horizontal="center" vertical="center" wrapText="1"/>
    </xf>
    <xf numFmtId="0" fontId="37" fillId="0" borderId="32" xfId="0" applyFont="1" applyBorder="1" applyAlignment="1">
      <alignment horizontal="left"/>
    </xf>
    <xf numFmtId="0" fontId="26" fillId="46" borderId="0" xfId="0" applyFont="1" applyFill="1" applyBorder="1" applyAlignment="1">
      <alignment horizontal="center"/>
    </xf>
    <xf numFmtId="0" fontId="26" fillId="46" borderId="33" xfId="0" applyFont="1" applyFill="1" applyBorder="1"/>
    <xf numFmtId="0" fontId="37" fillId="46" borderId="29" xfId="0" applyFont="1" applyFill="1" applyBorder="1" applyAlignment="1">
      <alignment horizontal="left"/>
    </xf>
    <xf numFmtId="0" fontId="18" fillId="56" borderId="20" xfId="0" applyFont="1" applyFill="1" applyBorder="1" applyAlignment="1">
      <alignment vertical="center"/>
    </xf>
    <xf numFmtId="0" fontId="0" fillId="0" borderId="20" xfId="0" applyFill="1" applyBorder="1" applyAlignment="1">
      <alignment horizontal="center" vertical="center"/>
    </xf>
    <xf numFmtId="0" fontId="0" fillId="0" borderId="20" xfId="0" applyBorder="1"/>
    <xf numFmtId="0" fontId="0" fillId="0" borderId="20" xfId="0" applyFill="1" applyBorder="1" applyAlignment="1">
      <alignment vertical="center" wrapText="1"/>
    </xf>
    <xf numFmtId="14" fontId="0" fillId="0" borderId="20" xfId="0" applyNumberFormat="1" applyBorder="1"/>
    <xf numFmtId="0" fontId="1" fillId="41" borderId="20" xfId="3" applyNumberFormat="1" applyFont="1" applyFill="1" applyBorder="1" applyAlignment="1" applyProtection="1">
      <alignment horizontal="center" vertical="center" wrapText="1"/>
    </xf>
    <xf numFmtId="0" fontId="0" fillId="0" borderId="20" xfId="0" applyBorder="1" applyAlignment="1">
      <alignment horizontal="center" vertical="top"/>
    </xf>
    <xf numFmtId="14" fontId="0" fillId="0" borderId="20" xfId="0" applyNumberFormat="1" applyBorder="1" applyAlignment="1">
      <alignment horizontal="center" vertical="top"/>
    </xf>
    <xf numFmtId="0" fontId="0" fillId="0" borderId="20" xfId="0" applyBorder="1" applyAlignment="1">
      <alignment vertical="top" wrapText="1"/>
    </xf>
    <xf numFmtId="0" fontId="0" fillId="0" borderId="20" xfId="0" applyFill="1" applyBorder="1" applyAlignment="1">
      <alignment horizontal="center" vertical="top"/>
    </xf>
    <xf numFmtId="0" fontId="0" fillId="0" borderId="20" xfId="0" applyBorder="1" applyAlignment="1">
      <alignment vertical="top"/>
    </xf>
    <xf numFmtId="0" fontId="0" fillId="49" borderId="0" xfId="0" applyFill="1" applyAlignment="1">
      <alignment horizontal="center"/>
    </xf>
    <xf numFmtId="0" fontId="18" fillId="32" borderId="22" xfId="0" applyFont="1" applyFill="1" applyBorder="1" applyAlignment="1">
      <alignment horizontal="left" vertical="center"/>
    </xf>
    <xf numFmtId="0" fontId="18" fillId="32" borderId="23" xfId="0" applyFont="1" applyFill="1" applyBorder="1" applyAlignment="1">
      <alignment horizontal="left" vertical="center"/>
    </xf>
    <xf numFmtId="0" fontId="18" fillId="32" borderId="24" xfId="0" applyFont="1" applyFill="1" applyBorder="1" applyAlignment="1">
      <alignment horizontal="left" vertical="center"/>
    </xf>
    <xf numFmtId="0" fontId="1" fillId="41" borderId="20" xfId="3" applyNumberFormat="1" applyFont="1" applyFill="1" applyBorder="1" applyAlignment="1" applyProtection="1">
      <alignment horizontal="center" vertical="center" wrapText="1"/>
    </xf>
    <xf numFmtId="0" fontId="5" fillId="29" borderId="20" xfId="0" applyFont="1" applyFill="1" applyBorder="1" applyAlignment="1">
      <alignment horizontal="center" vertical="center" wrapText="1"/>
    </xf>
    <xf numFmtId="0" fontId="5" fillId="29" borderId="20" xfId="0" applyFont="1" applyFill="1" applyBorder="1" applyAlignment="1">
      <alignment horizontal="center" vertical="center"/>
    </xf>
    <xf numFmtId="0" fontId="1" fillId="7" borderId="20" xfId="6" applyNumberFormat="1" applyBorder="1" applyAlignment="1" applyProtection="1">
      <alignment horizontal="center" vertical="center" wrapText="1"/>
    </xf>
    <xf numFmtId="0" fontId="18" fillId="47" borderId="20" xfId="0" applyFont="1" applyFill="1" applyBorder="1" applyAlignment="1">
      <alignment horizontal="center"/>
    </xf>
    <xf numFmtId="0" fontId="0" fillId="36" borderId="29" xfId="0" applyFill="1" applyBorder="1" applyAlignment="1">
      <alignment horizontal="center"/>
    </xf>
    <xf numFmtId="0" fontId="0" fillId="36" borderId="30" xfId="0" applyFill="1" applyBorder="1" applyAlignment="1">
      <alignment horizontal="center"/>
    </xf>
    <xf numFmtId="0" fontId="0" fillId="36" borderId="31" xfId="0" applyFill="1" applyBorder="1" applyAlignment="1">
      <alignment horizontal="center"/>
    </xf>
    <xf numFmtId="0" fontId="0" fillId="36" borderId="32" xfId="0" applyFill="1" applyBorder="1" applyAlignment="1">
      <alignment horizontal="center"/>
    </xf>
    <xf numFmtId="0" fontId="0" fillId="36" borderId="0" xfId="0" applyFill="1" applyBorder="1" applyAlignment="1">
      <alignment horizontal="center"/>
    </xf>
    <xf numFmtId="0" fontId="0" fillId="36" borderId="33" xfId="0" applyFill="1" applyBorder="1" applyAlignment="1">
      <alignment horizontal="center"/>
    </xf>
    <xf numFmtId="0" fontId="0" fillId="36" borderId="34" xfId="0" applyFill="1" applyBorder="1" applyAlignment="1">
      <alignment horizontal="center"/>
    </xf>
    <xf numFmtId="0" fontId="0" fillId="36" borderId="35" xfId="0" applyFill="1" applyBorder="1" applyAlignment="1">
      <alignment horizontal="center"/>
    </xf>
    <xf numFmtId="0" fontId="0" fillId="36" borderId="28" xfId="0" applyFill="1" applyBorder="1" applyAlignment="1">
      <alignment horizontal="center"/>
    </xf>
    <xf numFmtId="0" fontId="18" fillId="28" borderId="36" xfId="0" applyFont="1" applyFill="1" applyBorder="1" applyAlignment="1">
      <alignment horizontal="center" vertical="center"/>
    </xf>
    <xf numFmtId="0" fontId="18" fillId="28" borderId="37" xfId="0" applyFont="1" applyFill="1" applyBorder="1" applyAlignment="1">
      <alignment horizontal="center" vertical="center"/>
    </xf>
    <xf numFmtId="0" fontId="18" fillId="28" borderId="38" xfId="0" applyFont="1" applyFill="1" applyBorder="1" applyAlignment="1">
      <alignment horizontal="center" vertical="center"/>
    </xf>
  </cellXfs>
  <cellStyles count="44">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yperlink" xfId="34" builtinId="8"/>
    <cellStyle name="Input" xfId="35"/>
    <cellStyle name="Linked Cell" xfId="36"/>
    <cellStyle name="Neutral" xfId="37"/>
    <cellStyle name="Normal" xfId="0" builtinId="0"/>
    <cellStyle name="Normal 2" xfId="38"/>
    <cellStyle name="Note" xfId="39"/>
    <cellStyle name="Output" xfId="40"/>
    <cellStyle name="Title" xfId="41"/>
    <cellStyle name="Total" xfId="42" builtinId="25" customBuiltin="1"/>
    <cellStyle name="Warning Text" xfId="43"/>
  </cellStyles>
  <dxfs count="529">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ill>
        <patternFill>
          <bgColor indexed="41"/>
        </patternFill>
      </fill>
    </dxf>
    <dxf>
      <fill>
        <patternFill>
          <bgColor indexed="31"/>
        </patternFill>
      </fill>
    </dxf>
    <dxf>
      <font>
        <b/>
        <i val="0"/>
        <condense val="0"/>
        <extend val="0"/>
      </font>
      <fill>
        <patternFill>
          <bgColor indexed="41"/>
        </patternFill>
      </fill>
    </dxf>
    <dxf>
      <font>
        <b/>
        <i val="0"/>
        <condense val="0"/>
        <extend val="0"/>
      </font>
      <fill>
        <patternFill patternType="solid">
          <fgColor indexed="22"/>
          <bgColor indexed="31"/>
        </patternFill>
      </fill>
    </dxf>
    <dxf>
      <fill>
        <patternFill>
          <bgColor indexed="41"/>
        </patternFill>
      </fill>
    </dxf>
    <dxf>
      <font>
        <b/>
        <i val="0"/>
        <condense val="0"/>
        <extend val="0"/>
      </font>
      <fill>
        <patternFill patternType="solid">
          <fgColor indexed="60"/>
          <bgColor indexed="10"/>
        </patternFill>
      </fill>
    </dxf>
    <dxf>
      <font>
        <b/>
        <i val="0"/>
        <condense val="0"/>
        <extend val="0"/>
      </font>
      <fill>
        <patternFill patternType="solid">
          <fgColor indexed="49"/>
          <bgColor indexed="11"/>
        </patternFill>
      </fill>
    </dxf>
    <dxf>
      <fill>
        <patternFill>
          <bgColor indexed="22"/>
        </patternFill>
      </fill>
    </dxf>
    <dxf>
      <fill>
        <patternFill>
          <bgColor indexed="10"/>
        </patternFill>
      </fill>
    </dxf>
    <dxf>
      <font>
        <b/>
        <i val="0"/>
        <condense val="0"/>
        <extend val="0"/>
      </font>
      <fill>
        <patternFill>
          <bgColor indexed="1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ill>
        <patternFill>
          <bgColor indexed="41"/>
        </patternFill>
      </fill>
    </dxf>
    <dxf>
      <font>
        <b/>
        <i val="0"/>
        <condense val="0"/>
        <extend val="0"/>
      </font>
      <fill>
        <patternFill patternType="solid">
          <fgColor indexed="60"/>
          <bgColor indexed="10"/>
        </patternFill>
      </fill>
    </dxf>
    <dxf>
      <font>
        <b/>
        <i val="0"/>
        <condense val="0"/>
        <extend val="0"/>
      </font>
      <fill>
        <patternFill patternType="solid">
          <fgColor indexed="49"/>
          <bgColor indexed="11"/>
        </patternFill>
      </fill>
    </dxf>
    <dxf>
      <font>
        <b/>
        <i val="0"/>
      </font>
      <fill>
        <patternFill>
          <bgColor rgb="FFFFC000"/>
        </patternFill>
      </fill>
    </dxf>
    <dxf>
      <font>
        <b/>
        <i val="0"/>
      </font>
      <fill>
        <patternFill>
          <bgColor theme="0" tint="-0.14996795556505021"/>
        </patternFill>
      </fill>
    </dxf>
    <dxf>
      <font>
        <b/>
        <i val="0"/>
      </font>
      <fill>
        <patternFill>
          <bgColor theme="3" tint="0.59996337778862885"/>
        </patternFill>
      </fill>
    </dxf>
    <dxf>
      <font>
        <b/>
        <i val="0"/>
        <condense val="0"/>
        <extend val="0"/>
      </font>
      <fill>
        <patternFill>
          <bgColor indexed="41"/>
        </patternFill>
      </fill>
    </dxf>
    <dxf>
      <font>
        <b/>
        <i/>
        <condense val="0"/>
        <extend val="0"/>
      </font>
      <fill>
        <patternFill patternType="solid">
          <fgColor indexed="22"/>
          <bgColor indexed="31"/>
        </patternFill>
      </fill>
    </dxf>
    <dxf>
      <fill>
        <patternFill>
          <bgColor indexed="22"/>
        </patternFill>
      </fill>
    </dxf>
    <dxf>
      <font>
        <b/>
        <i val="0"/>
        <condense val="0"/>
        <extend val="0"/>
      </font>
      <fill>
        <patternFill>
          <bgColor indexed="11"/>
        </patternFill>
      </fill>
    </dxf>
    <dxf>
      <fill>
        <patternFill>
          <bgColor indexed="10"/>
        </patternFill>
      </fill>
    </dxf>
    <dxf>
      <font>
        <b/>
        <i val="0"/>
      </font>
      <fill>
        <patternFill>
          <bgColor indexed="22"/>
        </patternFill>
      </fill>
    </dxf>
    <dxf>
      <font>
        <b/>
        <i val="0"/>
      </font>
      <fill>
        <patternFill>
          <bgColor indexed="10"/>
        </patternFill>
      </fill>
    </dxf>
    <dxf>
      <font>
        <b/>
        <i val="0"/>
      </font>
      <fill>
        <patternFill>
          <bgColor indexed="11"/>
        </patternFill>
      </fill>
    </dxf>
    <dxf>
      <font>
        <b/>
        <i val="0"/>
      </font>
      <fill>
        <patternFill>
          <bgColor rgb="FFFFC000"/>
        </patternFill>
      </fill>
    </dxf>
    <dxf>
      <font>
        <b/>
        <i val="0"/>
      </font>
      <fill>
        <patternFill>
          <bgColor indexed="22"/>
        </patternFill>
      </fill>
    </dxf>
    <dxf>
      <font>
        <b/>
        <i val="0"/>
      </font>
      <fill>
        <patternFill>
          <bgColor indexed="10"/>
        </patternFill>
      </fill>
    </dxf>
    <dxf>
      <font>
        <b/>
        <i val="0"/>
      </font>
      <fill>
        <patternFill>
          <bgColor indexed="11"/>
        </patternFill>
      </fill>
    </dxf>
    <dxf>
      <font>
        <b/>
        <i val="0"/>
      </font>
      <fill>
        <patternFill>
          <bgColor rgb="FFFFC000"/>
        </patternFill>
      </fill>
    </dxf>
    <dxf>
      <font>
        <b/>
        <i val="0"/>
      </font>
      <fill>
        <patternFill>
          <bgColor indexed="22"/>
        </patternFill>
      </fill>
    </dxf>
    <dxf>
      <font>
        <b/>
        <i val="0"/>
      </font>
      <fill>
        <patternFill>
          <bgColor indexed="10"/>
        </patternFill>
      </fill>
    </dxf>
    <dxf>
      <font>
        <b/>
        <i val="0"/>
      </font>
      <fill>
        <patternFill>
          <bgColor indexed="11"/>
        </patternFill>
      </fill>
    </dxf>
    <dxf>
      <font>
        <b/>
        <i val="0"/>
      </font>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indexed="22"/>
        </patternFill>
      </fill>
    </dxf>
    <dxf>
      <font>
        <b/>
        <i val="0"/>
      </font>
      <fill>
        <patternFill>
          <bgColor indexed="10"/>
        </patternFill>
      </fill>
    </dxf>
    <dxf>
      <font>
        <b/>
        <i val="0"/>
      </font>
      <fill>
        <patternFill>
          <bgColor indexed="11"/>
        </patternFill>
      </fill>
    </dxf>
    <dxf>
      <font>
        <b/>
        <i val="0"/>
      </font>
      <fill>
        <patternFill>
          <bgColor rgb="FFFFC000"/>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
      <font>
        <b/>
        <i val="0"/>
        <condense val="0"/>
        <extend val="0"/>
      </font>
      <fill>
        <patternFill>
          <bgColor indexed="41"/>
        </patternFill>
      </fill>
    </dxf>
    <dxf>
      <font>
        <b/>
        <i/>
        <condense val="0"/>
        <extend val="0"/>
      </font>
      <fill>
        <patternFill patternType="solid">
          <fgColor indexed="22"/>
          <bgColor indexed="3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BFBF72"/>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2B2B2"/>
      <color rgb="FFFFCC99"/>
      <color rgb="FF00FF00"/>
      <color rgb="FF00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latin typeface="Arial" pitchFamily="34" charset="0"/>
                <a:cs typeface="Arial" pitchFamily="34" charset="0"/>
              </a:rPr>
              <a:t>Results</a:t>
            </a:r>
            <a:r>
              <a:rPr lang="en-US" sz="1600" b="1" baseline="0">
                <a:latin typeface="Arial" pitchFamily="34" charset="0"/>
                <a:cs typeface="Arial" pitchFamily="34" charset="0"/>
              </a:rPr>
              <a:t> of the test</a:t>
            </a:r>
            <a:endParaRPr lang="en-US" sz="1600" b="1">
              <a:latin typeface="Arial" pitchFamily="34" charset="0"/>
              <a:cs typeface="Arial" pitchFamily="34" charset="0"/>
            </a:endParaRPr>
          </a:p>
        </c:rich>
      </c:tx>
      <c:overlay val="0"/>
    </c:title>
    <c:autoTitleDeleted val="0"/>
    <c:plotArea>
      <c:layout/>
      <c:pieChart>
        <c:varyColors val="1"/>
        <c:ser>
          <c:idx val="0"/>
          <c:order val="0"/>
          <c:dPt>
            <c:idx val="0"/>
            <c:bubble3D val="0"/>
            <c:spPr>
              <a:solidFill>
                <a:schemeClr val="bg1">
                  <a:lumMod val="85000"/>
                </a:schemeClr>
              </a:solidFill>
            </c:spPr>
          </c:dPt>
          <c:dPt>
            <c:idx val="1"/>
            <c:bubble3D val="0"/>
            <c:spPr>
              <a:solidFill>
                <a:srgbClr val="00FF00"/>
              </a:solidFill>
            </c:spPr>
          </c:dPt>
          <c:dPt>
            <c:idx val="2"/>
            <c:bubble3D val="0"/>
            <c:spPr>
              <a:solidFill>
                <a:srgbClr val="FFC000"/>
              </a:solidFill>
            </c:spPr>
          </c:dPt>
          <c:dPt>
            <c:idx val="3"/>
            <c:bubble3D val="0"/>
            <c:spPr>
              <a:solidFill>
                <a:srgbClr val="FF0000"/>
              </a:solidFill>
            </c:spPr>
          </c:dPt>
          <c:dPt>
            <c:idx val="4"/>
            <c:bubble3D val="0"/>
            <c:spPr>
              <a:solidFill>
                <a:schemeClr val="bg1">
                  <a:lumMod val="85000"/>
                </a:schemeClr>
              </a:solidFill>
            </c:spPr>
          </c:dPt>
          <c:dPt>
            <c:idx val="5"/>
            <c:bubble3D val="0"/>
            <c:spPr>
              <a:solidFill>
                <a:schemeClr val="tx2">
                  <a:lumMod val="40000"/>
                  <a:lumOff val="60000"/>
                </a:schemeClr>
              </a:solidFill>
            </c:spPr>
          </c:dPt>
          <c:dLbls>
            <c:dLblPos val="ctr"/>
            <c:showLegendKey val="0"/>
            <c:showVal val="0"/>
            <c:showCatName val="0"/>
            <c:showSerName val="0"/>
            <c:showPercent val="1"/>
            <c:showBubbleSize val="0"/>
            <c:showLeaderLines val="1"/>
          </c:dLbls>
          <c:cat>
            <c:strRef>
              <c:f>Summary!$D$24:$D$29</c:f>
              <c:strCache>
                <c:ptCount val="6"/>
                <c:pt idx="0">
                  <c:v>Total Not Tested</c:v>
                </c:pt>
                <c:pt idx="1">
                  <c:v>Total OK</c:v>
                </c:pt>
                <c:pt idx="2">
                  <c:v>Total OKWC</c:v>
                </c:pt>
                <c:pt idx="3">
                  <c:v>Total NOK</c:v>
                </c:pt>
                <c:pt idx="4">
                  <c:v>Total Not Testable</c:v>
                </c:pt>
                <c:pt idx="5">
                  <c:v>Total Out Of Scope</c:v>
                </c:pt>
              </c:strCache>
            </c:strRef>
          </c:cat>
          <c:val>
            <c:numRef>
              <c:f>Summary!$E$24:$E$29</c:f>
              <c:numCache>
                <c:formatCode>General</c:formatCode>
                <c:ptCount val="6"/>
                <c:pt idx="0">
                  <c:v>-1</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Button"/>
</file>

<file path=xl/ctrlProps/ctrlProp10.xml><?xml version="1.0" encoding="utf-8"?>
<formControlPr xmlns="http://schemas.microsoft.com/office/spreadsheetml/2009/9/main" objectType="Button"/>
</file>

<file path=xl/ctrlProps/ctrlProp11.xml><?xml version="1.0" encoding="utf-8"?>
<formControlPr xmlns="http://schemas.microsoft.com/office/spreadsheetml/2009/9/main" objectType="Button"/>
</file>

<file path=xl/ctrlProps/ctrlProp12.xml><?xml version="1.0" encoding="utf-8"?>
<formControlPr xmlns="http://schemas.microsoft.com/office/spreadsheetml/2009/9/main" objectType="Button"/>
</file>

<file path=xl/ctrlProps/ctrlProp13.xml><?xml version="1.0" encoding="utf-8"?>
<formControlPr xmlns="http://schemas.microsoft.com/office/spreadsheetml/2009/9/main" objectType="Button"/>
</file>

<file path=xl/ctrlProps/ctrlProp14.xml><?xml version="1.0" encoding="utf-8"?>
<formControlPr xmlns="http://schemas.microsoft.com/office/spreadsheetml/2009/9/main" objectType="Button"/>
</file>

<file path=xl/ctrlProps/ctrlProp15.xml><?xml version="1.0" encoding="utf-8"?>
<formControlPr xmlns="http://schemas.microsoft.com/office/spreadsheetml/2009/9/main" objectType="Button"/>
</file>

<file path=xl/ctrlProps/ctrlProp16.xml><?xml version="1.0" encoding="utf-8"?>
<formControlPr xmlns="http://schemas.microsoft.com/office/spreadsheetml/2009/9/main" objectType="Button"/>
</file>

<file path=xl/ctrlProps/ctrlProp17.xml><?xml version="1.0" encoding="utf-8"?>
<formControlPr xmlns="http://schemas.microsoft.com/office/spreadsheetml/2009/9/main" objectType="Button"/>
</file>

<file path=xl/ctrlProps/ctrlProp18.xml><?xml version="1.0" encoding="utf-8"?>
<formControlPr xmlns="http://schemas.microsoft.com/office/spreadsheetml/2009/9/main" objectType="Button"/>
</file>

<file path=xl/ctrlProps/ctrlProp19.xml><?xml version="1.0" encoding="utf-8"?>
<formControlPr xmlns="http://schemas.microsoft.com/office/spreadsheetml/2009/9/main" objectType="Button"/>
</file>

<file path=xl/ctrlProps/ctrlProp2.xml><?xml version="1.0" encoding="utf-8"?>
<formControlPr xmlns="http://schemas.microsoft.com/office/spreadsheetml/2009/9/main" objectType="Button"/>
</file>

<file path=xl/ctrlProps/ctrlProp20.xml><?xml version="1.0" encoding="utf-8"?>
<formControlPr xmlns="http://schemas.microsoft.com/office/spreadsheetml/2009/9/main" objectType="Button"/>
</file>

<file path=xl/ctrlProps/ctrlProp3.xml><?xml version="1.0" encoding="utf-8"?>
<formControlPr xmlns="http://schemas.microsoft.com/office/spreadsheetml/2009/9/main" objectType="Button"/>
</file>

<file path=xl/ctrlProps/ctrlProp4.xml><?xml version="1.0" encoding="utf-8"?>
<formControlPr xmlns="http://schemas.microsoft.com/office/spreadsheetml/2009/9/main" objectType="Button"/>
</file>

<file path=xl/ctrlProps/ctrlProp5.xml><?xml version="1.0" encoding="utf-8"?>
<formControlPr xmlns="http://schemas.microsoft.com/office/spreadsheetml/2009/9/main" objectType="Button"/>
</file>

<file path=xl/ctrlProps/ctrlProp6.xml><?xml version="1.0" encoding="utf-8"?>
<formControlPr xmlns="http://schemas.microsoft.com/office/spreadsheetml/2009/9/main" objectType="Button"/>
</file>

<file path=xl/ctrlProps/ctrlProp7.xml><?xml version="1.0" encoding="utf-8"?>
<formControlPr xmlns="http://schemas.microsoft.com/office/spreadsheetml/2009/9/main" objectType="Button"/>
</file>

<file path=xl/ctrlProps/ctrlProp8.xml><?xml version="1.0" encoding="utf-8"?>
<formControlPr xmlns="http://schemas.microsoft.com/office/spreadsheetml/2009/9/main" objectType="Button"/>
</file>

<file path=xl/ctrlProps/ctrlProp9.xml><?xml version="1.0" encoding="utf-8"?>
<formControlPr xmlns="http://schemas.microsoft.com/office/spreadsheetml/2009/9/main" objectType="Button"/>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chart" Target="../charts/chart1.xml"/><Relationship Id="rId1" Type="http://schemas.openxmlformats.org/officeDocument/2006/relationships/image" Target="../media/image1.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35859</xdr:colOff>
      <xdr:row>6</xdr:row>
      <xdr:rowOff>182411</xdr:rowOff>
    </xdr:from>
    <xdr:to>
      <xdr:col>1</xdr:col>
      <xdr:colOff>1210236</xdr:colOff>
      <xdr:row>10</xdr:row>
      <xdr:rowOff>54021</xdr:rowOff>
    </xdr:to>
    <xdr:pic macro="[0]!OpenDialogAbout">
      <xdr:nvPicPr>
        <xdr:cNvPr id="4364" name="Picture 4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2388" y="1325411"/>
          <a:ext cx="1174377" cy="12387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mc:AlternateContent xmlns:mc="http://schemas.openxmlformats.org/markup-compatibility/2006">
    <mc:Choice xmlns:a14="http://schemas.microsoft.com/office/drawing/2010/main" Requires="a14">
      <xdr:twoCellAnchor>
        <xdr:from>
          <xdr:col>9</xdr:col>
          <xdr:colOff>285750</xdr:colOff>
          <xdr:row>1</xdr:row>
          <xdr:rowOff>19050</xdr:rowOff>
        </xdr:from>
        <xdr:to>
          <xdr:col>12</xdr:col>
          <xdr:colOff>381000</xdr:colOff>
          <xdr:row>2</xdr:row>
          <xdr:rowOff>76200</xdr:rowOff>
        </xdr:to>
        <xdr:sp macro="" textlink="">
          <xdr:nvSpPr>
            <xdr:cNvPr id="4348" name="CommandButton1" hidden="1">
              <a:extLst>
                <a:ext uri="{63B3BB69-23CF-44E3-9099-C40C66FF867C}">
                  <a14:compatExt spid="_x0000_s4348"/>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All sheets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285750</xdr:colOff>
          <xdr:row>4</xdr:row>
          <xdr:rowOff>47625</xdr:rowOff>
        </xdr:from>
        <xdr:to>
          <xdr:col>12</xdr:col>
          <xdr:colOff>381000</xdr:colOff>
          <xdr:row>5</xdr:row>
          <xdr:rowOff>114300</xdr:rowOff>
        </xdr:to>
        <xdr:sp macro="" textlink="">
          <xdr:nvSpPr>
            <xdr:cNvPr id="4349" name="CommandButton1" hidden="1">
              <a:extLst>
                <a:ext uri="{63B3BB69-23CF-44E3-9099-C40C66FF867C}">
                  <a14:compatExt spid="_x0000_s4349"/>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Tester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285750</xdr:colOff>
          <xdr:row>2</xdr:row>
          <xdr:rowOff>133350</xdr:rowOff>
        </xdr:from>
        <xdr:to>
          <xdr:col>12</xdr:col>
          <xdr:colOff>381000</xdr:colOff>
          <xdr:row>4</xdr:row>
          <xdr:rowOff>0</xdr:rowOff>
        </xdr:to>
        <xdr:sp macro="" textlink="">
          <xdr:nvSpPr>
            <xdr:cNvPr id="4351" name="CommandButton1" hidden="1">
              <a:extLst>
                <a:ext uri="{63B3BB69-23CF-44E3-9099-C40C66FF867C}">
                  <a14:compatExt spid="_x0000_s4351"/>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Engineer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9</xdr:row>
          <xdr:rowOff>638175</xdr:rowOff>
        </xdr:from>
        <xdr:to>
          <xdr:col>12</xdr:col>
          <xdr:colOff>381000</xdr:colOff>
          <xdr:row>10</xdr:row>
          <xdr:rowOff>95250</xdr:rowOff>
        </xdr:to>
        <xdr:sp macro="" textlink="">
          <xdr:nvSpPr>
            <xdr:cNvPr id="4352" name="CommandButton1" hidden="1">
              <a:extLst>
                <a:ext uri="{63B3BB69-23CF-44E3-9099-C40C66FF867C}">
                  <a14:compatExt spid="_x0000_s4352"/>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Automation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7</xdr:row>
          <xdr:rowOff>104775</xdr:rowOff>
        </xdr:from>
        <xdr:to>
          <xdr:col>12</xdr:col>
          <xdr:colOff>390525</xdr:colOff>
          <xdr:row>8</xdr:row>
          <xdr:rowOff>161925</xdr:rowOff>
        </xdr:to>
        <xdr:sp macro="" textlink="">
          <xdr:nvSpPr>
            <xdr:cNvPr id="4353" name="CommandButton1" hidden="1">
              <a:extLst>
                <a:ext uri="{63B3BB69-23CF-44E3-9099-C40C66FF867C}">
                  <a14:compatExt spid="_x0000_s4353"/>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Import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304800</xdr:colOff>
          <xdr:row>9</xdr:row>
          <xdr:rowOff>28575</xdr:rowOff>
        </xdr:from>
        <xdr:to>
          <xdr:col>12</xdr:col>
          <xdr:colOff>390525</xdr:colOff>
          <xdr:row>9</xdr:row>
          <xdr:rowOff>285750</xdr:rowOff>
        </xdr:to>
        <xdr:sp macro="" textlink="">
          <xdr:nvSpPr>
            <xdr:cNvPr id="4354" name="CommandButton1" hidden="1">
              <a:extLst>
                <a:ext uri="{63B3BB69-23CF-44E3-9099-C40C66FF867C}">
                  <a14:compatExt spid="_x0000_s4354"/>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Export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5</xdr:row>
          <xdr:rowOff>180975</xdr:rowOff>
        </xdr:from>
        <xdr:to>
          <xdr:col>12</xdr:col>
          <xdr:colOff>390525</xdr:colOff>
          <xdr:row>7</xdr:row>
          <xdr:rowOff>47625</xdr:rowOff>
        </xdr:to>
        <xdr:sp macro="" textlink="">
          <xdr:nvSpPr>
            <xdr:cNvPr id="4355" name="CommandButton1" hidden="1">
              <a:extLst>
                <a:ext uri="{63B3BB69-23CF-44E3-9099-C40C66FF867C}">
                  <a14:compatExt spid="_x0000_s4355"/>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Set up views</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9</xdr:row>
          <xdr:rowOff>342900</xdr:rowOff>
        </xdr:from>
        <xdr:to>
          <xdr:col>12</xdr:col>
          <xdr:colOff>381000</xdr:colOff>
          <xdr:row>9</xdr:row>
          <xdr:rowOff>590550</xdr:rowOff>
        </xdr:to>
        <xdr:sp macro="" textlink="">
          <xdr:nvSpPr>
            <xdr:cNvPr id="4356" name="CommandButton1" hidden="1">
              <a:extLst>
                <a:ext uri="{63B3BB69-23CF-44E3-9099-C40C66FF867C}">
                  <a14:compatExt spid="_x0000_s4356"/>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How To view</a:t>
              </a:r>
            </a:p>
          </xdr:txBody>
        </xdr:sp>
        <xdr:clientData/>
      </xdr:twoCellAnchor>
    </mc:Choice>
    <mc:Fallback/>
  </mc:AlternateContent>
  <mc:AlternateContent xmlns:mc="http://schemas.openxmlformats.org/markup-compatibility/2006">
    <mc:Choice xmlns:a14="http://schemas.microsoft.com/office/drawing/2010/main" Requires="a14">
      <xdr:twoCellAnchor>
        <xdr:from>
          <xdr:col>9</xdr:col>
          <xdr:colOff>295275</xdr:colOff>
          <xdr:row>10</xdr:row>
          <xdr:rowOff>152400</xdr:rowOff>
        </xdr:from>
        <xdr:to>
          <xdr:col>12</xdr:col>
          <xdr:colOff>381000</xdr:colOff>
          <xdr:row>12</xdr:row>
          <xdr:rowOff>57150</xdr:rowOff>
        </xdr:to>
        <xdr:sp macro="" textlink="">
          <xdr:nvSpPr>
            <xdr:cNvPr id="4358" name="CommandButton1" hidden="1">
              <a:extLst>
                <a:ext uri="{63B3BB69-23CF-44E3-9099-C40C66FF867C}">
                  <a14:compatExt spid="_x0000_s4358"/>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Custom view</a:t>
              </a:r>
            </a:p>
          </xdr:txBody>
        </xdr:sp>
        <xdr:clientData/>
      </xdr:twoCellAnchor>
    </mc:Choice>
    <mc:Fallback/>
  </mc:AlternateContent>
  <xdr:twoCellAnchor>
    <xdr:from>
      <xdr:col>1</xdr:col>
      <xdr:colOff>0</xdr:colOff>
      <xdr:row>31</xdr:row>
      <xdr:rowOff>179294</xdr:rowOff>
    </xdr:from>
    <xdr:to>
      <xdr:col>1</xdr:col>
      <xdr:colOff>2342030</xdr:colOff>
      <xdr:row>41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xdr:colOff>
      <xdr:row>3</xdr:row>
      <xdr:rowOff>78442</xdr:rowOff>
    </xdr:from>
    <xdr:to>
      <xdr:col>2</xdr:col>
      <xdr:colOff>14758</xdr:colOff>
      <xdr:row>6</xdr:row>
      <xdr:rowOff>89647</xdr:rowOff>
    </xdr:to>
    <xdr:pic>
      <xdr:nvPicPr>
        <xdr:cNvPr id="13" name="Picture 12" descr="http://intranet.corp.thales/dco/pub/images/logo_bineg.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6530" y="649942"/>
          <a:ext cx="2367993" cy="582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590550</xdr:colOff>
      <xdr:row>21</xdr:row>
      <xdr:rowOff>0</xdr:rowOff>
    </xdr:from>
    <xdr:to>
      <xdr:col>18</xdr:col>
      <xdr:colOff>2081</xdr:colOff>
      <xdr:row>30</xdr:row>
      <xdr:rowOff>18833</xdr:rowOff>
    </xdr:to>
    <xdr:pic>
      <xdr:nvPicPr>
        <xdr:cNvPr id="3" name="Picture 2"/>
        <xdr:cNvPicPr>
          <a:picLocks noChangeAspect="1"/>
        </xdr:cNvPicPr>
      </xdr:nvPicPr>
      <xdr:blipFill>
        <a:blip xmlns:r="http://schemas.openxmlformats.org/officeDocument/2006/relationships" r:embed="rId4"/>
        <a:stretch>
          <a:fillRect/>
        </a:stretch>
      </xdr:blipFill>
      <xdr:spPr>
        <a:xfrm>
          <a:off x="19899086" y="4585607"/>
          <a:ext cx="5126531" cy="1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4</xdr:row>
      <xdr:rowOff>0</xdr:rowOff>
    </xdr:from>
    <xdr:to>
      <xdr:col>14</xdr:col>
      <xdr:colOff>0</xdr:colOff>
      <xdr:row>4</xdr:row>
      <xdr:rowOff>0</xdr:rowOff>
    </xdr:to>
    <xdr:pic>
      <xdr:nvPicPr>
        <xdr:cNvPr id="14079"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0"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1"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2"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3"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4"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5"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6"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7"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8"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89"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0"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1"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2"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3"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4"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5"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6"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7"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8"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099"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0"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1"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2"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3"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4"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5"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14</xdr:col>
      <xdr:colOff>0</xdr:colOff>
      <xdr:row>4</xdr:row>
      <xdr:rowOff>0</xdr:rowOff>
    </xdr:from>
    <xdr:to>
      <xdr:col>14</xdr:col>
      <xdr:colOff>0</xdr:colOff>
      <xdr:row>4</xdr:row>
      <xdr:rowOff>0</xdr:rowOff>
    </xdr:to>
    <xdr:pic>
      <xdr:nvPicPr>
        <xdr:cNvPr id="14106"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13</xdr:col>
      <xdr:colOff>0</xdr:colOff>
      <xdr:row>4</xdr:row>
      <xdr:rowOff>0</xdr:rowOff>
    </xdr:from>
    <xdr:to>
      <xdr:col>13</xdr:col>
      <xdr:colOff>0</xdr:colOff>
      <xdr:row>4</xdr:row>
      <xdr:rowOff>0</xdr:rowOff>
    </xdr:to>
    <xdr:pic>
      <xdr:nvPicPr>
        <xdr:cNvPr id="14107"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13</xdr:col>
      <xdr:colOff>0</xdr:colOff>
      <xdr:row>4</xdr:row>
      <xdr:rowOff>0</xdr:rowOff>
    </xdr:from>
    <xdr:to>
      <xdr:col>13</xdr:col>
      <xdr:colOff>0</xdr:colOff>
      <xdr:row>4</xdr:row>
      <xdr:rowOff>0</xdr:rowOff>
    </xdr:to>
    <xdr:pic>
      <xdr:nvPicPr>
        <xdr:cNvPr id="14108"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13</xdr:col>
      <xdr:colOff>0</xdr:colOff>
      <xdr:row>4</xdr:row>
      <xdr:rowOff>0</xdr:rowOff>
    </xdr:from>
    <xdr:to>
      <xdr:col>13</xdr:col>
      <xdr:colOff>0</xdr:colOff>
      <xdr:row>4</xdr:row>
      <xdr:rowOff>0</xdr:rowOff>
    </xdr:to>
    <xdr:pic>
      <xdr:nvPicPr>
        <xdr:cNvPr id="14109"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73675" y="7620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046" name="CommandButton1" hidden="1">
              <a:extLst>
                <a:ext uri="{63B3BB69-23CF-44E3-9099-C40C66FF867C}">
                  <a14:compatExt spid="_x0000_s1046"/>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a:t>
              </a:r>
            </a:p>
            <a:p>
              <a:pPr algn="ctr" rtl="0">
                <a:defRPr sz="1000"/>
              </a:pPr>
              <a:r>
                <a:rPr lang="en-US" sz="1400" b="1" i="0" u="none" strike="noStrike" baseline="0">
                  <a:solidFill>
                    <a:srgbClr val="000000"/>
                  </a:solidFill>
                  <a:latin typeface="Arial"/>
                  <a:cs typeface="Arial"/>
                </a:rPr>
                <a:t>(or type CTRL+R)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137" name="CommandButton1" hidden="1">
              <a:extLst>
                <a:ext uri="{63B3BB69-23CF-44E3-9099-C40C66FF867C}">
                  <a14:compatExt spid="_x0000_s1137"/>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Clean Sheet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04" name="CommandButton1" hidden="1">
              <a:extLst>
                <a:ext uri="{63B3BB69-23CF-44E3-9099-C40C66FF867C}">
                  <a14:compatExt spid="_x0000_s1204"/>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a:t>
              </a:r>
            </a:p>
            <a:p>
              <a:pPr algn="ctr" rtl="0">
                <a:defRPr sz="1000"/>
              </a:pPr>
              <a:r>
                <a:rPr lang="en-US" sz="1400" b="1" i="0" u="none" strike="noStrike" baseline="0">
                  <a:solidFill>
                    <a:srgbClr val="000000"/>
                  </a:solidFill>
                  <a:latin typeface="Arial"/>
                  <a:cs typeface="Arial"/>
                </a:rPr>
                <a:t>(or type CTRL+R)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05" name="CommandButton1" hidden="1">
              <a:extLst>
                <a:ext uri="{63B3BB69-23CF-44E3-9099-C40C66FF867C}">
                  <a14:compatExt spid="_x0000_s1205"/>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Clean Sheet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30" name="CommandButton1" hidden="1">
              <a:extLst>
                <a:ext uri="{63B3BB69-23CF-44E3-9099-C40C66FF867C}">
                  <a14:compatExt spid="_x0000_s1230"/>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a:t>
              </a:r>
            </a:p>
            <a:p>
              <a:pPr algn="ctr" rtl="0">
                <a:defRPr sz="1000"/>
              </a:pPr>
              <a:r>
                <a:rPr lang="en-US" sz="1400" b="1" i="0" u="none" strike="noStrike" baseline="0">
                  <a:solidFill>
                    <a:srgbClr val="000000"/>
                  </a:solidFill>
                  <a:latin typeface="Arial"/>
                  <a:cs typeface="Arial"/>
                </a:rPr>
                <a:t>(or type CTRL+R)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31" name="CommandButton1" hidden="1">
              <a:extLst>
                <a:ext uri="{63B3BB69-23CF-44E3-9099-C40C66FF867C}">
                  <a14:compatExt spid="_x0000_s1231"/>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Clean Sheet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68" name="CommandButton1" hidden="1">
              <a:extLst>
                <a:ext uri="{63B3BB69-23CF-44E3-9099-C40C66FF867C}">
                  <a14:compatExt spid="_x0000_s1268"/>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a:t>
              </a:r>
            </a:p>
            <a:p>
              <a:pPr algn="ctr" rtl="0">
                <a:defRPr sz="1000"/>
              </a:pPr>
              <a:r>
                <a:rPr lang="en-US" sz="1400" b="1" i="0" u="none" strike="noStrike" baseline="0">
                  <a:solidFill>
                    <a:srgbClr val="000000"/>
                  </a:solidFill>
                  <a:latin typeface="Arial"/>
                  <a:cs typeface="Arial"/>
                </a:rPr>
                <a:t>(or type CTRL+R)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69" name="CommandButton1" hidden="1">
              <a:extLst>
                <a:ext uri="{63B3BB69-23CF-44E3-9099-C40C66FF867C}">
                  <a14:compatExt spid="_x0000_s1269"/>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Clean Sheet</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92" name="CommandButton1" hidden="1">
              <a:extLst>
                <a:ext uri="{63B3BB69-23CF-44E3-9099-C40C66FF867C}">
                  <a14:compatExt spid="_x0000_s1292"/>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a:t>
              </a:r>
            </a:p>
            <a:p>
              <a:pPr algn="ctr" rtl="0">
                <a:defRPr sz="1000"/>
              </a:pPr>
              <a:r>
                <a:rPr lang="en-US" sz="1400" b="1" i="0" u="none" strike="noStrike" baseline="0">
                  <a:solidFill>
                    <a:srgbClr val="000000"/>
                  </a:solidFill>
                  <a:latin typeface="Arial"/>
                  <a:cs typeface="Arial"/>
                </a:rPr>
                <a:t>(or type CTRL+R)</a:t>
              </a:r>
            </a:p>
          </xdr:txBody>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4</xdr:row>
          <xdr:rowOff>0</xdr:rowOff>
        </xdr:from>
        <xdr:to>
          <xdr:col>13</xdr:col>
          <xdr:colOff>0</xdr:colOff>
          <xdr:row>4</xdr:row>
          <xdr:rowOff>0</xdr:rowOff>
        </xdr:to>
        <xdr:sp macro="" textlink="">
          <xdr:nvSpPr>
            <xdr:cNvPr id="1293" name="CommandButton1" hidden="1">
              <a:extLst>
                <a:ext uri="{63B3BB69-23CF-44E3-9099-C40C66FF867C}">
                  <a14:compatExt spid="_x0000_s1293"/>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Clean Sheet</a:t>
              </a: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xdr:row>
          <xdr:rowOff>76200</xdr:rowOff>
        </xdr:from>
        <xdr:to>
          <xdr:col>8</xdr:col>
          <xdr:colOff>1628775</xdr:colOff>
          <xdr:row>3</xdr:row>
          <xdr:rowOff>76200</xdr:rowOff>
        </xdr:to>
        <xdr:sp macro="" textlink="">
          <xdr:nvSpPr>
            <xdr:cNvPr id="7756" name="CommandButton1" hidden="1">
              <a:extLst>
                <a:ext uri="{63B3BB69-23CF-44E3-9099-C40C66FF867C}">
                  <a14:compatExt spid="_x0000_s7756"/>
                </a:ext>
              </a:extLst>
            </xdr:cNvPr>
            <xdr:cNvSpPr/>
          </xdr:nvSpPr>
          <xdr:spPr>
            <a:xfrm>
              <a:off x="0" y="0"/>
              <a:ext cx="0" cy="0"/>
            </a:xfrm>
            <a:prstGeom prst="rect">
              <a:avLst/>
            </a:prstGeom>
          </xdr:spPr>
          <xdr:txBody>
            <a:bodyPr vertOverflow="clip" wrap="square" lIns="36576" tIns="27432" rIns="36576" bIns="27432" anchor="ctr" upright="1"/>
            <a:lstStyle/>
            <a:p>
              <a:pPr algn="ctr" rtl="0">
                <a:defRPr sz="1000"/>
              </a:pPr>
              <a:r>
                <a:rPr lang="en-US" sz="1400" b="1" i="0" u="none" strike="noStrike" baseline="0">
                  <a:solidFill>
                    <a:srgbClr val="000000"/>
                  </a:solidFill>
                  <a:latin typeface="Arial"/>
                  <a:cs typeface="Arial"/>
                </a:rPr>
                <a:t>Renumber steps (Ctrl + 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14</xdr:col>
      <xdr:colOff>0</xdr:colOff>
      <xdr:row>5</xdr:row>
      <xdr:rowOff>0</xdr:rowOff>
    </xdr:from>
    <xdr:to>
      <xdr:col>14</xdr:col>
      <xdr:colOff>0</xdr:colOff>
      <xdr:row>8</xdr:row>
      <xdr:rowOff>133350</xdr:rowOff>
    </xdr:to>
    <xdr:pic>
      <xdr:nvPicPr>
        <xdr:cNvPr id="5240" name="Picture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07100" y="952500"/>
          <a:ext cx="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4.xml"/><Relationship Id="rId13" Type="http://schemas.openxmlformats.org/officeDocument/2006/relationships/ctrlProp" Target="../ctrlProps/ctrlProp19.xml"/><Relationship Id="rId3" Type="http://schemas.openxmlformats.org/officeDocument/2006/relationships/vmlDrawing" Target="../drawings/vmlDrawing2.vml"/><Relationship Id="rId7" Type="http://schemas.openxmlformats.org/officeDocument/2006/relationships/ctrlProp" Target="../ctrlProps/ctrlProp13.xml"/><Relationship Id="rId12" Type="http://schemas.openxmlformats.org/officeDocument/2006/relationships/ctrlProp" Target="../ctrlProps/ctrlProp1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2.xml"/><Relationship Id="rId11" Type="http://schemas.openxmlformats.org/officeDocument/2006/relationships/ctrlProp" Target="../ctrlProps/ctrlProp17.xml"/><Relationship Id="rId5" Type="http://schemas.openxmlformats.org/officeDocument/2006/relationships/ctrlProp" Target="../ctrlProps/ctrlProp11.xml"/><Relationship Id="rId15" Type="http://schemas.openxmlformats.org/officeDocument/2006/relationships/comments" Target="../comments2.xml"/><Relationship Id="rId10" Type="http://schemas.openxmlformats.org/officeDocument/2006/relationships/ctrlProp" Target="../ctrlProps/ctrlProp16.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R48"/>
  <sheetViews>
    <sheetView zoomScale="70" zoomScaleNormal="70" workbookViewId="0">
      <selection activeCell="L29" sqref="L29"/>
    </sheetView>
  </sheetViews>
  <sheetFormatPr defaultRowHeight="15" customHeight="1" outlineLevelRow="1" x14ac:dyDescent="0.2"/>
  <cols>
    <col min="1" max="1" width="3.7109375" style="143" customWidth="1"/>
    <col min="2" max="2" width="35.28515625" style="143" customWidth="1"/>
    <col min="3" max="3" width="3.28515625" style="143" customWidth="1"/>
    <col min="4" max="5" width="50.85546875" style="143" customWidth="1"/>
    <col min="6" max="6" width="3.7109375" style="143" customWidth="1"/>
    <col min="7" max="8" width="50.85546875" style="143" customWidth="1"/>
    <col min="9" max="9" width="3.7109375" style="143" customWidth="1"/>
    <col min="10" max="14" width="9.140625" style="143"/>
    <col min="15" max="15" width="3.28515625" style="143" customWidth="1"/>
    <col min="16" max="16" width="22" style="143" customWidth="1"/>
    <col min="17" max="17" width="1.85546875" style="143" customWidth="1"/>
    <col min="18" max="18" width="49.42578125" style="143" customWidth="1"/>
    <col min="19" max="16384" width="9.140625" style="143"/>
  </cols>
  <sheetData>
    <row r="1" spans="1:10" ht="15" customHeight="1" x14ac:dyDescent="0.2">
      <c r="A1" s="29"/>
      <c r="B1" s="29"/>
      <c r="C1" s="29"/>
      <c r="D1" s="29"/>
      <c r="E1" s="29"/>
      <c r="F1" s="29"/>
      <c r="G1" s="29"/>
      <c r="H1" s="29"/>
      <c r="I1" s="29"/>
      <c r="J1" s="145"/>
    </row>
    <row r="2" spans="1:10" ht="15" customHeight="1" x14ac:dyDescent="0.2">
      <c r="A2" s="31"/>
      <c r="B2" s="136" t="str">
        <f>CONCATENATE("Thales Group Test Sheet Template V",_TestsheetVersion)</f>
        <v>Thales Group Test Sheet Template V4.2.1</v>
      </c>
      <c r="C2" s="29"/>
      <c r="D2" s="186" t="str">
        <f ca="1">Language!$F$5</f>
        <v>Test sheet definition</v>
      </c>
      <c r="E2" s="186"/>
      <c r="F2" s="31"/>
      <c r="G2" s="186" t="str">
        <f ca="1">Language!$F$76</f>
        <v>General description</v>
      </c>
      <c r="H2" s="186"/>
      <c r="I2" s="29"/>
      <c r="J2" s="145"/>
    </row>
    <row r="3" spans="1:10" ht="15" customHeight="1" x14ac:dyDescent="0.2">
      <c r="A3" s="31"/>
      <c r="B3" s="136" t="str">
        <f>CONCATENATE("Thales HK Test Sheet Template V","9")</f>
        <v>Thales HK Test Sheet Template V9</v>
      </c>
      <c r="C3" s="29"/>
      <c r="D3" s="58" t="str">
        <f ca="1">Language!$F$6</f>
        <v>Test sheet identification</v>
      </c>
      <c r="E3" s="152"/>
      <c r="F3" s="31"/>
      <c r="G3" s="58" t="str">
        <f ca="1">Language!$F$9</f>
        <v>Regression thread</v>
      </c>
      <c r="H3" s="85"/>
      <c r="I3" s="29"/>
      <c r="J3" s="145"/>
    </row>
    <row r="4" spans="1:10" ht="15" customHeight="1" x14ac:dyDescent="0.2">
      <c r="A4" s="31"/>
      <c r="B4" s="57"/>
      <c r="C4" s="29"/>
      <c r="D4" s="58" t="str">
        <f ca="1">Language!$F$88</f>
        <v>Version of the test sheet</v>
      </c>
      <c r="E4" s="152"/>
      <c r="F4" s="31"/>
      <c r="G4" s="58" t="str">
        <f ca="1">Language!$F$10</f>
        <v>Written by</v>
      </c>
      <c r="H4" s="76"/>
      <c r="I4" s="29"/>
      <c r="J4" s="145"/>
    </row>
    <row r="5" spans="1:10" ht="15" customHeight="1" x14ac:dyDescent="0.2">
      <c r="A5" s="31"/>
      <c r="B5" s="57"/>
      <c r="C5" s="29"/>
      <c r="D5" s="58" t="str">
        <f ca="1">Language!$F$89</f>
        <v>Project</v>
      </c>
      <c r="E5" s="85"/>
      <c r="F5" s="31"/>
      <c r="G5" s="58" t="str">
        <f ca="1">Language!$F$11</f>
        <v>Writter email</v>
      </c>
      <c r="H5" s="156"/>
      <c r="I5" s="29"/>
      <c r="J5" s="145"/>
    </row>
    <row r="6" spans="1:10" ht="15" customHeight="1" x14ac:dyDescent="0.2">
      <c r="A6" s="31"/>
      <c r="B6" s="57"/>
      <c r="C6" s="29"/>
      <c r="D6" s="58" t="str">
        <f ca="1">Language!$F$90</f>
        <v>Type of test</v>
      </c>
      <c r="E6" s="85"/>
      <c r="F6" s="31"/>
      <c r="G6" s="58" t="str">
        <f ca="1">Language!$F$12</f>
        <v>Writing status</v>
      </c>
      <c r="H6" s="85"/>
      <c r="I6" s="29"/>
      <c r="J6" s="145"/>
    </row>
    <row r="7" spans="1:10" ht="15" customHeight="1" x14ac:dyDescent="0.2">
      <c r="A7" s="31"/>
      <c r="B7" s="57"/>
      <c r="C7" s="29"/>
      <c r="D7" s="58" t="str">
        <f ca="1">Language!$F$91</f>
        <v>Category of test</v>
      </c>
      <c r="E7" s="85"/>
      <c r="F7" s="31"/>
      <c r="G7" s="58" t="str">
        <f ca="1">Language!$F$74</f>
        <v>Test method (IADT)</v>
      </c>
      <c r="H7" s="84"/>
      <c r="I7" s="29"/>
      <c r="J7" s="145"/>
    </row>
    <row r="8" spans="1:10" ht="15" customHeight="1" x14ac:dyDescent="0.2">
      <c r="A8" s="31"/>
      <c r="B8" s="57"/>
      <c r="C8" s="29"/>
      <c r="D8" s="58" t="str">
        <f ca="1">Language!$F$92</f>
        <v>Location</v>
      </c>
      <c r="E8" s="129"/>
      <c r="F8" s="31"/>
      <c r="G8" s="141"/>
      <c r="H8" s="141"/>
      <c r="I8" s="29"/>
      <c r="J8" s="145"/>
    </row>
    <row r="9" spans="1:10" x14ac:dyDescent="0.2">
      <c r="A9" s="31"/>
      <c r="B9" s="57"/>
      <c r="C9" s="29"/>
      <c r="D9" s="58" t="str">
        <f ca="1">Language!$F$7</f>
        <v>Test title</v>
      </c>
      <c r="E9" s="152"/>
      <c r="F9" s="31"/>
      <c r="G9" s="186" t="str">
        <f ca="1">Language!$F$46</f>
        <v>Attached requirement</v>
      </c>
      <c r="H9" s="186"/>
      <c r="I9" s="29"/>
      <c r="J9" s="145"/>
    </row>
    <row r="10" spans="1:10" ht="63" customHeight="1" x14ac:dyDescent="0.2">
      <c r="A10" s="31"/>
      <c r="B10" s="57"/>
      <c r="C10" s="29"/>
      <c r="D10" s="58" t="str">
        <f ca="1">Language!$F$8</f>
        <v>Test objective</v>
      </c>
      <c r="E10" s="152"/>
      <c r="F10" s="31"/>
      <c r="G10" s="187" t="e">
        <f ca="1">TRIM(CONCATENE_WITHOUT_DUPLICATE(TestCase!J$16:J$45))</f>
        <v>#NAME?</v>
      </c>
      <c r="H10" s="187"/>
      <c r="I10" s="31"/>
      <c r="J10" s="145"/>
    </row>
    <row r="11" spans="1:10" ht="12.75" customHeight="1" x14ac:dyDescent="0.2">
      <c r="A11" s="31"/>
      <c r="B11"/>
      <c r="C11" s="29"/>
      <c r="D11" s="56"/>
      <c r="E11" s="29"/>
      <c r="F11" s="29"/>
      <c r="G11" s="141"/>
      <c r="H11" s="141"/>
      <c r="I11" s="31"/>
      <c r="J11" s="145"/>
    </row>
    <row r="12" spans="1:10" s="147" customFormat="1" ht="15" customHeight="1" outlineLevel="1" x14ac:dyDescent="0.2">
      <c r="A12" s="81"/>
      <c r="B12" s="57"/>
      <c r="C12" s="29"/>
      <c r="D12" s="186" t="str">
        <f ca="1">Language!$F$78</f>
        <v>Test configuration</v>
      </c>
      <c r="E12" s="186"/>
      <c r="F12" s="82"/>
      <c r="G12" s="186" t="str">
        <f ca="1">Language!$F$85</f>
        <v>Testing tools</v>
      </c>
      <c r="H12" s="186"/>
      <c r="I12" s="81"/>
      <c r="J12" s="146"/>
    </row>
    <row r="13" spans="1:10" ht="15" customHeight="1" outlineLevel="1" x14ac:dyDescent="0.2">
      <c r="A13" s="31"/>
      <c r="B13" s="57"/>
      <c r="C13" s="29"/>
      <c r="D13" s="86" t="str">
        <f ca="1">Language!$F$34</f>
        <v>System version under test</v>
      </c>
      <c r="E13" s="76"/>
      <c r="F13" s="31"/>
      <c r="G13" s="181" t="s">
        <v>338</v>
      </c>
      <c r="H13" s="184"/>
      <c r="I13" s="32"/>
      <c r="J13" s="145"/>
    </row>
    <row r="14" spans="1:10" ht="15" customHeight="1" outlineLevel="1" x14ac:dyDescent="0.2">
      <c r="A14" s="31"/>
      <c r="B14" s="57"/>
      <c r="C14" s="29"/>
      <c r="D14" s="86" t="str">
        <f ca="1">Language!$F$84</f>
        <v>Test environment</v>
      </c>
      <c r="E14" s="85"/>
      <c r="F14" s="55"/>
      <c r="G14" s="182"/>
      <c r="H14" s="184"/>
      <c r="I14" s="32"/>
      <c r="J14" s="145"/>
    </row>
    <row r="15" spans="1:10" ht="15" customHeight="1" outlineLevel="1" x14ac:dyDescent="0.2">
      <c r="A15" s="31"/>
      <c r="B15" s="57"/>
      <c r="C15" s="29"/>
      <c r="D15" s="127" t="s">
        <v>342</v>
      </c>
      <c r="E15" s="76"/>
      <c r="F15" s="55"/>
      <c r="G15" s="183"/>
      <c r="H15" s="184"/>
      <c r="I15" s="32"/>
      <c r="J15" s="145"/>
    </row>
    <row r="16" spans="1:10" ht="15" customHeight="1" outlineLevel="1" x14ac:dyDescent="0.2">
      <c r="A16" s="31"/>
      <c r="B16" s="57"/>
      <c r="C16" s="29"/>
      <c r="D16" s="127" t="s">
        <v>341</v>
      </c>
      <c r="E16" s="76"/>
      <c r="F16" s="55"/>
      <c r="G16" s="86" t="s">
        <v>339</v>
      </c>
      <c r="H16" s="76"/>
      <c r="I16" s="32"/>
      <c r="J16" s="145"/>
    </row>
    <row r="17" spans="1:18" ht="15" customHeight="1" outlineLevel="1" x14ac:dyDescent="0.2">
      <c r="A17" s="31"/>
      <c r="B17" s="57"/>
      <c r="C17" s="29"/>
      <c r="D17" s="127" t="s">
        <v>343</v>
      </c>
      <c r="E17" s="76"/>
      <c r="F17" s="55"/>
      <c r="G17" s="86"/>
      <c r="H17" s="76"/>
      <c r="I17" s="32"/>
      <c r="J17" s="145"/>
    </row>
    <row r="18" spans="1:18" ht="15" customHeight="1" outlineLevel="1" x14ac:dyDescent="0.2">
      <c r="A18" s="31"/>
      <c r="B18" s="57"/>
      <c r="C18" s="29"/>
      <c r="D18" s="127" t="s">
        <v>361</v>
      </c>
      <c r="E18" s="76"/>
      <c r="F18" s="55"/>
      <c r="G18" s="86"/>
      <c r="H18" s="76"/>
      <c r="I18" s="32"/>
      <c r="J18" s="145"/>
    </row>
    <row r="19" spans="1:18" ht="15" customHeight="1" outlineLevel="1" x14ac:dyDescent="0.2">
      <c r="A19" s="31"/>
      <c r="B19" s="57"/>
      <c r="C19" s="29"/>
      <c r="D19" s="127" t="s">
        <v>360</v>
      </c>
      <c r="E19" s="76"/>
      <c r="F19" s="55"/>
      <c r="G19" s="86"/>
      <c r="H19" s="76"/>
      <c r="I19" s="32"/>
      <c r="J19" s="145"/>
    </row>
    <row r="20" spans="1:18" ht="15" customHeight="1" outlineLevel="1" x14ac:dyDescent="0.2">
      <c r="A20" s="31"/>
      <c r="B20" s="57"/>
      <c r="C20" s="29"/>
      <c r="D20" s="127" t="s">
        <v>359</v>
      </c>
      <c r="E20" s="76"/>
      <c r="F20" s="55"/>
      <c r="G20" s="86"/>
      <c r="H20" s="76"/>
      <c r="I20" s="32"/>
      <c r="J20" s="145"/>
    </row>
    <row r="21" spans="1:18" ht="15" customHeight="1" thickBot="1" x14ac:dyDescent="0.25">
      <c r="A21" s="31"/>
      <c r="B21" s="135"/>
      <c r="C21" s="29"/>
      <c r="D21" s="33"/>
      <c r="E21" s="31"/>
      <c r="F21" s="31"/>
      <c r="G21" s="31"/>
      <c r="H21" s="31"/>
      <c r="I21" s="32"/>
      <c r="J21" s="145"/>
    </row>
    <row r="22" spans="1:18" ht="15" customHeight="1" outlineLevel="1" x14ac:dyDescent="0.2">
      <c r="A22" s="31"/>
      <c r="B22" s="87" t="str">
        <f ca="1">Language!$F$77</f>
        <v>Legends</v>
      </c>
      <c r="C22" s="29"/>
      <c r="D22" s="186" t="str">
        <f ca="1">Language!$F$17</f>
        <v>Metrics on this thread sheet</v>
      </c>
      <c r="E22" s="186"/>
      <c r="F22" s="55"/>
      <c r="G22" s="185" t="str">
        <f ca="1">Language!$F$29</f>
        <v>Execution summary</v>
      </c>
      <c r="H22" s="185"/>
      <c r="I22" s="32"/>
      <c r="J22" s="145"/>
      <c r="O22" s="168" t="s">
        <v>79</v>
      </c>
      <c r="P22" s="157"/>
      <c r="Q22" s="157"/>
      <c r="R22" s="158"/>
    </row>
    <row r="23" spans="1:18" ht="15" customHeight="1" outlineLevel="1" x14ac:dyDescent="0.2">
      <c r="A23" s="31"/>
      <c r="B23" s="60" t="str">
        <f ca="1">Language!$F$39</f>
        <v>To be filled from list</v>
      </c>
      <c r="C23" s="29"/>
      <c r="D23" s="86" t="str">
        <f ca="1">Language!$F$18</f>
        <v>Total steps</v>
      </c>
      <c r="E23" s="54">
        <f ca="1">COUNTA(TestCase!B:B)-COUNTIF(TestCase!B:B,Language!$F$54)-1</f>
        <v>-1</v>
      </c>
      <c r="F23" s="55"/>
      <c r="G23" s="86" t="str">
        <f ca="1">Language!$F$96</f>
        <v>Instance of the test sheet execution</v>
      </c>
      <c r="H23" s="76"/>
      <c r="I23" s="32"/>
      <c r="J23" s="145"/>
      <c r="O23" s="165"/>
      <c r="P23" s="166"/>
      <c r="Q23" s="166"/>
      <c r="R23" s="167"/>
    </row>
    <row r="24" spans="1:18" ht="15" customHeight="1" outlineLevel="1" x14ac:dyDescent="0.2">
      <c r="A24" s="31"/>
      <c r="B24" s="61" t="str">
        <f ca="1">Language!$F$40</f>
        <v>Automatically filled</v>
      </c>
      <c r="C24" s="29"/>
      <c r="D24" s="130" t="str">
        <f ca="1">Language!$F$19</f>
        <v>Total Not Tested</v>
      </c>
      <c r="E24" s="54">
        <f ca="1">E23-SUM(E25:E29)</f>
        <v>-1</v>
      </c>
      <c r="F24" s="55"/>
      <c r="G24" s="86" t="str">
        <f ca="1">Language!$F$30</f>
        <v>Run by</v>
      </c>
      <c r="H24" s="152"/>
      <c r="I24" s="32"/>
      <c r="J24" s="145"/>
      <c r="O24" s="159"/>
      <c r="P24" s="134" t="s">
        <v>89</v>
      </c>
      <c r="Q24" s="160"/>
      <c r="R24" s="161" t="s">
        <v>425</v>
      </c>
    </row>
    <row r="25" spans="1:18" ht="15" customHeight="1" outlineLevel="1" x14ac:dyDescent="0.2">
      <c r="A25" s="31"/>
      <c r="B25" s="62" t="str">
        <f ca="1">Language!$F$41</f>
        <v>To let empty</v>
      </c>
      <c r="C25" s="29"/>
      <c r="D25" s="123" t="str">
        <f ca="1">Language!$F$20</f>
        <v>Total OK</v>
      </c>
      <c r="E25" s="54">
        <f>COUNTIF(TestCase!N:N,"OK")</f>
        <v>0</v>
      </c>
      <c r="F25" s="55"/>
      <c r="G25" s="86" t="str">
        <f ca="1">Language!$F$31</f>
        <v>Runner email</v>
      </c>
      <c r="H25" s="76"/>
      <c r="I25" s="32"/>
      <c r="J25" s="145"/>
      <c r="O25" s="159"/>
      <c r="P25" s="134" t="s">
        <v>358</v>
      </c>
      <c r="Q25" s="160"/>
      <c r="R25" s="161" t="s">
        <v>427</v>
      </c>
    </row>
    <row r="26" spans="1:18" ht="15" customHeight="1" outlineLevel="1" x14ac:dyDescent="0.2">
      <c r="A26" s="31"/>
      <c r="B26" s="63" t="str">
        <f ca="1">Language!$F$42</f>
        <v>Context step</v>
      </c>
      <c r="C26" s="29"/>
      <c r="D26" s="125" t="str">
        <f ca="1">Language!$F$97</f>
        <v>Total OKWC</v>
      </c>
      <c r="E26" s="122">
        <f>COUNTIF(TestCase!N:N,"OKWC")</f>
        <v>0</v>
      </c>
      <c r="F26" s="55"/>
      <c r="G26" s="58" t="str">
        <f ca="1">Language!$F$75</f>
        <v>Test state</v>
      </c>
      <c r="H26" s="134"/>
      <c r="I26" s="32"/>
      <c r="J26" s="145"/>
      <c r="O26" s="159"/>
      <c r="P26" s="134" t="s">
        <v>90</v>
      </c>
      <c r="Q26" s="160"/>
      <c r="R26" s="161" t="s">
        <v>426</v>
      </c>
    </row>
    <row r="27" spans="1:18" ht="15" customHeight="1" outlineLevel="1" x14ac:dyDescent="0.2">
      <c r="A27" s="31"/>
      <c r="B27" s="75" t="str">
        <f ca="1">Language!$F$43</f>
        <v>To be filled</v>
      </c>
      <c r="C27" s="29"/>
      <c r="D27" s="124" t="str">
        <f ca="1">Language!$F$21</f>
        <v>Total NOK</v>
      </c>
      <c r="E27" s="54">
        <f>COUNTIF(TestCase!N:N,"NOK")</f>
        <v>0</v>
      </c>
      <c r="F27" s="55"/>
      <c r="G27" s="86" t="str">
        <f ca="1">Language!$F$32</f>
        <v>Last run date</v>
      </c>
      <c r="H27" s="153"/>
      <c r="I27" s="32"/>
      <c r="J27" s="145"/>
      <c r="O27" s="159"/>
      <c r="P27" s="134" t="s">
        <v>91</v>
      </c>
      <c r="Q27" s="160"/>
      <c r="R27" s="161" t="s">
        <v>428</v>
      </c>
    </row>
    <row r="28" spans="1:18" ht="15" customHeight="1" outlineLevel="1" x14ac:dyDescent="0.2">
      <c r="A28" s="31"/>
      <c r="B28" s="151"/>
      <c r="C28" s="29"/>
      <c r="D28" s="169" t="str">
        <f ca="1">Language!$F$22</f>
        <v>Total Not Testable</v>
      </c>
      <c r="E28" s="54">
        <f>COUNTIF(TestCase!N:N,"NT")</f>
        <v>0</v>
      </c>
      <c r="F28" s="55"/>
      <c r="G28" s="86" t="str">
        <f ca="1">Language!$F$86</f>
        <v>Approximate preparation duration</v>
      </c>
      <c r="H28" s="142"/>
      <c r="I28" s="32"/>
      <c r="J28" s="145"/>
      <c r="O28" s="159"/>
      <c r="P28" s="134" t="s">
        <v>92</v>
      </c>
      <c r="Q28" s="160"/>
      <c r="R28" s="161" t="s">
        <v>429</v>
      </c>
    </row>
    <row r="29" spans="1:18" ht="15" customHeight="1" outlineLevel="1" x14ac:dyDescent="0.2">
      <c r="A29" s="31"/>
      <c r="B29" s="151"/>
      <c r="C29" s="29"/>
      <c r="D29" s="131" t="str">
        <f ca="1">Language!$F$23</f>
        <v>Total Out Of Scope</v>
      </c>
      <c r="E29" s="54">
        <f>COUNTIF(TestCase!N:N,"OS")</f>
        <v>0</v>
      </c>
      <c r="F29" s="55"/>
      <c r="G29" s="86" t="str">
        <f ca="1">Language!$F$37</f>
        <v>Approximate running duration</v>
      </c>
      <c r="H29" s="76"/>
      <c r="I29" s="32"/>
      <c r="J29" s="145"/>
      <c r="O29" s="159"/>
      <c r="P29" s="134" t="s">
        <v>93</v>
      </c>
      <c r="Q29" s="160"/>
      <c r="R29" s="161" t="s">
        <v>430</v>
      </c>
    </row>
    <row r="30" spans="1:18" ht="15" customHeight="1" outlineLevel="1" thickBot="1" x14ac:dyDescent="0.25">
      <c r="A30" s="31"/>
      <c r="B30" s="139" t="str">
        <f ca="1">Language!$F$3</f>
        <v>Language</v>
      </c>
      <c r="C30" s="29"/>
      <c r="D30" s="86" t="str">
        <f ca="1">Language!$F$24</f>
        <v>Number of test cases</v>
      </c>
      <c r="E30" s="54">
        <f ca="1">COUNTIF(TestCase!C:C,Language!$F$52)</f>
        <v>1</v>
      </c>
      <c r="F30" s="55"/>
      <c r="G30" s="126"/>
      <c r="H30" s="126"/>
      <c r="I30" s="32"/>
      <c r="J30" s="145"/>
      <c r="O30" s="162"/>
      <c r="P30" s="163"/>
      <c r="Q30" s="163"/>
      <c r="R30" s="164"/>
    </row>
    <row r="31" spans="1:18" ht="15" customHeight="1" outlineLevel="1" x14ac:dyDescent="0.2">
      <c r="A31" s="31"/>
      <c r="B31" s="88" t="s">
        <v>49</v>
      </c>
      <c r="C31" s="29"/>
      <c r="D31" s="86" t="str">
        <f ca="1">Language!$F$25</f>
        <v>Number of test steps with defect</v>
      </c>
      <c r="E31" s="54">
        <f ca="1">COUNTA(TestCase!G:G)-COUNTIF(TestCase!G:G,Language!$F$61)-1</f>
        <v>-1</v>
      </c>
      <c r="F31" s="55"/>
      <c r="G31" s="186" t="str">
        <f ca="1">Language!$F$93</f>
        <v>Associated defects</v>
      </c>
      <c r="H31" s="186"/>
      <c r="I31" s="32"/>
      <c r="J31" s="145"/>
    </row>
    <row r="32" spans="1:18" ht="15" customHeight="1" outlineLevel="1" x14ac:dyDescent="0.2">
      <c r="A32" s="31"/>
      <c r="B32" s="36"/>
      <c r="C32" s="29"/>
      <c r="D32" s="86" t="str">
        <f ca="1">Language!$F$26</f>
        <v>Number of test cases for regression</v>
      </c>
      <c r="E32" s="54">
        <f ca="1">COUNTIF(TestCase!D:D,"Yes")+COUNTIF(TestCase!D:D,"Oui")</f>
        <v>0</v>
      </c>
      <c r="F32" s="55"/>
      <c r="G32" s="187" t="e">
        <f ca="1">TRIM(CONCATENE_WITHOUT_DUPLICATE(TestCase!G$16:G$45))</f>
        <v>#NAME?</v>
      </c>
      <c r="H32" s="187"/>
      <c r="I32" s="32"/>
      <c r="J32" s="145"/>
    </row>
    <row r="33" spans="1:18" ht="15" customHeight="1" outlineLevel="1" x14ac:dyDescent="0.2">
      <c r="A33" s="23"/>
      <c r="B33" s="59"/>
      <c r="C33" s="29"/>
      <c r="D33" s="86" t="str">
        <f ca="1">Language!$F$27</f>
        <v>Number of test cases in live session</v>
      </c>
      <c r="E33" s="54">
        <f ca="1">COUNTIF(TestCase!D:D,"Live")</f>
        <v>0</v>
      </c>
      <c r="F33" s="55"/>
      <c r="G33" s="187"/>
      <c r="H33" s="187"/>
      <c r="I33" s="32"/>
      <c r="J33" s="145"/>
    </row>
    <row r="34" spans="1:18" ht="15" customHeight="1" outlineLevel="1" x14ac:dyDescent="0.2">
      <c r="A34" s="31"/>
      <c r="B34" s="59"/>
      <c r="C34" s="29"/>
      <c r="D34" s="86" t="str">
        <f ca="1">Language!$F$33</f>
        <v>% OK</v>
      </c>
      <c r="E34" s="53">
        <f ca="1">IF($E$23,($E$25+$E$26)/($E$23-$E$29),"0")</f>
        <v>0</v>
      </c>
      <c r="F34" s="55"/>
      <c r="G34" s="187"/>
      <c r="H34" s="187"/>
      <c r="I34" s="32"/>
      <c r="J34" s="145"/>
    </row>
    <row r="35" spans="1:18" ht="15" customHeight="1" outlineLevel="1" x14ac:dyDescent="0.2">
      <c r="A35" s="31"/>
      <c r="B35" s="59"/>
      <c r="C35" s="29"/>
      <c r="D35" s="86" t="str">
        <f ca="1">Language!$F$87</f>
        <v>Steps tested on last run date</v>
      </c>
      <c r="E35" s="140">
        <f ca="1">COUNTIF(TestCase!M:M,$H$27)</f>
        <v>0</v>
      </c>
      <c r="F35" s="55"/>
      <c r="G35" s="187"/>
      <c r="H35" s="187"/>
      <c r="I35" s="32"/>
      <c r="J35" s="145"/>
    </row>
    <row r="36" spans="1:18" ht="15" customHeight="1" outlineLevel="1" x14ac:dyDescent="0.2">
      <c r="A36" s="31"/>
      <c r="B36" s="59"/>
      <c r="C36" s="29"/>
      <c r="D36" s="23"/>
      <c r="E36" s="23"/>
      <c r="F36" s="55"/>
      <c r="G36" s="126"/>
      <c r="H36" s="126"/>
      <c r="I36" s="32"/>
      <c r="J36" s="145"/>
    </row>
    <row r="37" spans="1:18" ht="15" customHeight="1" outlineLevel="1" x14ac:dyDescent="0.2">
      <c r="A37" s="31"/>
      <c r="B37" s="59"/>
      <c r="C37" s="29"/>
      <c r="D37" s="185" t="str">
        <f ca="1">Language!$F$82</f>
        <v>Comments</v>
      </c>
      <c r="E37" s="185"/>
      <c r="F37" s="55"/>
      <c r="G37" s="185" t="str">
        <f ca="1">Language!$F$83</f>
        <v>Remedial work</v>
      </c>
      <c r="H37" s="185"/>
      <c r="I37" s="32"/>
      <c r="J37" s="145"/>
    </row>
    <row r="38" spans="1:18" ht="102" customHeight="1" outlineLevel="1" x14ac:dyDescent="0.2">
      <c r="A38" s="31"/>
      <c r="B38" s="31"/>
      <c r="C38" s="29"/>
      <c r="D38" s="184"/>
      <c r="E38" s="184"/>
      <c r="F38" s="55"/>
      <c r="G38" s="184"/>
      <c r="H38" s="184"/>
      <c r="I38" s="32"/>
      <c r="J38" s="145"/>
      <c r="O38" s="150"/>
      <c r="P38" s="149"/>
      <c r="Q38" s="149"/>
      <c r="R38" s="149"/>
    </row>
    <row r="39" spans="1:18" ht="15" customHeight="1" outlineLevel="1" x14ac:dyDescent="0.2">
      <c r="A39" s="31"/>
      <c r="B39" s="31"/>
      <c r="C39" s="29"/>
      <c r="D39" s="23"/>
      <c r="E39" s="23"/>
      <c r="F39" s="55"/>
      <c r="G39" s="126"/>
      <c r="H39" s="126"/>
      <c r="I39" s="32"/>
      <c r="J39" s="145"/>
    </row>
    <row r="40" spans="1:18" ht="15" customHeight="1" outlineLevel="1" x14ac:dyDescent="0.2">
      <c r="A40" s="31"/>
      <c r="B40" s="31"/>
      <c r="C40" s="29"/>
      <c r="D40" s="185" t="str">
        <f ca="1">Language!$F$95</f>
        <v>Thales Signature</v>
      </c>
      <c r="E40" s="185"/>
      <c r="F40" s="55"/>
      <c r="G40" s="185" t="str">
        <f ca="1">Language!$F$94</f>
        <v>Customer / External Signature</v>
      </c>
      <c r="H40" s="185"/>
      <c r="I40" s="32"/>
      <c r="J40" s="145"/>
    </row>
    <row r="41" spans="1:18" ht="102" customHeight="1" outlineLevel="1" x14ac:dyDescent="0.2">
      <c r="A41" s="31"/>
      <c r="B41" s="31"/>
      <c r="C41" s="31"/>
      <c r="D41" s="86" t="s">
        <v>356</v>
      </c>
      <c r="E41" s="76"/>
      <c r="F41" s="31"/>
      <c r="G41" s="154" t="s">
        <v>357</v>
      </c>
      <c r="H41" s="76"/>
      <c r="I41" s="32"/>
      <c r="J41" s="145"/>
    </row>
    <row r="42" spans="1:18" s="149" customFormat="1" ht="15" customHeight="1" outlineLevel="1" thickBot="1" x14ac:dyDescent="0.25">
      <c r="A42" s="128" t="s">
        <v>23</v>
      </c>
      <c r="B42" s="128" t="s">
        <v>23</v>
      </c>
      <c r="C42" s="128"/>
      <c r="D42" s="128" t="s">
        <v>23</v>
      </c>
      <c r="E42" s="128" t="s">
        <v>23</v>
      </c>
      <c r="F42" s="128" t="s">
        <v>23</v>
      </c>
      <c r="G42" s="128" t="s">
        <v>23</v>
      </c>
      <c r="H42" s="128" t="s">
        <v>23</v>
      </c>
      <c r="I42" s="128" t="s">
        <v>23</v>
      </c>
      <c r="J42" s="148"/>
      <c r="O42" s="143"/>
      <c r="P42" s="143"/>
      <c r="Q42" s="143"/>
      <c r="R42" s="143"/>
    </row>
    <row r="43" spans="1:18" ht="15" customHeight="1" thickTop="1" x14ac:dyDescent="0.2">
      <c r="A43" s="144"/>
      <c r="B43" s="144"/>
      <c r="C43" s="144"/>
      <c r="D43" s="144"/>
      <c r="E43" s="144"/>
      <c r="F43" s="144"/>
      <c r="G43" s="144"/>
      <c r="H43" s="144"/>
      <c r="I43" s="144"/>
    </row>
    <row r="44" spans="1:18" ht="15" customHeight="1" outlineLevel="1" x14ac:dyDescent="0.2">
      <c r="D44" s="185" t="str">
        <f ca="1">Language!$F$103</f>
        <v>Information</v>
      </c>
      <c r="E44" s="185"/>
      <c r="G44" s="185" t="str">
        <f ca="1">Language!$F$102</f>
        <v>Controls on the inputs</v>
      </c>
      <c r="H44" s="185"/>
    </row>
    <row r="45" spans="1:18" ht="15" customHeight="1" outlineLevel="1" x14ac:dyDescent="0.2">
      <c r="D45" s="132" t="str">
        <f ca="1">Language!$F$98</f>
        <v>Test sheet Source</v>
      </c>
      <c r="E45" s="133" t="s">
        <v>336</v>
      </c>
      <c r="G45" s="132" t="str">
        <f ca="1">Language!$F$99</f>
        <v>Total steps NOK or OKWC without PCR</v>
      </c>
      <c r="H45" s="54">
        <f ca="1">COUNTIFS(TestCase!$F:$F,"NOK",TestCase!$G:$G,"")+COUNTIFS(TestCase!$F:$F,"OKWC",TestCase!$G:$G,"")</f>
        <v>0</v>
      </c>
    </row>
    <row r="46" spans="1:18" ht="15" customHeight="1" outlineLevel="1" x14ac:dyDescent="0.2">
      <c r="D46" s="86" t="str">
        <f ca="1">Language!$F$105</f>
        <v>Duration for STD preparation</v>
      </c>
      <c r="E46" s="174"/>
      <c r="G46" s="132" t="str">
        <f ca="1">Language!$F$104</f>
        <v>Total OS without comments</v>
      </c>
      <c r="H46" s="155">
        <f ca="1">COUNTIFS(TestCase!$F:$F,"OS",TestCase!$H:$H,"")</f>
        <v>0</v>
      </c>
    </row>
    <row r="47" spans="1:18" ht="15" customHeight="1" outlineLevel="1" x14ac:dyDescent="0.2">
      <c r="D47" s="132" t="str">
        <f ca="1">Language!$F$106</f>
        <v>Requirement Source Version</v>
      </c>
      <c r="E47" s="133"/>
      <c r="G47" s="132" t="str">
        <f ca="1">Language!$F$100</f>
        <v>Total requirements NOK</v>
      </c>
      <c r="H47" s="155" t="s">
        <v>414</v>
      </c>
    </row>
    <row r="48" spans="1:18" ht="15" customHeight="1" outlineLevel="1" x14ac:dyDescent="0.2"/>
  </sheetData>
  <mergeCells count="20">
    <mergeCell ref="D2:E2"/>
    <mergeCell ref="G40:H40"/>
    <mergeCell ref="D38:E38"/>
    <mergeCell ref="D40:E40"/>
    <mergeCell ref="G38:H38"/>
    <mergeCell ref="G22:H22"/>
    <mergeCell ref="G31:H31"/>
    <mergeCell ref="G9:H9"/>
    <mergeCell ref="G2:H2"/>
    <mergeCell ref="D22:E22"/>
    <mergeCell ref="G10:H10"/>
    <mergeCell ref="G32:H35"/>
    <mergeCell ref="D12:E12"/>
    <mergeCell ref="G12:H12"/>
    <mergeCell ref="G13:G15"/>
    <mergeCell ref="H13:H15"/>
    <mergeCell ref="D37:E37"/>
    <mergeCell ref="G37:H37"/>
    <mergeCell ref="D44:E44"/>
    <mergeCell ref="G44:H44"/>
  </mergeCells>
  <phoneticPr fontId="0" type="noConversion"/>
  <conditionalFormatting sqref="H26">
    <cfRule type="cellIs" dxfId="510" priority="21" operator="equal">
      <formula>"Passed With Comments"</formula>
    </cfRule>
    <cfRule type="cellIs" dxfId="509" priority="22" stopIfTrue="1" operator="equal">
      <formula>"Passed"</formula>
    </cfRule>
    <cfRule type="cellIs" dxfId="508" priority="23" stopIfTrue="1" operator="equal">
      <formula>"Failed"</formula>
    </cfRule>
    <cfRule type="cellIs" dxfId="507" priority="24" stopIfTrue="1" operator="notEqual">
      <formula>""</formula>
    </cfRule>
  </conditionalFormatting>
  <conditionalFormatting sqref="H23">
    <cfRule type="containsBlanks" dxfId="506" priority="20">
      <formula>LEN(TRIM(H23))=0</formula>
    </cfRule>
  </conditionalFormatting>
  <conditionalFormatting sqref="E3:E4">
    <cfRule type="containsBlanks" dxfId="505" priority="19">
      <formula>LEN(TRIM(E3))=0</formula>
    </cfRule>
  </conditionalFormatting>
  <conditionalFormatting sqref="E9:E10">
    <cfRule type="containsBlanks" dxfId="504" priority="18">
      <formula>LEN(TRIM(E9))=0</formula>
    </cfRule>
  </conditionalFormatting>
  <conditionalFormatting sqref="H7">
    <cfRule type="containsBlanks" dxfId="503" priority="17">
      <formula>LEN(TRIM(H7))=0</formula>
    </cfRule>
  </conditionalFormatting>
  <conditionalFormatting sqref="H45">
    <cfRule type="cellIs" dxfId="502" priority="14" operator="greaterThan">
      <formula>0</formula>
    </cfRule>
  </conditionalFormatting>
  <conditionalFormatting sqref="H3 E5:E8">
    <cfRule type="containsBlanks" dxfId="501" priority="13">
      <formula>LEN(TRIM(E3))=0</formula>
    </cfRule>
  </conditionalFormatting>
  <conditionalFormatting sqref="P24">
    <cfRule type="cellIs" dxfId="500" priority="9" operator="equal">
      <formula>"Passed With Comments"</formula>
    </cfRule>
    <cfRule type="cellIs" dxfId="499" priority="10" stopIfTrue="1" operator="equal">
      <formula>"Passed"</formula>
    </cfRule>
    <cfRule type="cellIs" dxfId="498" priority="11" stopIfTrue="1" operator="equal">
      <formula>"Failed"</formula>
    </cfRule>
    <cfRule type="cellIs" dxfId="497" priority="12" stopIfTrue="1" operator="notEqual">
      <formula>""</formula>
    </cfRule>
  </conditionalFormatting>
  <conditionalFormatting sqref="P25">
    <cfRule type="cellIs" dxfId="496" priority="5" operator="equal">
      <formula>"Passed With Comments"</formula>
    </cfRule>
    <cfRule type="cellIs" dxfId="495" priority="6" stopIfTrue="1" operator="equal">
      <formula>"Passed"</formula>
    </cfRule>
    <cfRule type="cellIs" dxfId="494" priority="7" stopIfTrue="1" operator="equal">
      <formula>"Failed"</formula>
    </cfRule>
    <cfRule type="cellIs" dxfId="493" priority="8" stopIfTrue="1" operator="notEqual">
      <formula>""</formula>
    </cfRule>
  </conditionalFormatting>
  <conditionalFormatting sqref="P26:P29">
    <cfRule type="cellIs" dxfId="492" priority="1" operator="equal">
      <formula>"Passed With Comments"</formula>
    </cfRule>
    <cfRule type="cellIs" dxfId="491" priority="2" stopIfTrue="1" operator="equal">
      <formula>"Passed"</formula>
    </cfRule>
    <cfRule type="cellIs" dxfId="490" priority="3" stopIfTrue="1" operator="equal">
      <formula>"Failed"</formula>
    </cfRule>
    <cfRule type="cellIs" dxfId="489" priority="4" stopIfTrue="1" operator="notEqual">
      <formula>""</formula>
    </cfRule>
  </conditionalFormatting>
  <dataValidations count="8">
    <dataValidation type="list" allowBlank="1" showErrorMessage="1" sqref="H6">
      <formula1>_writing_status</formula1>
      <formula2>0</formula2>
    </dataValidation>
    <dataValidation allowBlank="1" showErrorMessage="1" sqref="E8"/>
    <dataValidation type="list" allowBlank="1" showInputMessage="1" showErrorMessage="1" sqref="E14">
      <formula1>_soft_test_env</formula1>
    </dataValidation>
    <dataValidation type="list" allowBlank="1" showInputMessage="1" showErrorMessage="1" sqref="B31">
      <formula1>_language</formula1>
    </dataValidation>
    <dataValidation type="list" allowBlank="1" showInputMessage="1" showErrorMessage="1" sqref="H26 P24:P29">
      <formula1>_TestSheetLevels</formula1>
    </dataValidation>
    <dataValidation type="list" allowBlank="1" showInputMessage="1" showErrorMessage="1" sqref="E5 E7">
      <formula1>_Project</formula1>
    </dataValidation>
    <dataValidation type="list" allowBlank="1" showInputMessage="1" showErrorMessage="1" sqref="H3">
      <formula1>"Yes,No"</formula1>
    </dataValidation>
    <dataValidation type="list" allowBlank="1" showInputMessage="1" showErrorMessage="1" sqref="E6">
      <formula1>_test_Type</formula1>
    </dataValidation>
  </dataValidations>
  <pageMargins left="0.25" right="0.25" top="0.75" bottom="0.75" header="0.3" footer="0.3"/>
  <pageSetup scale="44"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348" r:id="rId4" name="CommandButton1">
              <controlPr defaultSize="0" autoFill="0" autoLine="0" autoPict="0" macro="[0]!UnhideAll">
                <anchor moveWithCells="1" sizeWithCells="1">
                  <from>
                    <xdr:col>9</xdr:col>
                    <xdr:colOff>285750</xdr:colOff>
                    <xdr:row>1</xdr:row>
                    <xdr:rowOff>19050</xdr:rowOff>
                  </from>
                  <to>
                    <xdr:col>12</xdr:col>
                    <xdr:colOff>381000</xdr:colOff>
                    <xdr:row>2</xdr:row>
                    <xdr:rowOff>76200</xdr:rowOff>
                  </to>
                </anchor>
              </controlPr>
            </control>
          </mc:Choice>
        </mc:AlternateContent>
        <mc:AlternateContent xmlns:mc="http://schemas.openxmlformats.org/markup-compatibility/2006">
          <mc:Choice Requires="x14">
            <control shapeId="4349" r:id="rId5" name="Button 253">
              <controlPr defaultSize="0" autoFill="0" autoLine="0" autoPict="0" macro="[0]!ShowTester">
                <anchor moveWithCells="1" sizeWithCells="1">
                  <from>
                    <xdr:col>9</xdr:col>
                    <xdr:colOff>285750</xdr:colOff>
                    <xdr:row>4</xdr:row>
                    <xdr:rowOff>47625</xdr:rowOff>
                  </from>
                  <to>
                    <xdr:col>12</xdr:col>
                    <xdr:colOff>381000</xdr:colOff>
                    <xdr:row>5</xdr:row>
                    <xdr:rowOff>114300</xdr:rowOff>
                  </to>
                </anchor>
              </controlPr>
            </control>
          </mc:Choice>
        </mc:AlternateContent>
        <mc:AlternateContent xmlns:mc="http://schemas.openxmlformats.org/markup-compatibility/2006">
          <mc:Choice Requires="x14">
            <control shapeId="4351" r:id="rId6" name="Button 255">
              <controlPr defaultSize="0" autoFill="0" autoLine="0" autoPict="0" macro="[0]!ShowIVVQEngineer">
                <anchor moveWithCells="1" sizeWithCells="1">
                  <from>
                    <xdr:col>9</xdr:col>
                    <xdr:colOff>285750</xdr:colOff>
                    <xdr:row>2</xdr:row>
                    <xdr:rowOff>133350</xdr:rowOff>
                  </from>
                  <to>
                    <xdr:col>12</xdr:col>
                    <xdr:colOff>381000</xdr:colOff>
                    <xdr:row>4</xdr:row>
                    <xdr:rowOff>0</xdr:rowOff>
                  </to>
                </anchor>
              </controlPr>
            </control>
          </mc:Choice>
        </mc:AlternateContent>
        <mc:AlternateContent xmlns:mc="http://schemas.openxmlformats.org/markup-compatibility/2006">
          <mc:Choice Requires="x14">
            <control shapeId="4352" r:id="rId7" name="Button 256">
              <controlPr defaultSize="0" autoFill="0" autoLine="0" autoPict="0" macro="[0]!ShowAumation">
                <anchor moveWithCells="1" sizeWithCells="1">
                  <from>
                    <xdr:col>9</xdr:col>
                    <xdr:colOff>295275</xdr:colOff>
                    <xdr:row>9</xdr:row>
                    <xdr:rowOff>638175</xdr:rowOff>
                  </from>
                  <to>
                    <xdr:col>12</xdr:col>
                    <xdr:colOff>381000</xdr:colOff>
                    <xdr:row>10</xdr:row>
                    <xdr:rowOff>95250</xdr:rowOff>
                  </to>
                </anchor>
              </controlPr>
            </control>
          </mc:Choice>
        </mc:AlternateContent>
        <mc:AlternateContent xmlns:mc="http://schemas.openxmlformats.org/markup-compatibility/2006">
          <mc:Choice Requires="x14">
            <control shapeId="4353" r:id="rId8" name="Button 257">
              <controlPr defaultSize="0" autoFill="0" autoLine="0" autoPict="0" macro="[0]!ShowImport">
                <anchor moveWithCells="1" sizeWithCells="1">
                  <from>
                    <xdr:col>9</xdr:col>
                    <xdr:colOff>295275</xdr:colOff>
                    <xdr:row>7</xdr:row>
                    <xdr:rowOff>104775</xdr:rowOff>
                  </from>
                  <to>
                    <xdr:col>12</xdr:col>
                    <xdr:colOff>390525</xdr:colOff>
                    <xdr:row>8</xdr:row>
                    <xdr:rowOff>161925</xdr:rowOff>
                  </to>
                </anchor>
              </controlPr>
            </control>
          </mc:Choice>
        </mc:AlternateContent>
        <mc:AlternateContent xmlns:mc="http://schemas.openxmlformats.org/markup-compatibility/2006">
          <mc:Choice Requires="x14">
            <control shapeId="4354" r:id="rId9" name="Button 258">
              <controlPr defaultSize="0" autoFill="0" autoLine="0" autoPict="0" macro="[0]!ShowExport">
                <anchor moveWithCells="1" sizeWithCells="1">
                  <from>
                    <xdr:col>9</xdr:col>
                    <xdr:colOff>304800</xdr:colOff>
                    <xdr:row>9</xdr:row>
                    <xdr:rowOff>28575</xdr:rowOff>
                  </from>
                  <to>
                    <xdr:col>12</xdr:col>
                    <xdr:colOff>390525</xdr:colOff>
                    <xdr:row>9</xdr:row>
                    <xdr:rowOff>285750</xdr:rowOff>
                  </to>
                </anchor>
              </controlPr>
            </control>
          </mc:Choice>
        </mc:AlternateContent>
        <mc:AlternateContent xmlns:mc="http://schemas.openxmlformats.org/markup-compatibility/2006">
          <mc:Choice Requires="x14">
            <control shapeId="4355" r:id="rId10" name="Button 259">
              <controlPr defaultSize="0" autoFill="0" autoLine="0" autoPict="0" macro="[0]!ShowViews">
                <anchor moveWithCells="1" sizeWithCells="1">
                  <from>
                    <xdr:col>9</xdr:col>
                    <xdr:colOff>295275</xdr:colOff>
                    <xdr:row>5</xdr:row>
                    <xdr:rowOff>180975</xdr:rowOff>
                  </from>
                  <to>
                    <xdr:col>12</xdr:col>
                    <xdr:colOff>390525</xdr:colOff>
                    <xdr:row>7</xdr:row>
                    <xdr:rowOff>47625</xdr:rowOff>
                  </to>
                </anchor>
              </controlPr>
            </control>
          </mc:Choice>
        </mc:AlternateContent>
        <mc:AlternateContent xmlns:mc="http://schemas.openxmlformats.org/markup-compatibility/2006">
          <mc:Choice Requires="x14">
            <control shapeId="4356" r:id="rId11" name="Button 260">
              <controlPr defaultSize="0" autoFill="0" autoLine="0" autoPict="0" macro="[0]!ShowHowTo">
                <anchor moveWithCells="1" sizeWithCells="1">
                  <from>
                    <xdr:col>9</xdr:col>
                    <xdr:colOff>295275</xdr:colOff>
                    <xdr:row>9</xdr:row>
                    <xdr:rowOff>342900</xdr:rowOff>
                  </from>
                  <to>
                    <xdr:col>12</xdr:col>
                    <xdr:colOff>381000</xdr:colOff>
                    <xdr:row>9</xdr:row>
                    <xdr:rowOff>590550</xdr:rowOff>
                  </to>
                </anchor>
              </controlPr>
            </control>
          </mc:Choice>
        </mc:AlternateContent>
        <mc:AlternateContent xmlns:mc="http://schemas.openxmlformats.org/markup-compatibility/2006">
          <mc:Choice Requires="x14">
            <control shapeId="4358" r:id="rId12" name="Button 262">
              <controlPr defaultSize="0" autoFill="0" autoLine="0" autoPict="0" macro="[0]!ShowCustom">
                <anchor moveWithCells="1" sizeWithCells="1">
                  <from>
                    <xdr:col>9</xdr:col>
                    <xdr:colOff>295275</xdr:colOff>
                    <xdr:row>10</xdr:row>
                    <xdr:rowOff>152400</xdr:rowOff>
                  </from>
                  <to>
                    <xdr:col>12</xdr:col>
                    <xdr:colOff>381000</xdr:colOff>
                    <xdr:row>12</xdr:row>
                    <xdr:rowOff>57150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3"/>
  <sheetViews>
    <sheetView workbookViewId="0">
      <selection activeCell="A9" sqref="A9"/>
    </sheetView>
  </sheetViews>
  <sheetFormatPr defaultRowHeight="12.75" x14ac:dyDescent="0.2"/>
  <cols>
    <col min="1" max="1" width="30.7109375" style="121" bestFit="1" customWidth="1"/>
    <col min="2" max="9" width="15.85546875" style="121" customWidth="1"/>
    <col min="10" max="16384" width="9.140625" style="121"/>
  </cols>
  <sheetData>
    <row r="1" spans="1:9" ht="25.5" x14ac:dyDescent="0.35">
      <c r="A1" s="115" t="s">
        <v>316</v>
      </c>
      <c r="B1"/>
      <c r="C1"/>
      <c r="D1"/>
    </row>
    <row r="5" spans="1:9" x14ac:dyDescent="0.2">
      <c r="B5" s="188" t="s">
        <v>317</v>
      </c>
      <c r="C5" s="188"/>
      <c r="D5" s="188"/>
      <c r="E5" s="188"/>
      <c r="F5" s="188"/>
      <c r="G5" s="188"/>
      <c r="H5" s="188"/>
      <c r="I5" s="188"/>
    </row>
    <row r="6" spans="1:9" ht="15" x14ac:dyDescent="0.25">
      <c r="A6" s="111" t="s">
        <v>312</v>
      </c>
      <c r="B6" s="111" t="s">
        <v>313</v>
      </c>
      <c r="C6" s="111" t="s">
        <v>20</v>
      </c>
      <c r="D6" s="111" t="s">
        <v>318</v>
      </c>
      <c r="E6" s="111" t="s">
        <v>319</v>
      </c>
      <c r="F6" s="111" t="s">
        <v>320</v>
      </c>
      <c r="G6" s="111" t="s">
        <v>317</v>
      </c>
      <c r="H6" s="111" t="s">
        <v>321</v>
      </c>
      <c r="I6" s="111" t="s">
        <v>322</v>
      </c>
    </row>
    <row r="7" spans="1:9" x14ac:dyDescent="0.2">
      <c r="A7" s="117" t="s">
        <v>178</v>
      </c>
      <c r="B7" s="116" t="s">
        <v>314</v>
      </c>
      <c r="C7" s="116" t="s">
        <v>314</v>
      </c>
      <c r="D7" s="116" t="s">
        <v>314</v>
      </c>
      <c r="E7" s="116" t="s">
        <v>314</v>
      </c>
      <c r="F7" s="116" t="s">
        <v>314</v>
      </c>
      <c r="G7" s="116" t="s">
        <v>314</v>
      </c>
      <c r="H7" s="116" t="s">
        <v>314</v>
      </c>
      <c r="I7" s="116" t="s">
        <v>314</v>
      </c>
    </row>
    <row r="8" spans="1:9" x14ac:dyDescent="0.2">
      <c r="A8" s="119" t="s">
        <v>447</v>
      </c>
      <c r="B8" s="119" t="s">
        <v>314</v>
      </c>
      <c r="C8" s="116" t="s">
        <v>314</v>
      </c>
      <c r="D8" s="116" t="s">
        <v>314</v>
      </c>
      <c r="E8" s="116"/>
      <c r="F8" s="116"/>
      <c r="G8" s="116"/>
      <c r="H8" s="116"/>
      <c r="I8" s="116" t="s">
        <v>314</v>
      </c>
    </row>
    <row r="9" spans="1:9" x14ac:dyDescent="0.2">
      <c r="A9" s="117" t="s">
        <v>323</v>
      </c>
      <c r="B9" s="116" t="s">
        <v>314</v>
      </c>
      <c r="C9" s="116"/>
      <c r="D9" s="116" t="s">
        <v>314</v>
      </c>
      <c r="E9" s="116"/>
      <c r="F9" s="116"/>
      <c r="G9" s="116"/>
      <c r="H9" s="116"/>
      <c r="I9" s="116"/>
    </row>
    <row r="10" spans="1:9" x14ac:dyDescent="0.2">
      <c r="A10" s="117" t="s">
        <v>324</v>
      </c>
      <c r="B10" s="116"/>
      <c r="C10" s="116"/>
      <c r="D10" s="116" t="s">
        <v>314</v>
      </c>
      <c r="E10" s="116"/>
      <c r="F10" s="116"/>
      <c r="G10" s="116"/>
      <c r="H10" s="116" t="s">
        <v>314</v>
      </c>
      <c r="I10" s="116"/>
    </row>
    <row r="11" spans="1:9" x14ac:dyDescent="0.2">
      <c r="A11" s="117" t="s">
        <v>322</v>
      </c>
      <c r="B11" s="116"/>
      <c r="C11" s="116"/>
      <c r="D11" s="116"/>
      <c r="E11" s="116"/>
      <c r="F11" s="116"/>
      <c r="G11" s="116"/>
      <c r="H11" s="116"/>
      <c r="I11" s="116" t="s">
        <v>314</v>
      </c>
    </row>
    <row r="12" spans="1:9" x14ac:dyDescent="0.2">
      <c r="A12" s="117" t="s">
        <v>319</v>
      </c>
      <c r="B12" s="119" t="s">
        <v>314</v>
      </c>
      <c r="C12" s="116"/>
      <c r="D12" s="116"/>
      <c r="E12" s="116" t="s">
        <v>314</v>
      </c>
      <c r="F12" s="116"/>
      <c r="G12" s="116"/>
      <c r="H12" s="116"/>
      <c r="I12" s="116"/>
    </row>
    <row r="13" spans="1:9" x14ac:dyDescent="0.2">
      <c r="A13" s="117" t="s">
        <v>320</v>
      </c>
      <c r="B13" s="116"/>
      <c r="C13" s="116"/>
      <c r="D13" s="116"/>
      <c r="E13" s="116"/>
      <c r="F13" s="116" t="s">
        <v>314</v>
      </c>
      <c r="G13" s="116"/>
      <c r="H13" s="116"/>
      <c r="I13" s="116"/>
    </row>
    <row r="14" spans="1:9" x14ac:dyDescent="0.2">
      <c r="A14" s="117" t="s">
        <v>317</v>
      </c>
      <c r="B14" s="116"/>
      <c r="C14" s="116"/>
      <c r="D14" s="116"/>
      <c r="E14" s="116"/>
      <c r="F14" s="116"/>
      <c r="G14" s="116" t="s">
        <v>314</v>
      </c>
      <c r="H14" s="116"/>
      <c r="I14" s="116"/>
    </row>
    <row r="15" spans="1:9" x14ac:dyDescent="0.2">
      <c r="A15" s="117" t="s">
        <v>315</v>
      </c>
      <c r="B15" s="116"/>
      <c r="C15" s="116"/>
      <c r="D15" s="116" t="s">
        <v>314</v>
      </c>
      <c r="E15" s="116"/>
      <c r="F15" s="116"/>
      <c r="G15" s="116"/>
      <c r="H15" s="116"/>
      <c r="I15" s="116"/>
    </row>
    <row r="16" spans="1:9" x14ac:dyDescent="0.2">
      <c r="A16" s="119" t="s">
        <v>371</v>
      </c>
      <c r="B16" s="116"/>
      <c r="C16" s="116"/>
      <c r="D16" s="116" t="s">
        <v>314</v>
      </c>
      <c r="E16" s="116"/>
      <c r="F16" s="116"/>
      <c r="G16" s="116"/>
      <c r="H16" s="116"/>
      <c r="I16" s="116"/>
    </row>
    <row r="17" spans="1:9" x14ac:dyDescent="0.2">
      <c r="A17" s="119" t="s">
        <v>52</v>
      </c>
      <c r="B17" s="116"/>
      <c r="C17" s="116"/>
      <c r="D17" s="116" t="s">
        <v>314</v>
      </c>
      <c r="E17" s="116"/>
      <c r="F17" s="116"/>
      <c r="G17" s="116"/>
      <c r="H17" s="116"/>
      <c r="I17" s="116"/>
    </row>
    <row r="18" spans="1:9" x14ac:dyDescent="0.2">
      <c r="A18" s="119" t="s">
        <v>229</v>
      </c>
      <c r="B18" s="116"/>
      <c r="C18" s="116"/>
      <c r="D18" s="116" t="s">
        <v>314</v>
      </c>
      <c r="E18" s="116"/>
      <c r="F18" s="116"/>
      <c r="G18" s="116"/>
      <c r="H18" s="116"/>
      <c r="I18" s="116"/>
    </row>
    <row r="19" spans="1:9" x14ac:dyDescent="0.2">
      <c r="A19" s="119" t="s">
        <v>276</v>
      </c>
      <c r="B19" s="119" t="s">
        <v>314</v>
      </c>
      <c r="C19" s="119" t="s">
        <v>314</v>
      </c>
      <c r="D19" s="119" t="s">
        <v>314</v>
      </c>
      <c r="E19" s="116"/>
      <c r="F19" s="116"/>
      <c r="G19" s="116"/>
      <c r="H19" s="116"/>
      <c r="I19" s="116"/>
    </row>
    <row r="20" spans="1:9" x14ac:dyDescent="0.2">
      <c r="A20" s="116"/>
      <c r="B20" s="116"/>
      <c r="C20" s="116"/>
      <c r="D20" s="116"/>
      <c r="E20" s="116"/>
      <c r="F20" s="116"/>
      <c r="G20" s="116"/>
      <c r="H20" s="116"/>
      <c r="I20" s="116"/>
    </row>
    <row r="21" spans="1:9" x14ac:dyDescent="0.2">
      <c r="A21" s="116"/>
      <c r="B21" s="116"/>
      <c r="C21" s="116"/>
      <c r="D21" s="116"/>
      <c r="E21" s="116"/>
      <c r="F21" s="116"/>
      <c r="G21" s="116"/>
      <c r="H21" s="116"/>
      <c r="I21" s="116"/>
    </row>
    <row r="22" spans="1:9" x14ac:dyDescent="0.2">
      <c r="A22" s="116"/>
      <c r="B22" s="116"/>
      <c r="C22" s="116"/>
      <c r="D22" s="116"/>
      <c r="E22" s="116"/>
      <c r="F22" s="116"/>
      <c r="G22" s="116"/>
      <c r="H22" s="116"/>
      <c r="I22" s="116"/>
    </row>
    <row r="23" spans="1:9" x14ac:dyDescent="0.2">
      <c r="A23" s="116"/>
      <c r="B23" s="116"/>
      <c r="C23" s="116"/>
      <c r="D23" s="116"/>
      <c r="E23" s="116"/>
      <c r="F23" s="116"/>
      <c r="G23" s="116"/>
      <c r="H23" s="116"/>
      <c r="I23" s="116"/>
    </row>
  </sheetData>
  <mergeCells count="1">
    <mergeCell ref="B5:I5"/>
  </mergeCells>
  <dataValidations count="1">
    <dataValidation type="list" allowBlank="1" showInputMessage="1" showErrorMessage="1" sqref="B7:I23">
      <formula1>"Visible,"""""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8"/>
  <sheetViews>
    <sheetView tabSelected="1" topLeftCell="CV1" zoomScale="55" zoomScaleNormal="55" workbookViewId="0">
      <selection activeCell="DS15" sqref="DS15:EA17"/>
    </sheetView>
  </sheetViews>
  <sheetFormatPr defaultRowHeight="15" customHeight="1" x14ac:dyDescent="0.2"/>
  <cols>
    <col min="1" max="2" width="5.7109375" style="3" customWidth="1"/>
    <col min="3" max="3" width="50.7109375" style="3" customWidth="1"/>
    <col min="4" max="4" width="52" style="90" customWidth="1"/>
    <col min="5" max="5" width="15.7109375" style="3" customWidth="1"/>
    <col min="6" max="6" width="8.7109375" style="3" customWidth="1"/>
    <col min="7" max="9" width="25.7109375" style="3" customWidth="1"/>
    <col min="10" max="10" width="15.140625" style="3" bestFit="1" customWidth="1"/>
    <col min="11" max="12" width="25.7109375" style="3" customWidth="1"/>
    <col min="13" max="13" width="15.28515625" style="3" customWidth="1"/>
    <col min="14" max="14" width="6.5703125" style="3" hidden="1" customWidth="1"/>
    <col min="15" max="25" width="26.85546875" style="3" customWidth="1"/>
    <col min="26" max="16384" width="9.140625" style="3"/>
  </cols>
  <sheetData>
    <row r="1" spans="1:131" ht="15" customHeight="1" thickBot="1" x14ac:dyDescent="0.25">
      <c r="A1" s="3" t="s">
        <v>433</v>
      </c>
    </row>
    <row r="2" spans="1:131" ht="15" customHeight="1" x14ac:dyDescent="0.2">
      <c r="G2" s="189"/>
      <c r="H2" s="190"/>
      <c r="I2" s="191"/>
    </row>
    <row r="3" spans="1:131" ht="15" customHeight="1" x14ac:dyDescent="0.2">
      <c r="G3" s="192"/>
      <c r="H3" s="193"/>
      <c r="I3" s="194"/>
    </row>
    <row r="4" spans="1:131" ht="15" customHeight="1" thickBot="1" x14ac:dyDescent="0.25">
      <c r="G4" s="195"/>
      <c r="H4" s="196"/>
      <c r="I4" s="197"/>
    </row>
    <row r="5" spans="1:131" ht="15" customHeight="1" x14ac:dyDescent="0.2">
      <c r="H5" s="27"/>
      <c r="I5" s="27"/>
      <c r="J5" s="27"/>
    </row>
    <row r="6" spans="1:131" ht="15" hidden="1" customHeight="1" x14ac:dyDescent="0.2">
      <c r="H6" s="27"/>
      <c r="I6" s="27"/>
      <c r="J6" s="27"/>
    </row>
    <row r="7" spans="1:131" ht="15" hidden="1" customHeight="1" x14ac:dyDescent="0.2">
      <c r="A7" s="46"/>
      <c r="B7" s="46"/>
      <c r="C7" s="64" t="str">
        <f ca="1">Language!$F$66</f>
        <v>Test case result</v>
      </c>
      <c r="D7" s="91"/>
      <c r="E7" s="46"/>
      <c r="F7" s="46"/>
      <c r="G7" s="47"/>
      <c r="H7" s="47"/>
      <c r="I7" s="47"/>
      <c r="J7" s="46"/>
      <c r="K7" s="46"/>
      <c r="L7" s="46"/>
      <c r="M7" s="46"/>
      <c r="N7" s="46"/>
    </row>
    <row r="8" spans="1:131" ht="15" hidden="1" customHeight="1" x14ac:dyDescent="0.2">
      <c r="A8" s="48"/>
      <c r="B8" s="49"/>
      <c r="C8" s="64" t="str">
        <f ca="1">Language!$F$52</f>
        <v>Test case id</v>
      </c>
      <c r="D8" s="92">
        <v>1</v>
      </c>
      <c r="E8" s="46"/>
      <c r="F8" s="46"/>
      <c r="G8" s="46"/>
      <c r="H8" s="46"/>
      <c r="I8" s="46"/>
      <c r="J8" s="46"/>
      <c r="K8" s="46"/>
      <c r="L8" s="46"/>
      <c r="M8" s="46"/>
      <c r="N8" s="46"/>
    </row>
    <row r="9" spans="1:131" hidden="1" x14ac:dyDescent="0.2">
      <c r="A9" s="48"/>
      <c r="B9" s="50"/>
      <c r="C9" s="65" t="str">
        <f ca="1">Language!$F$45</f>
        <v>Test case description</v>
      </c>
      <c r="D9" s="93"/>
      <c r="E9" s="46"/>
      <c r="F9" s="46"/>
      <c r="G9" s="46"/>
      <c r="H9" s="46"/>
      <c r="I9" s="46"/>
      <c r="J9" s="46"/>
      <c r="K9" s="46"/>
      <c r="L9" s="46"/>
      <c r="M9" s="46"/>
      <c r="N9" s="46"/>
    </row>
    <row r="10" spans="1:131" hidden="1" x14ac:dyDescent="0.2">
      <c r="A10" s="48"/>
      <c r="B10" s="50"/>
      <c r="C10" s="65" t="str">
        <f ca="1">Language!$F$46</f>
        <v>Attached requirement</v>
      </c>
      <c r="D10" s="93" t="e">
        <f>VLOOKUP(Project,#REF!,2,FALSE)</f>
        <v>#REF!</v>
      </c>
      <c r="E10" s="46"/>
      <c r="F10" s="46"/>
      <c r="G10" s="46"/>
      <c r="H10" s="46"/>
      <c r="I10" s="46"/>
      <c r="J10" s="46"/>
      <c r="K10" s="46"/>
      <c r="L10" s="46"/>
      <c r="M10" s="46"/>
      <c r="N10" s="46"/>
    </row>
    <row r="11" spans="1:131" ht="15" hidden="1" customHeight="1" x14ac:dyDescent="0.2">
      <c r="A11" s="48"/>
      <c r="B11" s="50"/>
      <c r="C11" s="66" t="str">
        <f ca="1">Language!$F$47</f>
        <v>Regression</v>
      </c>
      <c r="D11" s="93"/>
      <c r="E11" s="46"/>
      <c r="F11" s="46"/>
      <c r="G11" s="46"/>
      <c r="H11" s="46"/>
      <c r="I11" s="46"/>
      <c r="J11" s="46"/>
      <c r="K11" s="46"/>
      <c r="L11" s="46"/>
      <c r="M11" s="46"/>
      <c r="N11" s="46"/>
    </row>
    <row r="12" spans="1:131" ht="15" hidden="1" customHeight="1" x14ac:dyDescent="0.2">
      <c r="A12" s="48"/>
      <c r="B12" s="50"/>
      <c r="C12" s="67" t="str">
        <f ca="1">Language!$F$48</f>
        <v xml:space="preserve">Validation platform </v>
      </c>
      <c r="D12" s="94"/>
      <c r="E12" s="50"/>
      <c r="F12" s="50"/>
      <c r="G12" s="50"/>
      <c r="H12" s="50"/>
      <c r="I12" s="50"/>
      <c r="J12" s="50"/>
      <c r="K12" s="50"/>
      <c r="L12" s="50"/>
      <c r="M12" s="50"/>
      <c r="N12" s="46"/>
    </row>
    <row r="13" spans="1:131" ht="15" hidden="1" customHeight="1" x14ac:dyDescent="0.2">
      <c r="A13" s="48"/>
      <c r="B13" s="50"/>
      <c r="C13" s="67" t="str">
        <f ca="1">Language!$F$59</f>
        <v>Tester</v>
      </c>
      <c r="D13" s="94"/>
      <c r="E13" s="50"/>
      <c r="F13" s="50"/>
      <c r="G13" s="50"/>
      <c r="H13" s="50"/>
      <c r="I13" s="50"/>
      <c r="J13" s="50"/>
      <c r="K13" s="50"/>
      <c r="L13" s="50"/>
      <c r="M13" s="50"/>
      <c r="N13" s="46"/>
    </row>
    <row r="14" spans="1:131" ht="15" hidden="1" customHeight="1" x14ac:dyDescent="0.2">
      <c r="A14" s="48"/>
      <c r="B14" s="50"/>
      <c r="C14" s="67" t="str">
        <f ca="1">Language!$F$58</f>
        <v>Last state date</v>
      </c>
      <c r="D14" s="107"/>
      <c r="E14" s="50"/>
      <c r="F14" s="50"/>
      <c r="G14" s="50"/>
      <c r="H14" s="50"/>
      <c r="I14" s="50"/>
      <c r="J14" s="50"/>
      <c r="K14" s="50"/>
      <c r="L14" s="50"/>
      <c r="M14" s="50"/>
      <c r="N14" s="46"/>
    </row>
    <row r="15" spans="1:131" ht="50.1" customHeight="1" x14ac:dyDescent="0.2">
      <c r="A15" s="38" t="str">
        <f ca="1">Language!$F$53</f>
        <v>Context</v>
      </c>
      <c r="B15" s="38" t="str">
        <f ca="1">Language!$F$54</f>
        <v>Step id</v>
      </c>
      <c r="C15" s="39" t="str">
        <f ca="1">Language!$F$55</f>
        <v>Step description</v>
      </c>
      <c r="D15" s="89" t="str">
        <f ca="1">Language!$F$56</f>
        <v>Expected result</v>
      </c>
      <c r="E15" s="39" t="str">
        <f ca="1">Language!$F$57</f>
        <v>Verification type</v>
      </c>
      <c r="F15" s="40" t="str">
        <f ca="1">Language!$F$60</f>
        <v>State</v>
      </c>
      <c r="G15" s="39" t="str">
        <f ca="1">Language!$F$61</f>
        <v>Associated defect</v>
      </c>
      <c r="H15" s="39" t="str">
        <f ca="1">Language!$F$62</f>
        <v>Comment on result</v>
      </c>
      <c r="I15" s="39" t="str">
        <f ca="1">Language!$F$63</f>
        <v>Historic defects</v>
      </c>
      <c r="J15" s="39" t="str">
        <f ca="1">Language!$F$64</f>
        <v>Requirement</v>
      </c>
      <c r="K15" s="39" t="str">
        <f ca="1">Language!$F$59</f>
        <v>Tester</v>
      </c>
      <c r="L15" s="39" t="str">
        <f ca="1">Language!$F$34</f>
        <v>System version under test</v>
      </c>
      <c r="M15" s="39" t="str">
        <f ca="1">Language!$F$58</f>
        <v>Last state date</v>
      </c>
      <c r="N15" s="41" t="s">
        <v>100</v>
      </c>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c r="DW15" s="118"/>
      <c r="DX15" s="118"/>
      <c r="DY15" s="118"/>
      <c r="DZ15" s="118"/>
      <c r="EA15" s="118"/>
    </row>
    <row r="16" spans="1:131" x14ac:dyDescent="0.2">
      <c r="A16" s="120" t="s">
        <v>27</v>
      </c>
      <c r="B16" s="137"/>
      <c r="C16" s="120"/>
      <c r="D16" s="120"/>
      <c r="E16" s="44"/>
      <c r="F16" s="114"/>
      <c r="G16" s="44"/>
      <c r="H16" s="44"/>
      <c r="I16" s="44"/>
      <c r="J16" s="44"/>
      <c r="K16" s="44" t="s">
        <v>272</v>
      </c>
      <c r="L16" s="44"/>
      <c r="M16" s="138"/>
      <c r="N16" s="44" t="str">
        <f t="shared" ref="N16:N17" si="0">IF(NOT(ISERROR(FIND("&lt;&gt;",CONCATENATE("&lt;",A16,"&gt;")))),F16,"")</f>
        <v/>
      </c>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row>
    <row r="17" spans="1:131 16383:16384" x14ac:dyDescent="0.2">
      <c r="A17" s="120" t="s">
        <v>340</v>
      </c>
      <c r="B17" s="137"/>
      <c r="C17" s="120"/>
      <c r="D17" s="120"/>
      <c r="E17" s="44"/>
      <c r="F17" s="114"/>
      <c r="G17" s="44"/>
      <c r="H17" s="120"/>
      <c r="I17" s="44"/>
      <c r="J17" s="44"/>
      <c r="K17" s="44"/>
      <c r="L17" s="44"/>
      <c r="M17" s="138"/>
      <c r="N17" s="44" t="str">
        <f t="shared" si="0"/>
        <v/>
      </c>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row>
    <row r="18" spans="1:131 16383:16384" ht="12.75" x14ac:dyDescent="0.2">
      <c r="A18" s="24"/>
      <c r="B18" s="24"/>
      <c r="C18" s="24"/>
      <c r="D18" s="96"/>
      <c r="E18" s="24"/>
      <c r="F18" s="24"/>
      <c r="G18" s="24"/>
      <c r="H18" s="24"/>
      <c r="I18" s="24"/>
      <c r="J18" s="24"/>
      <c r="K18" s="24"/>
      <c r="L18" s="24"/>
      <c r="M18" s="24"/>
      <c r="N18" s="24"/>
      <c r="O18" s="24"/>
    </row>
    <row r="19" spans="1:131 16383:16384" ht="12.75" x14ac:dyDescent="0.2">
      <c r="A19" s="24"/>
      <c r="B19" s="24"/>
      <c r="C19" s="24"/>
      <c r="D19" s="96"/>
      <c r="E19" s="24"/>
      <c r="F19" s="24"/>
      <c r="G19" s="24"/>
      <c r="H19" s="24"/>
      <c r="I19" s="24"/>
      <c r="J19" s="24"/>
      <c r="K19" s="24"/>
      <c r="L19" s="24"/>
      <c r="M19" s="24"/>
      <c r="N19" s="24"/>
      <c r="O19" s="24"/>
    </row>
    <row r="20" spans="1:131 16383:16384" ht="12.75" x14ac:dyDescent="0.2">
      <c r="A20" s="24"/>
      <c r="B20" s="24"/>
      <c r="C20" s="24"/>
      <c r="D20" s="96"/>
      <c r="E20" s="24"/>
      <c r="F20" s="24"/>
      <c r="G20" s="24"/>
      <c r="H20" s="24"/>
      <c r="I20" s="24"/>
      <c r="J20" s="24"/>
      <c r="K20" s="24"/>
      <c r="L20" s="24"/>
      <c r="M20" s="24"/>
      <c r="N20" s="24"/>
      <c r="O20" s="24"/>
    </row>
    <row r="21" spans="1:131 16383:16384" ht="12.75" x14ac:dyDescent="0.2">
      <c r="A21" s="24"/>
      <c r="B21" s="24"/>
      <c r="C21" s="24"/>
      <c r="D21" s="96"/>
      <c r="E21" s="24"/>
      <c r="F21" s="24"/>
      <c r="G21" s="24"/>
      <c r="H21" s="24"/>
      <c r="I21" s="24"/>
      <c r="J21" s="24"/>
      <c r="K21" s="24"/>
      <c r="L21" s="24"/>
      <c r="M21" s="24"/>
      <c r="N21" s="24"/>
      <c r="O21" s="24"/>
    </row>
    <row r="22" spans="1:131 16383:16384" ht="12.75" x14ac:dyDescent="0.2">
      <c r="A22" s="24"/>
      <c r="B22" s="24"/>
      <c r="C22" s="24"/>
      <c r="D22" s="96"/>
      <c r="E22" s="24"/>
      <c r="F22" s="24"/>
      <c r="G22" s="24"/>
      <c r="H22" s="24"/>
      <c r="I22" s="24"/>
      <c r="J22" s="24"/>
      <c r="K22" s="24"/>
      <c r="L22" s="24"/>
      <c r="M22" s="24"/>
      <c r="N22" s="24"/>
      <c r="O22" s="24"/>
    </row>
    <row r="23" spans="1:131 16383:16384" ht="12.75" x14ac:dyDescent="0.2">
      <c r="A23" s="24"/>
      <c r="B23" s="24"/>
      <c r="C23" s="24"/>
      <c r="D23" s="96"/>
      <c r="E23" s="24"/>
      <c r="F23" s="24"/>
      <c r="G23" s="24"/>
      <c r="H23" s="24"/>
      <c r="I23" s="24"/>
      <c r="J23" s="24"/>
      <c r="K23" s="24"/>
      <c r="L23" s="24"/>
      <c r="M23" s="24"/>
      <c r="N23" s="24"/>
      <c r="O23" s="24"/>
    </row>
    <row r="24" spans="1:131 16383:16384" ht="12.75" x14ac:dyDescent="0.2">
      <c r="A24" s="24"/>
      <c r="B24" s="24"/>
      <c r="C24" s="24"/>
      <c r="D24" s="96"/>
      <c r="E24" s="24"/>
      <c r="F24" s="24"/>
      <c r="G24" s="24"/>
      <c r="H24" s="24"/>
      <c r="I24" s="24"/>
      <c r="J24" s="24"/>
      <c r="K24" s="24"/>
      <c r="L24" s="24"/>
      <c r="M24" s="24"/>
      <c r="N24" s="24"/>
      <c r="O24" s="24"/>
      <c r="XFC24" s="24"/>
      <c r="XFD24" s="24"/>
    </row>
    <row r="25" spans="1:131 16383:16384" ht="12.75" x14ac:dyDescent="0.2">
      <c r="A25" s="24"/>
      <c r="B25" s="24"/>
      <c r="C25" s="24"/>
      <c r="D25" s="96"/>
      <c r="E25" s="24"/>
      <c r="F25" s="24"/>
      <c r="G25" s="24"/>
      <c r="H25" s="24"/>
      <c r="I25" s="24"/>
      <c r="J25" s="24"/>
      <c r="K25" s="24"/>
      <c r="L25" s="24"/>
      <c r="M25" s="24"/>
      <c r="N25" s="24"/>
      <c r="O25" s="26"/>
      <c r="XFC25" s="24"/>
      <c r="XFD25" s="24"/>
    </row>
    <row r="26" spans="1:131 16383:16384" ht="12.75" x14ac:dyDescent="0.2">
      <c r="A26" s="24"/>
      <c r="B26" s="24"/>
      <c r="C26" s="24"/>
      <c r="D26" s="96"/>
      <c r="E26" s="24"/>
      <c r="F26" s="24"/>
      <c r="G26" s="24"/>
      <c r="H26" s="24"/>
      <c r="I26" s="24"/>
      <c r="J26" s="24"/>
      <c r="K26" s="24"/>
      <c r="L26" s="24"/>
      <c r="M26" s="24"/>
      <c r="N26" s="24"/>
      <c r="O26" s="26"/>
      <c r="XFC26" s="24"/>
      <c r="XFD26" s="24"/>
    </row>
    <row r="27" spans="1:131 16383:16384" ht="12.75" x14ac:dyDescent="0.2">
      <c r="A27" s="24"/>
      <c r="B27" s="24"/>
      <c r="C27" s="24"/>
      <c r="D27" s="96"/>
      <c r="E27" s="24"/>
      <c r="F27" s="24"/>
      <c r="G27" s="24"/>
      <c r="H27" s="24"/>
      <c r="I27" s="24"/>
      <c r="J27" s="24"/>
      <c r="K27" s="24"/>
      <c r="L27" s="24"/>
      <c r="M27" s="24"/>
      <c r="N27" s="24"/>
      <c r="O27" s="26"/>
      <c r="XFC27" s="24"/>
      <c r="XFD27" s="24"/>
    </row>
    <row r="28" spans="1:131 16383:16384" ht="12.75" x14ac:dyDescent="0.2">
      <c r="A28" s="24"/>
      <c r="B28" s="24"/>
      <c r="C28" s="24"/>
      <c r="D28" s="96"/>
      <c r="E28" s="24"/>
      <c r="F28" s="24"/>
      <c r="G28" s="24"/>
      <c r="H28" s="24"/>
      <c r="I28" s="24"/>
      <c r="J28" s="24"/>
      <c r="K28" s="24"/>
      <c r="L28" s="24"/>
      <c r="M28" s="24"/>
      <c r="N28" s="24"/>
      <c r="O28" s="26"/>
      <c r="XFC28" s="24"/>
      <c r="XFD28" s="24"/>
    </row>
    <row r="29" spans="1:131 16383:16384" ht="12.75" x14ac:dyDescent="0.2">
      <c r="A29" s="24"/>
      <c r="B29" s="24"/>
      <c r="C29" s="24"/>
      <c r="D29" s="96"/>
      <c r="E29" s="24"/>
      <c r="F29" s="24"/>
      <c r="G29" s="24"/>
      <c r="H29" s="24"/>
      <c r="I29" s="24"/>
      <c r="J29" s="24"/>
      <c r="K29" s="24"/>
      <c r="L29" s="24"/>
      <c r="M29" s="24"/>
      <c r="N29" s="24"/>
      <c r="O29" s="28"/>
      <c r="XFC29" s="24"/>
      <c r="XFD29" s="24"/>
    </row>
    <row r="30" spans="1:131 16383:16384" ht="12.75" x14ac:dyDescent="0.2">
      <c r="A30" s="24"/>
      <c r="B30" s="24"/>
      <c r="C30" s="24"/>
      <c r="D30" s="96"/>
      <c r="E30" s="24"/>
      <c r="F30" s="24"/>
      <c r="G30" s="24"/>
      <c r="H30" s="24"/>
      <c r="I30" s="24"/>
      <c r="J30" s="24"/>
      <c r="K30" s="24"/>
      <c r="L30" s="24"/>
      <c r="M30" s="24"/>
      <c r="N30" s="24"/>
      <c r="O30" s="28"/>
      <c r="XFC30" s="24"/>
      <c r="XFD30" s="24"/>
    </row>
    <row r="31" spans="1:131 16383:16384" s="24" customFormat="1" ht="15" customHeight="1" x14ac:dyDescent="0.2">
      <c r="D31" s="96"/>
      <c r="O31" s="28"/>
    </row>
    <row r="32" spans="1:131 16383:16384" s="24" customFormat="1" ht="15" customHeight="1" x14ac:dyDescent="0.2">
      <c r="D32" s="96"/>
      <c r="O32" s="28"/>
    </row>
    <row r="33" spans="1:15 16383:16384" s="24" customFormat="1" ht="15" customHeight="1" x14ac:dyDescent="0.2">
      <c r="A33" s="22"/>
      <c r="B33" s="22"/>
      <c r="C33" s="22"/>
      <c r="D33" s="97"/>
      <c r="E33" s="22"/>
      <c r="F33" s="22"/>
      <c r="G33" s="22"/>
      <c r="H33" s="22"/>
      <c r="I33" s="22"/>
      <c r="J33" s="22"/>
      <c r="K33" s="22"/>
      <c r="L33" s="22"/>
      <c r="M33" s="22"/>
      <c r="N33" s="22"/>
      <c r="O33" s="28"/>
    </row>
    <row r="34" spans="1:15 16383:16384" s="24" customFormat="1" ht="15" customHeight="1" x14ac:dyDescent="0.2">
      <c r="A34" s="22"/>
      <c r="B34" s="22"/>
      <c r="C34" s="22"/>
      <c r="D34" s="97"/>
      <c r="E34" s="22"/>
      <c r="F34" s="22"/>
      <c r="G34" s="22"/>
      <c r="H34" s="22"/>
      <c r="I34" s="22"/>
      <c r="J34" s="22"/>
      <c r="K34" s="22"/>
      <c r="L34" s="22"/>
      <c r="M34" s="22"/>
      <c r="N34" s="22"/>
    </row>
    <row r="35" spans="1:15 16383:16384" s="24" customFormat="1" ht="15" customHeight="1" x14ac:dyDescent="0.2">
      <c r="A35" s="22"/>
      <c r="B35" s="22"/>
      <c r="C35" s="22"/>
      <c r="D35" s="97"/>
      <c r="E35" s="22"/>
      <c r="F35" s="22"/>
      <c r="G35" s="22"/>
      <c r="H35" s="22"/>
      <c r="I35" s="22"/>
      <c r="J35" s="22"/>
      <c r="K35" s="22"/>
      <c r="L35" s="22"/>
      <c r="M35" s="22"/>
      <c r="N35" s="22"/>
    </row>
    <row r="36" spans="1:15 16383:16384" s="24" customFormat="1" ht="15" customHeight="1" x14ac:dyDescent="0.2">
      <c r="A36" s="22"/>
      <c r="B36" s="22"/>
      <c r="C36" s="22"/>
      <c r="D36" s="97"/>
      <c r="E36" s="22"/>
      <c r="F36" s="22"/>
      <c r="G36" s="22"/>
      <c r="H36" s="22"/>
      <c r="I36" s="22"/>
      <c r="J36" s="22"/>
      <c r="K36" s="22"/>
      <c r="L36" s="22"/>
      <c r="M36" s="22"/>
      <c r="N36" s="22"/>
    </row>
    <row r="37" spans="1:15 16383:16384" s="24" customFormat="1" ht="15" customHeight="1" x14ac:dyDescent="0.2">
      <c r="A37" s="25"/>
      <c r="B37" s="25"/>
      <c r="C37" s="25"/>
      <c r="D37" s="98"/>
      <c r="E37" s="25"/>
      <c r="F37" s="25"/>
      <c r="G37" s="25"/>
      <c r="H37" s="25"/>
      <c r="I37" s="25"/>
      <c r="J37" s="25"/>
      <c r="K37" s="25"/>
      <c r="L37" s="25"/>
      <c r="M37" s="25"/>
      <c r="N37" s="25"/>
    </row>
    <row r="38" spans="1:15 16383:16384" s="24" customFormat="1" ht="15" customHeight="1" x14ac:dyDescent="0.2">
      <c r="A38" s="25"/>
      <c r="B38" s="25"/>
      <c r="C38" s="25"/>
      <c r="D38" s="98"/>
      <c r="E38" s="25"/>
      <c r="F38" s="25"/>
      <c r="G38" s="25"/>
      <c r="H38" s="25"/>
      <c r="I38" s="25"/>
      <c r="J38" s="25"/>
      <c r="K38" s="25"/>
      <c r="L38" s="25"/>
      <c r="M38" s="25"/>
      <c r="N38" s="25"/>
      <c r="O38" s="26"/>
    </row>
    <row r="39" spans="1:15 16383:16384" s="24" customFormat="1" ht="15" customHeight="1" x14ac:dyDescent="0.2">
      <c r="A39" s="25"/>
      <c r="B39" s="25"/>
      <c r="C39" s="25"/>
      <c r="D39" s="98"/>
      <c r="E39" s="25"/>
      <c r="F39" s="25"/>
      <c r="G39" s="25"/>
      <c r="H39" s="25"/>
      <c r="I39" s="25"/>
      <c r="J39" s="25"/>
      <c r="K39" s="25"/>
      <c r="L39" s="25"/>
      <c r="M39" s="25"/>
      <c r="N39" s="25"/>
      <c r="O39" s="26"/>
      <c r="XFC39" s="22"/>
      <c r="XFD39" s="22"/>
    </row>
    <row r="40" spans="1:15 16383:16384" s="24" customFormat="1" ht="15" customHeight="1" x14ac:dyDescent="0.2">
      <c r="A40" s="25"/>
      <c r="B40" s="25"/>
      <c r="C40" s="25"/>
      <c r="D40" s="98"/>
      <c r="E40" s="25"/>
      <c r="F40" s="25"/>
      <c r="G40" s="25"/>
      <c r="H40" s="25"/>
      <c r="I40" s="25"/>
      <c r="J40" s="25"/>
      <c r="K40" s="25"/>
      <c r="L40" s="25"/>
      <c r="M40" s="25"/>
      <c r="N40" s="25"/>
      <c r="O40" s="26"/>
      <c r="XFC40" s="22"/>
      <c r="XFD40" s="22"/>
    </row>
    <row r="41" spans="1:15 16383:16384" s="24" customFormat="1" ht="15" customHeight="1" x14ac:dyDescent="0.2">
      <c r="A41" s="25"/>
      <c r="B41" s="25"/>
      <c r="C41" s="25"/>
      <c r="D41" s="98"/>
      <c r="E41" s="25"/>
      <c r="F41" s="25"/>
      <c r="G41" s="25"/>
      <c r="H41" s="25"/>
      <c r="I41" s="25"/>
      <c r="J41" s="25"/>
      <c r="K41" s="25"/>
      <c r="L41" s="25"/>
      <c r="M41" s="25"/>
      <c r="N41" s="25"/>
      <c r="O41" s="23"/>
      <c r="XFC41" s="22"/>
      <c r="XFD41" s="22"/>
    </row>
    <row r="42" spans="1:15 16383:16384" s="24" customFormat="1" ht="15" customHeight="1" x14ac:dyDescent="0.2">
      <c r="D42" s="96"/>
      <c r="O42" s="3"/>
      <c r="XFC42" s="22"/>
      <c r="XFD42" s="22"/>
    </row>
    <row r="43" spans="1:15 16383:16384" s="24" customFormat="1" ht="15" customHeight="1" x14ac:dyDescent="0.2">
      <c r="D43" s="96"/>
      <c r="O43" s="3"/>
      <c r="XFC43" s="25"/>
      <c r="XFD43" s="25"/>
    </row>
    <row r="44" spans="1:15 16383:16384" s="24" customFormat="1" ht="15" customHeight="1" x14ac:dyDescent="0.2">
      <c r="D44" s="96"/>
      <c r="O44" s="3"/>
      <c r="XFC44" s="25"/>
      <c r="XFD44" s="25"/>
    </row>
    <row r="45" spans="1:15 16383:16384" s="24" customFormat="1" ht="15" customHeight="1" x14ac:dyDescent="0.2">
      <c r="D45" s="96"/>
      <c r="O45" s="3"/>
      <c r="XFC45" s="25"/>
      <c r="XFD45" s="25"/>
    </row>
    <row r="46" spans="1:15 16383:16384" s="22" customFormat="1" ht="15" customHeight="1" x14ac:dyDescent="0.2">
      <c r="A46" s="3"/>
      <c r="B46" s="3"/>
      <c r="C46" s="3"/>
      <c r="D46" s="90"/>
      <c r="E46" s="3"/>
      <c r="F46" s="3"/>
      <c r="G46" s="3"/>
      <c r="H46" s="3"/>
      <c r="I46" s="3"/>
      <c r="J46" s="3"/>
      <c r="K46" s="3"/>
      <c r="L46" s="3"/>
      <c r="M46" s="3"/>
      <c r="N46" s="3"/>
      <c r="O46" s="3"/>
      <c r="XFC46" s="25"/>
      <c r="XFD46" s="25"/>
    </row>
    <row r="47" spans="1:15 16383:16384" s="22" customFormat="1" ht="15" customHeight="1" x14ac:dyDescent="0.2">
      <c r="A47" s="3"/>
      <c r="B47" s="3"/>
      <c r="C47" s="3"/>
      <c r="D47" s="90"/>
      <c r="E47" s="3"/>
      <c r="F47" s="3"/>
      <c r="G47" s="3"/>
      <c r="H47" s="3"/>
      <c r="I47" s="3"/>
      <c r="J47" s="3"/>
      <c r="K47" s="3"/>
      <c r="L47" s="3"/>
      <c r="M47" s="3"/>
      <c r="N47" s="3"/>
      <c r="O47" s="3"/>
      <c r="XFC47" s="25"/>
      <c r="XFD47" s="25"/>
    </row>
    <row r="48" spans="1:15 16383:16384" s="22" customFormat="1" ht="15" customHeight="1" x14ac:dyDescent="0.2">
      <c r="A48" s="3"/>
      <c r="B48" s="3"/>
      <c r="C48" s="3"/>
      <c r="D48" s="90"/>
      <c r="E48" s="3"/>
      <c r="F48" s="3"/>
      <c r="G48" s="3"/>
      <c r="H48" s="3"/>
      <c r="I48" s="3"/>
      <c r="J48" s="3"/>
      <c r="K48" s="3"/>
      <c r="L48" s="3"/>
      <c r="M48" s="3"/>
      <c r="N48" s="3"/>
      <c r="O48" s="3"/>
      <c r="XFC48" s="24"/>
      <c r="XFD48" s="24"/>
    </row>
    <row r="49" spans="1:15 16383:16384" s="22" customFormat="1" ht="15" customHeight="1" x14ac:dyDescent="0.2">
      <c r="A49" s="3"/>
      <c r="B49" s="3"/>
      <c r="C49" s="3"/>
      <c r="D49" s="90"/>
      <c r="E49" s="3"/>
      <c r="F49" s="3"/>
      <c r="G49" s="3"/>
      <c r="H49" s="3"/>
      <c r="I49" s="3"/>
      <c r="J49" s="3"/>
      <c r="K49" s="3"/>
      <c r="L49" s="3"/>
      <c r="M49" s="3"/>
      <c r="N49" s="3"/>
      <c r="O49" s="3"/>
      <c r="XFC49" s="24"/>
      <c r="XFD49" s="24"/>
    </row>
    <row r="50" spans="1:15 16383:16384" s="25" customFormat="1" ht="15" customHeight="1" x14ac:dyDescent="0.2">
      <c r="A50" s="3"/>
      <c r="B50" s="3"/>
      <c r="C50" s="3"/>
      <c r="D50" s="90"/>
      <c r="E50" s="3"/>
      <c r="F50" s="3"/>
      <c r="G50" s="3"/>
      <c r="H50" s="3"/>
      <c r="I50" s="3"/>
      <c r="J50" s="3"/>
      <c r="K50" s="3"/>
      <c r="L50" s="3"/>
      <c r="M50" s="3"/>
      <c r="N50" s="3"/>
      <c r="O50" s="3"/>
      <c r="XFC50" s="24"/>
      <c r="XFD50" s="24"/>
    </row>
    <row r="51" spans="1:15 16383:16384" s="25" customFormat="1" ht="15" customHeight="1" x14ac:dyDescent="0.2">
      <c r="A51" s="3"/>
      <c r="B51" s="3"/>
      <c r="C51" s="3"/>
      <c r="D51" s="90"/>
      <c r="E51" s="3"/>
      <c r="F51" s="3"/>
      <c r="G51" s="3"/>
      <c r="H51" s="3"/>
      <c r="I51" s="3"/>
      <c r="J51" s="3"/>
      <c r="K51" s="3"/>
      <c r="L51" s="3"/>
      <c r="M51" s="3"/>
      <c r="N51" s="3"/>
      <c r="O51" s="3"/>
      <c r="XFC51" s="24"/>
      <c r="XFD51" s="24"/>
    </row>
    <row r="52" spans="1:15 16383:16384" s="25" customFormat="1" ht="15" customHeight="1" x14ac:dyDescent="0.2">
      <c r="A52" s="3"/>
      <c r="B52" s="3"/>
      <c r="C52" s="3"/>
      <c r="D52" s="90"/>
      <c r="E52" s="3"/>
      <c r="F52" s="3"/>
      <c r="G52" s="3"/>
      <c r="H52" s="3"/>
      <c r="I52" s="3"/>
      <c r="J52" s="3"/>
      <c r="K52" s="3"/>
      <c r="L52" s="3"/>
      <c r="M52" s="3"/>
      <c r="N52" s="3"/>
      <c r="O52" s="3"/>
      <c r="XFC52" s="3"/>
      <c r="XFD52" s="3"/>
    </row>
    <row r="53" spans="1:15 16383:16384" s="25" customFormat="1" ht="15" customHeight="1" x14ac:dyDescent="0.2">
      <c r="A53" s="3"/>
      <c r="B53" s="3"/>
      <c r="C53" s="3"/>
      <c r="D53" s="90"/>
      <c r="E53" s="3"/>
      <c r="F53" s="3"/>
      <c r="G53" s="3"/>
      <c r="H53" s="3"/>
      <c r="I53" s="3"/>
      <c r="J53" s="3"/>
      <c r="K53" s="3"/>
      <c r="L53" s="3"/>
      <c r="M53" s="3"/>
      <c r="N53" s="3"/>
      <c r="O53" s="3"/>
      <c r="XFC53" s="3"/>
      <c r="XFD53" s="3"/>
    </row>
    <row r="54" spans="1:15 16383:16384" s="25" customFormat="1" ht="15" customHeight="1" x14ac:dyDescent="0.2">
      <c r="A54" s="3"/>
      <c r="B54" s="3"/>
      <c r="C54" s="3"/>
      <c r="D54" s="90"/>
      <c r="E54" s="3"/>
      <c r="F54" s="3"/>
      <c r="G54" s="3"/>
      <c r="H54" s="3"/>
      <c r="I54" s="3"/>
      <c r="J54" s="3"/>
      <c r="K54" s="3"/>
      <c r="L54" s="3"/>
      <c r="M54" s="3"/>
      <c r="N54" s="3"/>
      <c r="O54" s="3"/>
      <c r="XFC54" s="3"/>
      <c r="XFD54" s="3"/>
    </row>
    <row r="55" spans="1:15 16383:16384" s="24" customFormat="1" ht="15" customHeight="1" x14ac:dyDescent="0.2">
      <c r="A55" s="3"/>
      <c r="B55" s="3"/>
      <c r="C55" s="3"/>
      <c r="D55" s="90"/>
      <c r="E55" s="3"/>
      <c r="F55" s="3"/>
      <c r="G55" s="3"/>
      <c r="H55" s="3"/>
      <c r="I55" s="3"/>
      <c r="J55" s="3"/>
      <c r="K55" s="3"/>
      <c r="L55" s="3"/>
      <c r="M55" s="3"/>
      <c r="N55" s="3"/>
      <c r="O55" s="3"/>
      <c r="XFC55" s="3"/>
      <c r="XFD55" s="3"/>
    </row>
    <row r="56" spans="1:15 16383:16384" s="24" customFormat="1" ht="15" customHeight="1" x14ac:dyDescent="0.2">
      <c r="A56" s="3"/>
      <c r="B56" s="3"/>
      <c r="C56" s="3"/>
      <c r="D56" s="90"/>
      <c r="E56" s="3"/>
      <c r="F56" s="3"/>
      <c r="G56" s="3"/>
      <c r="H56" s="3"/>
      <c r="I56" s="3"/>
      <c r="J56" s="3"/>
      <c r="K56" s="3"/>
      <c r="L56" s="3"/>
      <c r="M56" s="3"/>
      <c r="N56" s="3"/>
      <c r="O56" s="3"/>
      <c r="XFC56" s="3"/>
      <c r="XFD56" s="3"/>
    </row>
    <row r="57" spans="1:15 16383:16384" s="24" customFormat="1" ht="15" customHeight="1" x14ac:dyDescent="0.2">
      <c r="A57" s="3"/>
      <c r="B57" s="3"/>
      <c r="C57" s="3"/>
      <c r="D57" s="90"/>
      <c r="E57" s="3"/>
      <c r="F57" s="3"/>
      <c r="G57" s="3"/>
      <c r="H57" s="3"/>
      <c r="I57" s="3"/>
      <c r="J57" s="3"/>
      <c r="K57" s="3"/>
      <c r="L57" s="3"/>
      <c r="M57" s="3"/>
      <c r="N57" s="3"/>
      <c r="O57" s="3"/>
      <c r="XFC57" s="3"/>
      <c r="XFD57" s="3"/>
    </row>
    <row r="58" spans="1:15 16383:16384" s="24" customFormat="1" ht="15" customHeight="1" x14ac:dyDescent="0.2">
      <c r="A58" s="3"/>
      <c r="B58" s="3"/>
      <c r="C58" s="3"/>
      <c r="D58" s="90"/>
      <c r="E58" s="3"/>
      <c r="F58" s="3"/>
      <c r="G58" s="3"/>
      <c r="H58" s="3"/>
      <c r="I58" s="3"/>
      <c r="J58" s="3"/>
      <c r="K58" s="3"/>
      <c r="L58" s="3"/>
      <c r="M58" s="3"/>
      <c r="N58" s="3"/>
      <c r="O58" s="3"/>
      <c r="XFC58" s="3"/>
      <c r="XFD58" s="3"/>
    </row>
  </sheetData>
  <dataConsolidate/>
  <mergeCells count="1">
    <mergeCell ref="G2:I4"/>
  </mergeCells>
  <phoneticPr fontId="0" type="noConversion"/>
  <conditionalFormatting sqref="D7">
    <cfRule type="cellIs" dxfId="488" priority="389" stopIfTrue="1" operator="equal">
      <formula>"Failed"</formula>
    </cfRule>
    <cfRule type="cellIs" dxfId="487" priority="390" stopIfTrue="1" operator="equal">
      <formula>"Passed"</formula>
    </cfRule>
    <cfRule type="cellIs" dxfId="486" priority="391" stopIfTrue="1" operator="notEqual">
      <formula>""</formula>
    </cfRule>
  </conditionalFormatting>
  <conditionalFormatting sqref="A16:O17">
    <cfRule type="expression" dxfId="485" priority="291" stopIfTrue="1">
      <formula>$A16="X"</formula>
    </cfRule>
    <cfRule type="expression" dxfId="484" priority="292" stopIfTrue="1">
      <formula>NOT(ISERROR(SEARCH("P",$A16)))</formula>
    </cfRule>
  </conditionalFormatting>
  <conditionalFormatting sqref="F16:F17">
    <cfRule type="cellIs" dxfId="483" priority="311" stopIfTrue="1" operator="equal">
      <formula>"OS"</formula>
    </cfRule>
    <cfRule type="cellIs" dxfId="482" priority="312" stopIfTrue="1" operator="equal">
      <formula>"NT"</formula>
    </cfRule>
    <cfRule type="cellIs" dxfId="481" priority="313" stopIfTrue="1" operator="equal">
      <formula>"OKWC"</formula>
    </cfRule>
    <cfRule type="cellIs" dxfId="480" priority="386" stopIfTrue="1" operator="equal">
      <formula>"OK"</formula>
    </cfRule>
    <cfRule type="cellIs" dxfId="479" priority="387" stopIfTrue="1" operator="equal">
      <formula>"NOK"</formula>
    </cfRule>
    <cfRule type="cellIs" dxfId="478" priority="388" stopIfTrue="1" operator="equal">
      <formula>""</formula>
    </cfRule>
  </conditionalFormatting>
  <conditionalFormatting sqref="P16:P17">
    <cfRule type="expression" dxfId="477" priority="233" stopIfTrue="1">
      <formula>$A16="X"</formula>
    </cfRule>
    <cfRule type="expression" dxfId="476" priority="234" stopIfTrue="1">
      <formula>NOT(ISERROR(SEARCH("P",$A16)))</formula>
    </cfRule>
  </conditionalFormatting>
  <conditionalFormatting sqref="Q16:Q17">
    <cfRule type="expression" dxfId="475" priority="231" stopIfTrue="1">
      <formula>$A16="X"</formula>
    </cfRule>
    <cfRule type="expression" dxfId="474" priority="232" stopIfTrue="1">
      <formula>NOT(ISERROR(SEARCH("P",$A16)))</formula>
    </cfRule>
  </conditionalFormatting>
  <conditionalFormatting sqref="R16:R17">
    <cfRule type="expression" dxfId="473" priority="229" stopIfTrue="1">
      <formula>$A16="X"</formula>
    </cfRule>
    <cfRule type="expression" dxfId="472" priority="230" stopIfTrue="1">
      <formula>NOT(ISERROR(SEARCH("P",$A16)))</formula>
    </cfRule>
  </conditionalFormatting>
  <conditionalFormatting sqref="S16:S17">
    <cfRule type="expression" dxfId="471" priority="227" stopIfTrue="1">
      <formula>$A16="X"</formula>
    </cfRule>
    <cfRule type="expression" dxfId="470" priority="228" stopIfTrue="1">
      <formula>NOT(ISERROR(SEARCH("P",$A16)))</formula>
    </cfRule>
  </conditionalFormatting>
  <conditionalFormatting sqref="T16:T17">
    <cfRule type="expression" dxfId="469" priority="225" stopIfTrue="1">
      <formula>$A16="X"</formula>
    </cfRule>
    <cfRule type="expression" dxfId="468" priority="226" stopIfTrue="1">
      <formula>NOT(ISERROR(SEARCH("P",$A16)))</formula>
    </cfRule>
  </conditionalFormatting>
  <conditionalFormatting sqref="U16:U17">
    <cfRule type="expression" dxfId="467" priority="223" stopIfTrue="1">
      <formula>$A16="X"</formula>
    </cfRule>
    <cfRule type="expression" dxfId="466" priority="224" stopIfTrue="1">
      <formula>NOT(ISERROR(SEARCH("P",$A16)))</formula>
    </cfRule>
  </conditionalFormatting>
  <conditionalFormatting sqref="V16:V17">
    <cfRule type="expression" dxfId="465" priority="221" stopIfTrue="1">
      <formula>$A16="X"</formula>
    </cfRule>
    <cfRule type="expression" dxfId="464" priority="222" stopIfTrue="1">
      <formula>NOT(ISERROR(SEARCH("P",$A16)))</formula>
    </cfRule>
  </conditionalFormatting>
  <conditionalFormatting sqref="W16:W17">
    <cfRule type="expression" dxfId="463" priority="219" stopIfTrue="1">
      <formula>$A16="X"</formula>
    </cfRule>
    <cfRule type="expression" dxfId="462" priority="220" stopIfTrue="1">
      <formula>NOT(ISERROR(SEARCH("P",$A16)))</formula>
    </cfRule>
  </conditionalFormatting>
  <conditionalFormatting sqref="X16:X17">
    <cfRule type="expression" dxfId="431" priority="215" stopIfTrue="1">
      <formula>$A16="X"</formula>
    </cfRule>
    <cfRule type="expression" dxfId="430" priority="216" stopIfTrue="1">
      <formula>NOT(ISERROR(SEARCH("P",$A16)))</formula>
    </cfRule>
  </conditionalFormatting>
  <conditionalFormatting sqref="Y16:Y17">
    <cfRule type="expression" dxfId="427" priority="213" stopIfTrue="1">
      <formula>$A16="X"</formula>
    </cfRule>
    <cfRule type="expression" dxfId="426" priority="214" stopIfTrue="1">
      <formula>NOT(ISERROR(SEARCH("P",$A16)))</formula>
    </cfRule>
  </conditionalFormatting>
  <conditionalFormatting sqref="Z16:Z17">
    <cfRule type="expression" dxfId="423" priority="211" stopIfTrue="1">
      <formula>$A16="X"</formula>
    </cfRule>
    <cfRule type="expression" dxfId="422" priority="212" stopIfTrue="1">
      <formula>NOT(ISERROR(SEARCH("P",$A16)))</formula>
    </cfRule>
  </conditionalFormatting>
  <conditionalFormatting sqref="AA16:AA17">
    <cfRule type="expression" dxfId="419" priority="209" stopIfTrue="1">
      <formula>$A16="X"</formula>
    </cfRule>
    <cfRule type="expression" dxfId="418" priority="210" stopIfTrue="1">
      <formula>NOT(ISERROR(SEARCH("P",$A16)))</formula>
    </cfRule>
  </conditionalFormatting>
  <conditionalFormatting sqref="AB16:AB17">
    <cfRule type="expression" dxfId="415" priority="207" stopIfTrue="1">
      <formula>$A16="X"</formula>
    </cfRule>
    <cfRule type="expression" dxfId="414" priority="208" stopIfTrue="1">
      <formula>NOT(ISERROR(SEARCH("P",$A16)))</formula>
    </cfRule>
  </conditionalFormatting>
  <conditionalFormatting sqref="AC16:AC17">
    <cfRule type="expression" dxfId="411" priority="205" stopIfTrue="1">
      <formula>$A16="X"</formula>
    </cfRule>
    <cfRule type="expression" dxfId="410" priority="206" stopIfTrue="1">
      <formula>NOT(ISERROR(SEARCH("P",$A16)))</formula>
    </cfRule>
  </conditionalFormatting>
  <conditionalFormatting sqref="AD16:AD17">
    <cfRule type="expression" dxfId="407" priority="203" stopIfTrue="1">
      <formula>$A16="X"</formula>
    </cfRule>
    <cfRule type="expression" dxfId="406" priority="204" stopIfTrue="1">
      <formula>NOT(ISERROR(SEARCH("P",$A16)))</formula>
    </cfRule>
  </conditionalFormatting>
  <conditionalFormatting sqref="AE16:AE17">
    <cfRule type="expression" dxfId="403" priority="201" stopIfTrue="1">
      <formula>$A16="X"</formula>
    </cfRule>
    <cfRule type="expression" dxfId="402" priority="202" stopIfTrue="1">
      <formula>NOT(ISERROR(SEARCH("P",$A16)))</formula>
    </cfRule>
  </conditionalFormatting>
  <conditionalFormatting sqref="AF16:AF17">
    <cfRule type="expression" dxfId="399" priority="199" stopIfTrue="1">
      <formula>$A16="X"</formula>
    </cfRule>
    <cfRule type="expression" dxfId="398" priority="200" stopIfTrue="1">
      <formula>NOT(ISERROR(SEARCH("P",$A16)))</formula>
    </cfRule>
  </conditionalFormatting>
  <conditionalFormatting sqref="AG16:AG17">
    <cfRule type="expression" dxfId="395" priority="197" stopIfTrue="1">
      <formula>$A16="X"</formula>
    </cfRule>
    <cfRule type="expression" dxfId="394" priority="198" stopIfTrue="1">
      <formula>NOT(ISERROR(SEARCH("P",$A16)))</formula>
    </cfRule>
  </conditionalFormatting>
  <conditionalFormatting sqref="AH16:AH17">
    <cfRule type="expression" dxfId="391" priority="195" stopIfTrue="1">
      <formula>$A16="X"</formula>
    </cfRule>
    <cfRule type="expression" dxfId="390" priority="196" stopIfTrue="1">
      <formula>NOT(ISERROR(SEARCH("P",$A16)))</formula>
    </cfRule>
  </conditionalFormatting>
  <conditionalFormatting sqref="AI16:AI17">
    <cfRule type="expression" dxfId="387" priority="193" stopIfTrue="1">
      <formula>$A16="X"</formula>
    </cfRule>
    <cfRule type="expression" dxfId="386" priority="194" stopIfTrue="1">
      <formula>NOT(ISERROR(SEARCH("P",$A16)))</formula>
    </cfRule>
  </conditionalFormatting>
  <conditionalFormatting sqref="AJ16:AJ17">
    <cfRule type="expression" dxfId="383" priority="191" stopIfTrue="1">
      <formula>$A16="X"</formula>
    </cfRule>
    <cfRule type="expression" dxfId="382" priority="192" stopIfTrue="1">
      <formula>NOT(ISERROR(SEARCH("P",$A16)))</formula>
    </cfRule>
  </conditionalFormatting>
  <conditionalFormatting sqref="AK16:AK17">
    <cfRule type="expression" dxfId="379" priority="189" stopIfTrue="1">
      <formula>$A16="X"</formula>
    </cfRule>
    <cfRule type="expression" dxfId="378" priority="190" stopIfTrue="1">
      <formula>NOT(ISERROR(SEARCH("P",$A16)))</formula>
    </cfRule>
  </conditionalFormatting>
  <conditionalFormatting sqref="AL16:AL17">
    <cfRule type="expression" dxfId="375" priority="187" stopIfTrue="1">
      <formula>$A16="X"</formula>
    </cfRule>
    <cfRule type="expression" dxfId="374" priority="188" stopIfTrue="1">
      <formula>NOT(ISERROR(SEARCH("P",$A16)))</formula>
    </cfRule>
  </conditionalFormatting>
  <conditionalFormatting sqref="AM16:AM17">
    <cfRule type="expression" dxfId="371" priority="185" stopIfTrue="1">
      <formula>$A16="X"</formula>
    </cfRule>
    <cfRule type="expression" dxfId="370" priority="186" stopIfTrue="1">
      <formula>NOT(ISERROR(SEARCH("P",$A16)))</formula>
    </cfRule>
  </conditionalFormatting>
  <conditionalFormatting sqref="AN16:AN17">
    <cfRule type="expression" dxfId="367" priority="183" stopIfTrue="1">
      <formula>$A16="X"</formula>
    </cfRule>
    <cfRule type="expression" dxfId="366" priority="184" stopIfTrue="1">
      <formula>NOT(ISERROR(SEARCH("P",$A16)))</formula>
    </cfRule>
  </conditionalFormatting>
  <conditionalFormatting sqref="AO16:AO17">
    <cfRule type="expression" dxfId="363" priority="181" stopIfTrue="1">
      <formula>$A16="X"</formula>
    </cfRule>
    <cfRule type="expression" dxfId="362" priority="182" stopIfTrue="1">
      <formula>NOT(ISERROR(SEARCH("P",$A16)))</formula>
    </cfRule>
  </conditionalFormatting>
  <conditionalFormatting sqref="AP16:AP17">
    <cfRule type="expression" dxfId="359" priority="179" stopIfTrue="1">
      <formula>$A16="X"</formula>
    </cfRule>
    <cfRule type="expression" dxfId="358" priority="180" stopIfTrue="1">
      <formula>NOT(ISERROR(SEARCH("P",$A16)))</formula>
    </cfRule>
  </conditionalFormatting>
  <conditionalFormatting sqref="AQ16:AQ17">
    <cfRule type="expression" dxfId="355" priority="177" stopIfTrue="1">
      <formula>$A16="X"</formula>
    </cfRule>
    <cfRule type="expression" dxfId="354" priority="178" stopIfTrue="1">
      <formula>NOT(ISERROR(SEARCH("P",$A16)))</formula>
    </cfRule>
  </conditionalFormatting>
  <conditionalFormatting sqref="AR16:AR17">
    <cfRule type="expression" dxfId="351" priority="175" stopIfTrue="1">
      <formula>$A16="X"</formula>
    </cfRule>
    <cfRule type="expression" dxfId="350" priority="176" stopIfTrue="1">
      <formula>NOT(ISERROR(SEARCH("P",$A16)))</formula>
    </cfRule>
  </conditionalFormatting>
  <conditionalFormatting sqref="AS16:AS17">
    <cfRule type="expression" dxfId="347" priority="173" stopIfTrue="1">
      <formula>$A16="X"</formula>
    </cfRule>
    <cfRule type="expression" dxfId="346" priority="174" stopIfTrue="1">
      <formula>NOT(ISERROR(SEARCH("P",$A16)))</formula>
    </cfRule>
  </conditionalFormatting>
  <conditionalFormatting sqref="AT16:AT17">
    <cfRule type="expression" dxfId="343" priority="171" stopIfTrue="1">
      <formula>$A16="X"</formula>
    </cfRule>
    <cfRule type="expression" dxfId="342" priority="172" stopIfTrue="1">
      <formula>NOT(ISERROR(SEARCH("P",$A16)))</formula>
    </cfRule>
  </conditionalFormatting>
  <conditionalFormatting sqref="AU16:AU17">
    <cfRule type="expression" dxfId="339" priority="169" stopIfTrue="1">
      <formula>$A16="X"</formula>
    </cfRule>
    <cfRule type="expression" dxfId="338" priority="170" stopIfTrue="1">
      <formula>NOT(ISERROR(SEARCH("P",$A16)))</formula>
    </cfRule>
  </conditionalFormatting>
  <conditionalFormatting sqref="AV16:AV17">
    <cfRule type="expression" dxfId="335" priority="167" stopIfTrue="1">
      <formula>$A16="X"</formula>
    </cfRule>
    <cfRule type="expression" dxfId="334" priority="168" stopIfTrue="1">
      <formula>NOT(ISERROR(SEARCH("P",$A16)))</formula>
    </cfRule>
  </conditionalFormatting>
  <conditionalFormatting sqref="AW16:AW17">
    <cfRule type="expression" dxfId="331" priority="165" stopIfTrue="1">
      <formula>$A16="X"</formula>
    </cfRule>
    <cfRule type="expression" dxfId="330" priority="166" stopIfTrue="1">
      <formula>NOT(ISERROR(SEARCH("P",$A16)))</formula>
    </cfRule>
  </conditionalFormatting>
  <conditionalFormatting sqref="AX16:AX17">
    <cfRule type="expression" dxfId="327" priority="163" stopIfTrue="1">
      <formula>$A16="X"</formula>
    </cfRule>
    <cfRule type="expression" dxfId="326" priority="164" stopIfTrue="1">
      <formula>NOT(ISERROR(SEARCH("P",$A16)))</formula>
    </cfRule>
  </conditionalFormatting>
  <conditionalFormatting sqref="AY16:AY17">
    <cfRule type="expression" dxfId="323" priority="161" stopIfTrue="1">
      <formula>$A16="X"</formula>
    </cfRule>
    <cfRule type="expression" dxfId="322" priority="162" stopIfTrue="1">
      <formula>NOT(ISERROR(SEARCH("P",$A16)))</formula>
    </cfRule>
  </conditionalFormatting>
  <conditionalFormatting sqref="AZ16:AZ17">
    <cfRule type="expression" dxfId="319" priority="159" stopIfTrue="1">
      <formula>$A16="X"</formula>
    </cfRule>
    <cfRule type="expression" dxfId="318" priority="160" stopIfTrue="1">
      <formula>NOT(ISERROR(SEARCH("P",$A16)))</formula>
    </cfRule>
  </conditionalFormatting>
  <conditionalFormatting sqref="BA16:BA17">
    <cfRule type="expression" dxfId="315" priority="157" stopIfTrue="1">
      <formula>$A16="X"</formula>
    </cfRule>
    <cfRule type="expression" dxfId="314" priority="158" stopIfTrue="1">
      <formula>NOT(ISERROR(SEARCH("P",$A16)))</formula>
    </cfRule>
  </conditionalFormatting>
  <conditionalFormatting sqref="BB16:BB17">
    <cfRule type="expression" dxfId="311" priority="155" stopIfTrue="1">
      <formula>$A16="X"</formula>
    </cfRule>
    <cfRule type="expression" dxfId="310" priority="156" stopIfTrue="1">
      <formula>NOT(ISERROR(SEARCH("P",$A16)))</formula>
    </cfRule>
  </conditionalFormatting>
  <conditionalFormatting sqref="BC16:BC17">
    <cfRule type="expression" dxfId="307" priority="153" stopIfTrue="1">
      <formula>$A16="X"</formula>
    </cfRule>
    <cfRule type="expression" dxfId="306" priority="154" stopIfTrue="1">
      <formula>NOT(ISERROR(SEARCH("P",$A16)))</formula>
    </cfRule>
  </conditionalFormatting>
  <conditionalFormatting sqref="BD16:BD17">
    <cfRule type="expression" dxfId="303" priority="151" stopIfTrue="1">
      <formula>$A16="X"</formula>
    </cfRule>
    <cfRule type="expression" dxfId="302" priority="152" stopIfTrue="1">
      <formula>NOT(ISERROR(SEARCH("P",$A16)))</formula>
    </cfRule>
  </conditionalFormatting>
  <conditionalFormatting sqref="BE16:BE17">
    <cfRule type="expression" dxfId="299" priority="149" stopIfTrue="1">
      <formula>$A16="X"</formula>
    </cfRule>
    <cfRule type="expression" dxfId="298" priority="150" stopIfTrue="1">
      <formula>NOT(ISERROR(SEARCH("P",$A16)))</formula>
    </cfRule>
  </conditionalFormatting>
  <conditionalFormatting sqref="BF16:BF17">
    <cfRule type="expression" dxfId="295" priority="147" stopIfTrue="1">
      <formula>$A16="X"</formula>
    </cfRule>
    <cfRule type="expression" dxfId="294" priority="148" stopIfTrue="1">
      <formula>NOT(ISERROR(SEARCH("P",$A16)))</formula>
    </cfRule>
  </conditionalFormatting>
  <conditionalFormatting sqref="BG16:BG17">
    <cfRule type="expression" dxfId="291" priority="145" stopIfTrue="1">
      <formula>$A16="X"</formula>
    </cfRule>
    <cfRule type="expression" dxfId="290" priority="146" stopIfTrue="1">
      <formula>NOT(ISERROR(SEARCH("P",$A16)))</formula>
    </cfRule>
  </conditionalFormatting>
  <conditionalFormatting sqref="BH16:BH17">
    <cfRule type="expression" dxfId="287" priority="143" stopIfTrue="1">
      <formula>$A16="X"</formula>
    </cfRule>
    <cfRule type="expression" dxfId="286" priority="144" stopIfTrue="1">
      <formula>NOT(ISERROR(SEARCH("P",$A16)))</formula>
    </cfRule>
  </conditionalFormatting>
  <conditionalFormatting sqref="BI16:BI17">
    <cfRule type="expression" dxfId="283" priority="141" stopIfTrue="1">
      <formula>$A16="X"</formula>
    </cfRule>
    <cfRule type="expression" dxfId="282" priority="142" stopIfTrue="1">
      <formula>NOT(ISERROR(SEARCH("P",$A16)))</formula>
    </cfRule>
  </conditionalFormatting>
  <conditionalFormatting sqref="BJ16:BJ17">
    <cfRule type="expression" dxfId="279" priority="139" stopIfTrue="1">
      <formula>$A16="X"</formula>
    </cfRule>
    <cfRule type="expression" dxfId="278" priority="140" stopIfTrue="1">
      <formula>NOT(ISERROR(SEARCH("P",$A16)))</formula>
    </cfRule>
  </conditionalFormatting>
  <conditionalFormatting sqref="BK16:BK17">
    <cfRule type="expression" dxfId="275" priority="137" stopIfTrue="1">
      <formula>$A16="X"</formula>
    </cfRule>
    <cfRule type="expression" dxfId="274" priority="138" stopIfTrue="1">
      <formula>NOT(ISERROR(SEARCH("P",$A16)))</formula>
    </cfRule>
  </conditionalFormatting>
  <conditionalFormatting sqref="BL16:BL17">
    <cfRule type="expression" dxfId="271" priority="135" stopIfTrue="1">
      <formula>$A16="X"</formula>
    </cfRule>
    <cfRule type="expression" dxfId="270" priority="136" stopIfTrue="1">
      <formula>NOT(ISERROR(SEARCH("P",$A16)))</formula>
    </cfRule>
  </conditionalFormatting>
  <conditionalFormatting sqref="BM16:BM17">
    <cfRule type="expression" dxfId="267" priority="133" stopIfTrue="1">
      <formula>$A16="X"</formula>
    </cfRule>
    <cfRule type="expression" dxfId="266" priority="134" stopIfTrue="1">
      <formula>NOT(ISERROR(SEARCH("P",$A16)))</formula>
    </cfRule>
  </conditionalFormatting>
  <conditionalFormatting sqref="BN16:BN17">
    <cfRule type="expression" dxfId="263" priority="131" stopIfTrue="1">
      <formula>$A16="X"</formula>
    </cfRule>
    <cfRule type="expression" dxfId="262" priority="132" stopIfTrue="1">
      <formula>NOT(ISERROR(SEARCH("P",$A16)))</formula>
    </cfRule>
  </conditionalFormatting>
  <conditionalFormatting sqref="BO16:BO17">
    <cfRule type="expression" dxfId="259" priority="129" stopIfTrue="1">
      <formula>$A16="X"</formula>
    </cfRule>
    <cfRule type="expression" dxfId="258" priority="130" stopIfTrue="1">
      <formula>NOT(ISERROR(SEARCH("P",$A16)))</formula>
    </cfRule>
  </conditionalFormatting>
  <conditionalFormatting sqref="BP16:BP17">
    <cfRule type="expression" dxfId="255" priority="127" stopIfTrue="1">
      <formula>$A16="X"</formula>
    </cfRule>
    <cfRule type="expression" dxfId="254" priority="128" stopIfTrue="1">
      <formula>NOT(ISERROR(SEARCH("P",$A16)))</formula>
    </cfRule>
  </conditionalFormatting>
  <conditionalFormatting sqref="BQ16:BQ17">
    <cfRule type="expression" dxfId="251" priority="125" stopIfTrue="1">
      <formula>$A16="X"</formula>
    </cfRule>
    <cfRule type="expression" dxfId="250" priority="126" stopIfTrue="1">
      <formula>NOT(ISERROR(SEARCH("P",$A16)))</formula>
    </cfRule>
  </conditionalFormatting>
  <conditionalFormatting sqref="BR16:BR17">
    <cfRule type="expression" dxfId="247" priority="123" stopIfTrue="1">
      <formula>$A16="X"</formula>
    </cfRule>
    <cfRule type="expression" dxfId="246" priority="124" stopIfTrue="1">
      <formula>NOT(ISERROR(SEARCH("P",$A16)))</formula>
    </cfRule>
  </conditionalFormatting>
  <conditionalFormatting sqref="BS16:BS17">
    <cfRule type="expression" dxfId="243" priority="121" stopIfTrue="1">
      <formula>$A16="X"</formula>
    </cfRule>
    <cfRule type="expression" dxfId="242" priority="122" stopIfTrue="1">
      <formula>NOT(ISERROR(SEARCH("P",$A16)))</formula>
    </cfRule>
  </conditionalFormatting>
  <conditionalFormatting sqref="BT16:BT17">
    <cfRule type="expression" dxfId="239" priority="119" stopIfTrue="1">
      <formula>$A16="X"</formula>
    </cfRule>
    <cfRule type="expression" dxfId="238" priority="120" stopIfTrue="1">
      <formula>NOT(ISERROR(SEARCH("P",$A16)))</formula>
    </cfRule>
  </conditionalFormatting>
  <conditionalFormatting sqref="BU16:BU17">
    <cfRule type="expression" dxfId="235" priority="117" stopIfTrue="1">
      <formula>$A16="X"</formula>
    </cfRule>
    <cfRule type="expression" dxfId="234" priority="118" stopIfTrue="1">
      <formula>NOT(ISERROR(SEARCH("P",$A16)))</formula>
    </cfRule>
  </conditionalFormatting>
  <conditionalFormatting sqref="BV16:BV17">
    <cfRule type="expression" dxfId="231" priority="115" stopIfTrue="1">
      <formula>$A16="X"</formula>
    </cfRule>
    <cfRule type="expression" dxfId="230" priority="116" stopIfTrue="1">
      <formula>NOT(ISERROR(SEARCH("P",$A16)))</formula>
    </cfRule>
  </conditionalFormatting>
  <conditionalFormatting sqref="BW16:BW17">
    <cfRule type="expression" dxfId="227" priority="113" stopIfTrue="1">
      <formula>$A16="X"</formula>
    </cfRule>
    <cfRule type="expression" dxfId="226" priority="114" stopIfTrue="1">
      <formula>NOT(ISERROR(SEARCH("P",$A16)))</formula>
    </cfRule>
  </conditionalFormatting>
  <conditionalFormatting sqref="BX16:BX17">
    <cfRule type="expression" dxfId="223" priority="111" stopIfTrue="1">
      <formula>$A16="X"</formula>
    </cfRule>
    <cfRule type="expression" dxfId="222" priority="112" stopIfTrue="1">
      <formula>NOT(ISERROR(SEARCH("P",$A16)))</formula>
    </cfRule>
  </conditionalFormatting>
  <conditionalFormatting sqref="BY16:BY17">
    <cfRule type="expression" dxfId="219" priority="109" stopIfTrue="1">
      <formula>$A16="X"</formula>
    </cfRule>
    <cfRule type="expression" dxfId="218" priority="110" stopIfTrue="1">
      <formula>NOT(ISERROR(SEARCH("P",$A16)))</formula>
    </cfRule>
  </conditionalFormatting>
  <conditionalFormatting sqref="BZ16:BZ17">
    <cfRule type="expression" dxfId="215" priority="107" stopIfTrue="1">
      <formula>$A16="X"</formula>
    </cfRule>
    <cfRule type="expression" dxfId="214" priority="108" stopIfTrue="1">
      <formula>NOT(ISERROR(SEARCH("P",$A16)))</formula>
    </cfRule>
  </conditionalFormatting>
  <conditionalFormatting sqref="CA16:CA17">
    <cfRule type="expression" dxfId="211" priority="105" stopIfTrue="1">
      <formula>$A16="X"</formula>
    </cfRule>
    <cfRule type="expression" dxfId="210" priority="106" stopIfTrue="1">
      <formula>NOT(ISERROR(SEARCH("P",$A16)))</formula>
    </cfRule>
  </conditionalFormatting>
  <conditionalFormatting sqref="CB16:CB17">
    <cfRule type="expression" dxfId="207" priority="103" stopIfTrue="1">
      <formula>$A16="X"</formula>
    </cfRule>
    <cfRule type="expression" dxfId="206" priority="104" stopIfTrue="1">
      <formula>NOT(ISERROR(SEARCH("P",$A16)))</formula>
    </cfRule>
  </conditionalFormatting>
  <conditionalFormatting sqref="CC16:CC17">
    <cfRule type="expression" dxfId="203" priority="101" stopIfTrue="1">
      <formula>$A16="X"</formula>
    </cfRule>
    <cfRule type="expression" dxfId="202" priority="102" stopIfTrue="1">
      <formula>NOT(ISERROR(SEARCH("P",$A16)))</formula>
    </cfRule>
  </conditionalFormatting>
  <conditionalFormatting sqref="CD16:CD17">
    <cfRule type="expression" dxfId="199" priority="99" stopIfTrue="1">
      <formula>$A16="X"</formula>
    </cfRule>
    <cfRule type="expression" dxfId="198" priority="100" stopIfTrue="1">
      <formula>NOT(ISERROR(SEARCH("P",$A16)))</formula>
    </cfRule>
  </conditionalFormatting>
  <conditionalFormatting sqref="CE16:CE17">
    <cfRule type="expression" dxfId="195" priority="97" stopIfTrue="1">
      <formula>$A16="X"</formula>
    </cfRule>
    <cfRule type="expression" dxfId="194" priority="98" stopIfTrue="1">
      <formula>NOT(ISERROR(SEARCH("P",$A16)))</formula>
    </cfRule>
  </conditionalFormatting>
  <conditionalFormatting sqref="CF16:CF17">
    <cfRule type="expression" dxfId="191" priority="95" stopIfTrue="1">
      <formula>$A16="X"</formula>
    </cfRule>
    <cfRule type="expression" dxfId="190" priority="96" stopIfTrue="1">
      <formula>NOT(ISERROR(SEARCH("P",$A16)))</formula>
    </cfRule>
  </conditionalFormatting>
  <conditionalFormatting sqref="CG16:CG17">
    <cfRule type="expression" dxfId="187" priority="93" stopIfTrue="1">
      <formula>$A16="X"</formula>
    </cfRule>
    <cfRule type="expression" dxfId="186" priority="94" stopIfTrue="1">
      <formula>NOT(ISERROR(SEARCH("P",$A16)))</formula>
    </cfRule>
  </conditionalFormatting>
  <conditionalFormatting sqref="CH16:CH17">
    <cfRule type="expression" dxfId="183" priority="91" stopIfTrue="1">
      <formula>$A16="X"</formula>
    </cfRule>
    <cfRule type="expression" dxfId="182" priority="92" stopIfTrue="1">
      <formula>NOT(ISERROR(SEARCH("P",$A16)))</formula>
    </cfRule>
  </conditionalFormatting>
  <conditionalFormatting sqref="CI16:CI17">
    <cfRule type="expression" dxfId="179" priority="89" stopIfTrue="1">
      <formula>$A16="X"</formula>
    </cfRule>
    <cfRule type="expression" dxfId="178" priority="90" stopIfTrue="1">
      <formula>NOT(ISERROR(SEARCH("P",$A16)))</formula>
    </cfRule>
  </conditionalFormatting>
  <conditionalFormatting sqref="CJ16:CJ17">
    <cfRule type="expression" dxfId="175" priority="87" stopIfTrue="1">
      <formula>$A16="X"</formula>
    </cfRule>
    <cfRule type="expression" dxfId="174" priority="88" stopIfTrue="1">
      <formula>NOT(ISERROR(SEARCH("P",$A16)))</formula>
    </cfRule>
  </conditionalFormatting>
  <conditionalFormatting sqref="CK16:CK17">
    <cfRule type="expression" dxfId="171" priority="85" stopIfTrue="1">
      <formula>$A16="X"</formula>
    </cfRule>
    <cfRule type="expression" dxfId="170" priority="86" stopIfTrue="1">
      <formula>NOT(ISERROR(SEARCH("P",$A16)))</formula>
    </cfRule>
  </conditionalFormatting>
  <conditionalFormatting sqref="CL16:CL17">
    <cfRule type="expression" dxfId="167" priority="83" stopIfTrue="1">
      <formula>$A16="X"</formula>
    </cfRule>
    <cfRule type="expression" dxfId="166" priority="84" stopIfTrue="1">
      <formula>NOT(ISERROR(SEARCH("P",$A16)))</formula>
    </cfRule>
  </conditionalFormatting>
  <conditionalFormatting sqref="CM16:CM17">
    <cfRule type="expression" dxfId="163" priority="81" stopIfTrue="1">
      <formula>$A16="X"</formula>
    </cfRule>
    <cfRule type="expression" dxfId="162" priority="82" stopIfTrue="1">
      <formula>NOT(ISERROR(SEARCH("P",$A16)))</formula>
    </cfRule>
  </conditionalFormatting>
  <conditionalFormatting sqref="CN16:CN17">
    <cfRule type="expression" dxfId="159" priority="79" stopIfTrue="1">
      <formula>$A16="X"</formula>
    </cfRule>
    <cfRule type="expression" dxfId="158" priority="80" stopIfTrue="1">
      <formula>NOT(ISERROR(SEARCH("P",$A16)))</formula>
    </cfRule>
  </conditionalFormatting>
  <conditionalFormatting sqref="CO16:CO17">
    <cfRule type="expression" dxfId="155" priority="77" stopIfTrue="1">
      <formula>$A16="X"</formula>
    </cfRule>
    <cfRule type="expression" dxfId="154" priority="78" stopIfTrue="1">
      <formula>NOT(ISERROR(SEARCH("P",$A16)))</formula>
    </cfRule>
  </conditionalFormatting>
  <conditionalFormatting sqref="CP16:CP17">
    <cfRule type="expression" dxfId="151" priority="75" stopIfTrue="1">
      <formula>$A16="X"</formula>
    </cfRule>
    <cfRule type="expression" dxfId="150" priority="76" stopIfTrue="1">
      <formula>NOT(ISERROR(SEARCH("P",$A16)))</formula>
    </cfRule>
  </conditionalFormatting>
  <conditionalFormatting sqref="CQ16:CQ17">
    <cfRule type="expression" dxfId="147" priority="73" stopIfTrue="1">
      <formula>$A16="X"</formula>
    </cfRule>
    <cfRule type="expression" dxfId="146" priority="74" stopIfTrue="1">
      <formula>NOT(ISERROR(SEARCH("P",$A16)))</formula>
    </cfRule>
  </conditionalFormatting>
  <conditionalFormatting sqref="CR16:CR17">
    <cfRule type="expression" dxfId="143" priority="71" stopIfTrue="1">
      <formula>$A16="X"</formula>
    </cfRule>
    <cfRule type="expression" dxfId="142" priority="72" stopIfTrue="1">
      <formula>NOT(ISERROR(SEARCH("P",$A16)))</formula>
    </cfRule>
  </conditionalFormatting>
  <conditionalFormatting sqref="CS16:CS17">
    <cfRule type="expression" dxfId="139" priority="69" stopIfTrue="1">
      <formula>$A16="X"</formula>
    </cfRule>
    <cfRule type="expression" dxfId="138" priority="70" stopIfTrue="1">
      <formula>NOT(ISERROR(SEARCH("P",$A16)))</formula>
    </cfRule>
  </conditionalFormatting>
  <conditionalFormatting sqref="CT16:CT17">
    <cfRule type="expression" dxfId="135" priority="67" stopIfTrue="1">
      <formula>$A16="X"</formula>
    </cfRule>
    <cfRule type="expression" dxfId="134" priority="68" stopIfTrue="1">
      <formula>NOT(ISERROR(SEARCH("P",$A16)))</formula>
    </cfRule>
  </conditionalFormatting>
  <conditionalFormatting sqref="CU16:CU17">
    <cfRule type="expression" dxfId="131" priority="65" stopIfTrue="1">
      <formula>$A16="X"</formula>
    </cfRule>
    <cfRule type="expression" dxfId="130" priority="66" stopIfTrue="1">
      <formula>NOT(ISERROR(SEARCH("P",$A16)))</formula>
    </cfRule>
  </conditionalFormatting>
  <conditionalFormatting sqref="CV16:CV17">
    <cfRule type="expression" dxfId="127" priority="63" stopIfTrue="1">
      <formula>$A16="X"</formula>
    </cfRule>
    <cfRule type="expression" dxfId="126" priority="64" stopIfTrue="1">
      <formula>NOT(ISERROR(SEARCH("P",$A16)))</formula>
    </cfRule>
  </conditionalFormatting>
  <conditionalFormatting sqref="CW16:CW17">
    <cfRule type="expression" dxfId="123" priority="61" stopIfTrue="1">
      <formula>$A16="X"</formula>
    </cfRule>
    <cfRule type="expression" dxfId="122" priority="62" stopIfTrue="1">
      <formula>NOT(ISERROR(SEARCH("P",$A16)))</formula>
    </cfRule>
  </conditionalFormatting>
  <conditionalFormatting sqref="CX16:CX17">
    <cfRule type="expression" dxfId="119" priority="59" stopIfTrue="1">
      <formula>$A16="X"</formula>
    </cfRule>
    <cfRule type="expression" dxfId="118" priority="60" stopIfTrue="1">
      <formula>NOT(ISERROR(SEARCH("P",$A16)))</formula>
    </cfRule>
  </conditionalFormatting>
  <conditionalFormatting sqref="CY16:CY17">
    <cfRule type="expression" dxfId="115" priority="57" stopIfTrue="1">
      <formula>$A16="X"</formula>
    </cfRule>
    <cfRule type="expression" dxfId="114" priority="58" stopIfTrue="1">
      <formula>NOT(ISERROR(SEARCH("P",$A16)))</formula>
    </cfRule>
  </conditionalFormatting>
  <conditionalFormatting sqref="CZ16:CZ17">
    <cfRule type="expression" dxfId="111" priority="55" stopIfTrue="1">
      <formula>$A16="X"</formula>
    </cfRule>
    <cfRule type="expression" dxfId="110" priority="56" stopIfTrue="1">
      <formula>NOT(ISERROR(SEARCH("P",$A16)))</formula>
    </cfRule>
  </conditionalFormatting>
  <conditionalFormatting sqref="DA16:DA17">
    <cfRule type="expression" dxfId="107" priority="53" stopIfTrue="1">
      <formula>$A16="X"</formula>
    </cfRule>
    <cfRule type="expression" dxfId="106" priority="54" stopIfTrue="1">
      <formula>NOT(ISERROR(SEARCH("P",$A16)))</formula>
    </cfRule>
  </conditionalFormatting>
  <conditionalFormatting sqref="DB16:DB17">
    <cfRule type="expression" dxfId="103" priority="51" stopIfTrue="1">
      <formula>$A16="X"</formula>
    </cfRule>
    <cfRule type="expression" dxfId="102" priority="52" stopIfTrue="1">
      <formula>NOT(ISERROR(SEARCH("P",$A16)))</formula>
    </cfRule>
  </conditionalFormatting>
  <conditionalFormatting sqref="DC16:DC17">
    <cfRule type="expression" dxfId="99" priority="49" stopIfTrue="1">
      <formula>$A16="X"</formula>
    </cfRule>
    <cfRule type="expression" dxfId="98" priority="50" stopIfTrue="1">
      <formula>NOT(ISERROR(SEARCH("P",$A16)))</formula>
    </cfRule>
  </conditionalFormatting>
  <conditionalFormatting sqref="DD16:DD17">
    <cfRule type="expression" dxfId="95" priority="47" stopIfTrue="1">
      <formula>$A16="X"</formula>
    </cfRule>
    <cfRule type="expression" dxfId="94" priority="48" stopIfTrue="1">
      <formula>NOT(ISERROR(SEARCH("P",$A16)))</formula>
    </cfRule>
  </conditionalFormatting>
  <conditionalFormatting sqref="DE16:DE17">
    <cfRule type="expression" dxfId="91" priority="45" stopIfTrue="1">
      <formula>$A16="X"</formula>
    </cfRule>
    <cfRule type="expression" dxfId="90" priority="46" stopIfTrue="1">
      <formula>NOT(ISERROR(SEARCH("P",$A16)))</formula>
    </cfRule>
  </conditionalFormatting>
  <conditionalFormatting sqref="DF16:DF17">
    <cfRule type="expression" dxfId="87" priority="43" stopIfTrue="1">
      <formula>$A16="X"</formula>
    </cfRule>
    <cfRule type="expression" dxfId="86" priority="44" stopIfTrue="1">
      <formula>NOT(ISERROR(SEARCH("P",$A16)))</formula>
    </cfRule>
  </conditionalFormatting>
  <conditionalFormatting sqref="DG16:DG17">
    <cfRule type="expression" dxfId="83" priority="41" stopIfTrue="1">
      <formula>$A16="X"</formula>
    </cfRule>
    <cfRule type="expression" dxfId="82" priority="42" stopIfTrue="1">
      <formula>NOT(ISERROR(SEARCH("P",$A16)))</formula>
    </cfRule>
  </conditionalFormatting>
  <conditionalFormatting sqref="DH16:DH17">
    <cfRule type="expression" dxfId="79" priority="39" stopIfTrue="1">
      <formula>$A16="X"</formula>
    </cfRule>
    <cfRule type="expression" dxfId="78" priority="40" stopIfTrue="1">
      <formula>NOT(ISERROR(SEARCH("P",$A16)))</formula>
    </cfRule>
  </conditionalFormatting>
  <conditionalFormatting sqref="DI16:DI17">
    <cfRule type="expression" dxfId="75" priority="37" stopIfTrue="1">
      <formula>$A16="X"</formula>
    </cfRule>
    <cfRule type="expression" dxfId="74" priority="38" stopIfTrue="1">
      <formula>NOT(ISERROR(SEARCH("P",$A16)))</formula>
    </cfRule>
  </conditionalFormatting>
  <conditionalFormatting sqref="DJ16:DJ17">
    <cfRule type="expression" dxfId="71" priority="35" stopIfTrue="1">
      <formula>$A16="X"</formula>
    </cfRule>
    <cfRule type="expression" dxfId="70" priority="36" stopIfTrue="1">
      <formula>NOT(ISERROR(SEARCH("P",$A16)))</formula>
    </cfRule>
  </conditionalFormatting>
  <conditionalFormatting sqref="DK16:DK17">
    <cfRule type="expression" dxfId="67" priority="33" stopIfTrue="1">
      <formula>$A16="X"</formula>
    </cfRule>
    <cfRule type="expression" dxfId="66" priority="34" stopIfTrue="1">
      <formula>NOT(ISERROR(SEARCH("P",$A16)))</formula>
    </cfRule>
  </conditionalFormatting>
  <conditionalFormatting sqref="DL16:DL17">
    <cfRule type="expression" dxfId="63" priority="31" stopIfTrue="1">
      <formula>$A16="X"</formula>
    </cfRule>
    <cfRule type="expression" dxfId="62" priority="32" stopIfTrue="1">
      <formula>NOT(ISERROR(SEARCH("P",$A16)))</formula>
    </cfRule>
  </conditionalFormatting>
  <conditionalFormatting sqref="DM16:DM17">
    <cfRule type="expression" dxfId="59" priority="29" stopIfTrue="1">
      <formula>$A16="X"</formula>
    </cfRule>
    <cfRule type="expression" dxfId="58" priority="30" stopIfTrue="1">
      <formula>NOT(ISERROR(SEARCH("P",$A16)))</formula>
    </cfRule>
  </conditionalFormatting>
  <conditionalFormatting sqref="DN16:DN17">
    <cfRule type="expression" dxfId="55" priority="27" stopIfTrue="1">
      <formula>$A16="X"</formula>
    </cfRule>
    <cfRule type="expression" dxfId="54" priority="28" stopIfTrue="1">
      <formula>NOT(ISERROR(SEARCH("P",$A16)))</formula>
    </cfRule>
  </conditionalFormatting>
  <conditionalFormatting sqref="DO16:DO17">
    <cfRule type="expression" dxfId="51" priority="25" stopIfTrue="1">
      <formula>$A16="X"</formula>
    </cfRule>
    <cfRule type="expression" dxfId="50" priority="26" stopIfTrue="1">
      <formula>NOT(ISERROR(SEARCH("P",$A16)))</formula>
    </cfRule>
  </conditionalFormatting>
  <conditionalFormatting sqref="DP16:DP17">
    <cfRule type="expression" dxfId="47" priority="23" stopIfTrue="1">
      <formula>$A16="X"</formula>
    </cfRule>
    <cfRule type="expression" dxfId="46" priority="24" stopIfTrue="1">
      <formula>NOT(ISERROR(SEARCH("P",$A16)))</formula>
    </cfRule>
  </conditionalFormatting>
  <conditionalFormatting sqref="DQ16:DQ17">
    <cfRule type="expression" dxfId="43" priority="21" stopIfTrue="1">
      <formula>$A16="X"</formula>
    </cfRule>
    <cfRule type="expression" dxfId="42" priority="22" stopIfTrue="1">
      <formula>NOT(ISERROR(SEARCH("P",$A16)))</formula>
    </cfRule>
  </conditionalFormatting>
  <conditionalFormatting sqref="DR16:DR17">
    <cfRule type="expression" dxfId="39" priority="19" stopIfTrue="1">
      <formula>$A16="X"</formula>
    </cfRule>
    <cfRule type="expression" dxfId="38" priority="20" stopIfTrue="1">
      <formula>NOT(ISERROR(SEARCH("P",$A16)))</formula>
    </cfRule>
  </conditionalFormatting>
  <conditionalFormatting sqref="DS16:DS17">
    <cfRule type="expression" dxfId="35" priority="17" stopIfTrue="1">
      <formula>$A16="X"</formula>
    </cfRule>
    <cfRule type="expression" dxfId="34" priority="18" stopIfTrue="1">
      <formula>NOT(ISERROR(SEARCH("P",$A16)))</formula>
    </cfRule>
  </conditionalFormatting>
  <conditionalFormatting sqref="DT16:DT17">
    <cfRule type="expression" dxfId="31" priority="15" stopIfTrue="1">
      <formula>$A16="X"</formula>
    </cfRule>
    <cfRule type="expression" dxfId="30" priority="16" stopIfTrue="1">
      <formula>NOT(ISERROR(SEARCH("P",$A16)))</formula>
    </cfRule>
  </conditionalFormatting>
  <conditionalFormatting sqref="DU16:DU17">
    <cfRule type="expression" dxfId="27" priority="13" stopIfTrue="1">
      <formula>$A16="X"</formula>
    </cfRule>
    <cfRule type="expression" dxfId="26" priority="14" stopIfTrue="1">
      <formula>NOT(ISERROR(SEARCH("P",$A16)))</formula>
    </cfRule>
  </conditionalFormatting>
  <conditionalFormatting sqref="DV16:DV17">
    <cfRule type="expression" dxfId="23" priority="11" stopIfTrue="1">
      <formula>$A16="X"</formula>
    </cfRule>
    <cfRule type="expression" dxfId="22" priority="12" stopIfTrue="1">
      <formula>NOT(ISERROR(SEARCH("P",$A16)))</formula>
    </cfRule>
  </conditionalFormatting>
  <conditionalFormatting sqref="DW16:DW17">
    <cfRule type="expression" dxfId="19" priority="9" stopIfTrue="1">
      <formula>$A16="X"</formula>
    </cfRule>
    <cfRule type="expression" dxfId="18" priority="10" stopIfTrue="1">
      <formula>NOT(ISERROR(SEARCH("P",$A16)))</formula>
    </cfRule>
  </conditionalFormatting>
  <conditionalFormatting sqref="DX16:DX17">
    <cfRule type="expression" dxfId="15" priority="7" stopIfTrue="1">
      <formula>$A16="X"</formula>
    </cfRule>
    <cfRule type="expression" dxfId="14" priority="8" stopIfTrue="1">
      <formula>NOT(ISERROR(SEARCH("P",$A16)))</formula>
    </cfRule>
  </conditionalFormatting>
  <conditionalFormatting sqref="DY16:DY17">
    <cfRule type="expression" dxfId="11" priority="5" stopIfTrue="1">
      <formula>$A16="X"</formula>
    </cfRule>
    <cfRule type="expression" dxfId="10" priority="6" stopIfTrue="1">
      <formula>NOT(ISERROR(SEARCH("P",$A16)))</formula>
    </cfRule>
  </conditionalFormatting>
  <conditionalFormatting sqref="DZ16:DZ17">
    <cfRule type="expression" dxfId="7" priority="3" stopIfTrue="1">
      <formula>$A16="X"</formula>
    </cfRule>
    <cfRule type="expression" dxfId="6" priority="4" stopIfTrue="1">
      <formula>NOT(ISERROR(SEARCH("P",$A16)))</formula>
    </cfRule>
  </conditionalFormatting>
  <conditionalFormatting sqref="EA16:EA17">
    <cfRule type="expression" dxfId="3" priority="1" stopIfTrue="1">
      <formula>$A16="X"</formula>
    </cfRule>
    <cfRule type="expression" dxfId="2" priority="2" stopIfTrue="1">
      <formula>NOT(ISERROR(SEARCH("P",$A16)))</formula>
    </cfRule>
  </conditionalFormatting>
  <dataValidations count="6">
    <dataValidation type="list" allowBlank="1" showErrorMessage="1" sqref="E16:E17">
      <formula1>_type_verif</formula1>
      <formula2>0</formula2>
    </dataValidation>
    <dataValidation type="list" allowBlank="1" showErrorMessage="1" sqref="D11">
      <formula1>_regression</formula1>
    </dataValidation>
    <dataValidation type="list" allowBlank="1" showInputMessage="1" showErrorMessage="1" sqref="D12">
      <formula1>_validation_platform</formula1>
    </dataValidation>
    <dataValidation type="list" allowBlank="1" showInputMessage="1" showErrorMessage="1" sqref="D7">
      <formula1>_testCaseLevels</formula1>
    </dataValidation>
    <dataValidation type="list" allowBlank="1" showErrorMessage="1" sqref="A16:A17">
      <formula1>_context</formula1>
      <formula2>0</formula2>
    </dataValidation>
    <dataValidation type="list" allowBlank="1" showErrorMessage="1" sqref="F16:F17">
      <formula1>_test_state</formula1>
    </dataValidation>
  </dataValidations>
  <pageMargins left="0.15" right="0.20972222222222223" top="0.72013888888888888" bottom="0.59027777777777779" header="0.5" footer="0.5"/>
  <pageSetup paperSize="9" scale="70" firstPageNumber="0" orientation="landscape" horizontalDpi="300" verticalDpi="300" r:id="rId1"/>
  <headerFooter alignWithMargins="0">
    <oddHeader>&amp;C&amp;F</oddHeader>
    <oddFooter>&amp;L&amp;D &amp;T&amp;R&amp;P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46" r:id="rId4" name="CommandButton1">
              <controlPr defaultSize="0" autoFill="0" autoLine="0" autoPict="0" macro="[0]!RenumberCaseAnStepId">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137" r:id="rId5" name="Button 113">
              <controlPr defaultSize="0" autoFill="0" autoLine="0" autoPict="0" macro="[0]!Main_CleanTestSheet">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04" r:id="rId6" name="Button 180">
              <controlPr defaultSize="0" autoFill="0" autoLine="0" autoPict="0" macro="[0]!RenumberCaseAnStepId">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05" r:id="rId7" name="Button 181">
              <controlPr defaultSize="0" autoFill="0" autoLine="0" autoPict="0" macro="[0]!Main_CleanTestSheet">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30" r:id="rId8" name="Button 206">
              <controlPr defaultSize="0" autoFill="0" autoLine="0" autoPict="0" macro="[0]!RenumberCaseAnStepId">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31" r:id="rId9" name="Button 207">
              <controlPr defaultSize="0" autoFill="0" autoLine="0" autoPict="0" macro="[0]!Main_CleanTestSheet">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68" r:id="rId10" name="Button 244">
              <controlPr defaultSize="0" autoFill="0" autoLine="0" autoPict="0" macro="[0]!RenumberCaseAnStepId">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69" r:id="rId11" name="Button 245">
              <controlPr defaultSize="0" autoFill="0" autoLine="0" autoPict="0" macro="[0]!Main_CleanTestSheet">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92" r:id="rId12" name="Button 268">
              <controlPr defaultSize="0" autoFill="0" autoLine="0" autoPict="0" macro="[0]!RenumberCaseAnStepId">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1293" r:id="rId13" name="Button 269">
              <controlPr defaultSize="0" autoFill="0" autoLine="0" autoPict="0" macro="[0]!Main_CleanTestSheet">
                <anchor moveWithCells="1" sizeWithCells="1">
                  <from>
                    <xdr:col>13</xdr:col>
                    <xdr:colOff>0</xdr:colOff>
                    <xdr:row>4</xdr:row>
                    <xdr:rowOff>0</xdr:rowOff>
                  </from>
                  <to>
                    <xdr:col>13</xdr:col>
                    <xdr:colOff>0</xdr:colOff>
                    <xdr:row>4</xdr:row>
                    <xdr:rowOff>0</xdr:rowOff>
                  </to>
                </anchor>
              </controlPr>
            </control>
          </mc:Choice>
        </mc:AlternateContent>
        <mc:AlternateContent xmlns:mc="http://schemas.openxmlformats.org/markup-compatibility/2006">
          <mc:Choice Requires="x14">
            <control shapeId="7756" r:id="rId14" name="Button 2636">
              <controlPr defaultSize="0" autoFill="0" autoLine="0" autoPict="0" macro="[0]!RenumberCaseAnStepId">
                <anchor moveWithCells="1" sizeWithCells="1">
                  <from>
                    <xdr:col>6</xdr:col>
                    <xdr:colOff>76200</xdr:colOff>
                    <xdr:row>1</xdr:row>
                    <xdr:rowOff>76200</xdr:rowOff>
                  </from>
                  <to>
                    <xdr:col>8</xdr:col>
                    <xdr:colOff>1628775</xdr:colOff>
                    <xdr:row>3</xdr:row>
                    <xdr:rowOff>76200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AN18"/>
  <sheetViews>
    <sheetView topLeftCell="P16" zoomScaleNormal="70" workbookViewId="0">
      <selection activeCell="AL15" sqref="AL15"/>
    </sheetView>
  </sheetViews>
  <sheetFormatPr defaultColWidth="11.42578125" defaultRowHeight="12.75" x14ac:dyDescent="0.2"/>
  <cols>
    <col min="1" max="1" width="3.5703125" customWidth="1"/>
    <col min="2" max="2" width="12.85546875" customWidth="1"/>
    <col min="3" max="3" width="3.42578125" customWidth="1"/>
    <col min="4" max="4" width="11.28515625" customWidth="1"/>
    <col min="5" max="5" width="3.42578125" customWidth="1"/>
    <col min="6" max="6" width="15.140625" customWidth="1"/>
    <col min="7" max="7" width="3.42578125" customWidth="1"/>
    <col min="8" max="8" width="7.85546875" customWidth="1"/>
    <col min="9" max="9" width="3.42578125" customWidth="1"/>
    <col min="10" max="10" width="11.85546875" customWidth="1"/>
    <col min="11" max="11" width="3.42578125" customWidth="1"/>
    <col min="12" max="12" width="21.140625" customWidth="1"/>
    <col min="13" max="13" width="3.42578125" customWidth="1"/>
    <col min="14" max="14" width="14.85546875" bestFit="1" customWidth="1"/>
    <col min="15" max="15" width="3.42578125" customWidth="1"/>
    <col min="16" max="16" width="26" style="20" bestFit="1" customWidth="1"/>
    <col min="17" max="17" width="3.42578125" customWidth="1"/>
    <col min="18" max="18" width="26.7109375" style="20" bestFit="1" customWidth="1"/>
    <col min="19" max="19" width="3.42578125" customWidth="1"/>
    <col min="20" max="20" width="19.28515625" style="20" bestFit="1" customWidth="1"/>
    <col min="21" max="21" width="3.42578125" customWidth="1"/>
    <col min="22" max="22" width="13.85546875" bestFit="1" customWidth="1"/>
    <col min="23" max="23" width="3.42578125" customWidth="1"/>
    <col min="24" max="24" width="12.42578125" bestFit="1" customWidth="1"/>
    <col min="25" max="25" width="3.42578125" hidden="1" customWidth="1"/>
    <col min="26" max="26" width="20.42578125" hidden="1" customWidth="1"/>
    <col min="27" max="27" width="3.7109375" hidden="1" customWidth="1"/>
    <col min="28" max="28" width="20.42578125" hidden="1" customWidth="1"/>
    <col min="29" max="29" width="3.42578125" customWidth="1"/>
    <col min="30" max="30" width="11.42578125" customWidth="1"/>
    <col min="31" max="31" width="4.5703125" customWidth="1"/>
    <col min="32" max="32" width="11.42578125" customWidth="1"/>
    <col min="33" max="33" width="4.140625" customWidth="1"/>
    <col min="34" max="34" width="11.42578125" customWidth="1"/>
    <col min="35" max="35" width="4.140625" customWidth="1"/>
    <col min="36" max="36" width="14.140625" customWidth="1"/>
    <col min="37" max="37" width="2.85546875" customWidth="1"/>
    <col min="38" max="38" width="14.140625" customWidth="1"/>
    <col min="39" max="39" width="2.5703125" customWidth="1"/>
    <col min="40" max="40" width="21.85546875" customWidth="1"/>
  </cols>
  <sheetData>
    <row r="1" spans="2:40" ht="13.5" thickBot="1" x14ac:dyDescent="0.25">
      <c r="P1"/>
      <c r="R1"/>
      <c r="T1"/>
    </row>
    <row r="2" spans="2:40" ht="26.25" thickBot="1" x14ac:dyDescent="0.25">
      <c r="B2" s="12" t="s">
        <v>79</v>
      </c>
      <c r="D2" s="13" t="s">
        <v>24</v>
      </c>
      <c r="F2" s="13" t="s">
        <v>18</v>
      </c>
      <c r="H2" s="14" t="s">
        <v>15</v>
      </c>
      <c r="J2" s="15" t="s">
        <v>13</v>
      </c>
      <c r="L2" s="16" t="s">
        <v>2</v>
      </c>
      <c r="N2" s="72" t="s">
        <v>3</v>
      </c>
      <c r="O2" s="2"/>
      <c r="P2" s="73" t="s">
        <v>44</v>
      </c>
      <c r="R2" s="73" t="s">
        <v>45</v>
      </c>
      <c r="T2" s="73" t="s">
        <v>14</v>
      </c>
      <c r="V2" s="73" t="s">
        <v>82</v>
      </c>
      <c r="X2" s="73" t="str">
        <f ca="1">Language!$F$65</f>
        <v>Free column</v>
      </c>
      <c r="Z2" s="73" t="s">
        <v>273</v>
      </c>
      <c r="AB2" s="73" t="s">
        <v>274</v>
      </c>
      <c r="AD2" s="73" t="s">
        <v>276</v>
      </c>
      <c r="AF2" s="73" t="s">
        <v>281</v>
      </c>
      <c r="AH2" s="73" t="s">
        <v>282</v>
      </c>
      <c r="AJ2" s="73" t="s">
        <v>299</v>
      </c>
      <c r="AL2" s="73" t="s">
        <v>400</v>
      </c>
      <c r="AN2" s="73" t="s">
        <v>424</v>
      </c>
    </row>
    <row r="3" spans="2:40" x14ac:dyDescent="0.2">
      <c r="B3" s="5" t="s">
        <v>80</v>
      </c>
      <c r="D3" s="79" t="s">
        <v>25</v>
      </c>
      <c r="F3" s="6" t="s">
        <v>26</v>
      </c>
      <c r="H3" s="9" t="s">
        <v>27</v>
      </c>
      <c r="J3" s="8" t="str">
        <f ca="1">Language!F80</f>
        <v>Yes</v>
      </c>
      <c r="L3" s="17" t="s">
        <v>28</v>
      </c>
      <c r="N3" s="70" t="s">
        <v>29</v>
      </c>
      <c r="O3" s="1"/>
      <c r="P3" s="68" t="s">
        <v>404</v>
      </c>
      <c r="R3" s="68" t="s">
        <v>404</v>
      </c>
      <c r="T3" s="68" t="s">
        <v>109</v>
      </c>
      <c r="V3" s="68"/>
      <c r="X3" s="68" t="s">
        <v>85</v>
      </c>
      <c r="Z3" s="68" t="str">
        <f ca="1">Language!$F$68</f>
        <v>Passed</v>
      </c>
      <c r="AB3" s="68" t="str">
        <f ca="1">Language!$F$68</f>
        <v>Passed</v>
      </c>
      <c r="AD3" s="68" t="s">
        <v>280</v>
      </c>
      <c r="AF3" s="68" t="s">
        <v>286</v>
      </c>
      <c r="AH3" s="68" t="s">
        <v>345</v>
      </c>
      <c r="AJ3" s="68" t="s">
        <v>300</v>
      </c>
      <c r="AL3" s="68" t="s">
        <v>399</v>
      </c>
      <c r="AN3" s="68" t="s">
        <v>420</v>
      </c>
    </row>
    <row r="4" spans="2:40" ht="13.5" thickBot="1" x14ac:dyDescent="0.25">
      <c r="B4" s="4" t="s">
        <v>81</v>
      </c>
      <c r="D4" s="7" t="s">
        <v>296</v>
      </c>
      <c r="F4" s="8" t="s">
        <v>30</v>
      </c>
      <c r="H4" s="21" t="s">
        <v>103</v>
      </c>
      <c r="J4" s="8" t="str">
        <f ca="1">Language!F81</f>
        <v>No</v>
      </c>
      <c r="L4" s="18" t="s">
        <v>32</v>
      </c>
      <c r="N4" s="71" t="s">
        <v>33</v>
      </c>
      <c r="O4" s="1"/>
      <c r="P4" s="68" t="s">
        <v>298</v>
      </c>
      <c r="R4" s="68" t="s">
        <v>298</v>
      </c>
      <c r="T4" s="68" t="s">
        <v>110</v>
      </c>
      <c r="X4" s="68" t="s">
        <v>86</v>
      </c>
      <c r="Z4" s="68" t="s">
        <v>358</v>
      </c>
      <c r="AB4" s="68" t="s">
        <v>358</v>
      </c>
      <c r="AD4" s="68" t="s">
        <v>277</v>
      </c>
      <c r="AF4" s="68" t="s">
        <v>295</v>
      </c>
      <c r="AH4" s="68" t="s">
        <v>346</v>
      </c>
      <c r="AJ4" s="68" t="s">
        <v>301</v>
      </c>
      <c r="AL4" s="68" t="s">
        <v>398</v>
      </c>
      <c r="AN4" s="68" t="s">
        <v>421</v>
      </c>
    </row>
    <row r="5" spans="2:40" ht="13.5" thickBot="1" x14ac:dyDescent="0.25">
      <c r="D5" s="7" t="s">
        <v>411</v>
      </c>
      <c r="F5" s="8" t="s">
        <v>35</v>
      </c>
      <c r="H5" s="10"/>
      <c r="J5" s="11"/>
      <c r="L5" s="18" t="s">
        <v>36</v>
      </c>
      <c r="N5" s="71" t="s">
        <v>37</v>
      </c>
      <c r="O5" s="1"/>
      <c r="P5" s="68"/>
      <c r="R5" s="68"/>
      <c r="T5" s="68" t="s">
        <v>111</v>
      </c>
      <c r="X5" s="68" t="s">
        <v>87</v>
      </c>
      <c r="Z5" s="69" t="str">
        <f ca="1">Language!$F$69</f>
        <v>Failed</v>
      </c>
      <c r="AB5" s="69" t="str">
        <f ca="1">Language!$F$69</f>
        <v>Failed</v>
      </c>
      <c r="AD5" s="68" t="s">
        <v>278</v>
      </c>
      <c r="AF5" s="68" t="s">
        <v>288</v>
      </c>
      <c r="AH5" s="68" t="s">
        <v>347</v>
      </c>
      <c r="AJ5" s="68" t="s">
        <v>418</v>
      </c>
      <c r="AL5" s="68" t="s">
        <v>397</v>
      </c>
      <c r="AN5" s="68" t="s">
        <v>422</v>
      </c>
    </row>
    <row r="6" spans="2:40" x14ac:dyDescent="0.2">
      <c r="D6" s="7" t="s">
        <v>34</v>
      </c>
      <c r="F6" s="8" t="s">
        <v>39</v>
      </c>
      <c r="L6" s="18" t="s">
        <v>40</v>
      </c>
      <c r="N6" s="71" t="s">
        <v>42</v>
      </c>
      <c r="O6" s="1"/>
      <c r="T6" s="68"/>
      <c r="X6" s="68" t="s">
        <v>88</v>
      </c>
      <c r="Z6" s="69" t="str">
        <f ca="1">Language!$F$70</f>
        <v>Blocked</v>
      </c>
      <c r="AB6" s="69" t="str">
        <f ca="1">Language!$F$70</f>
        <v>Blocked</v>
      </c>
      <c r="AD6" s="68" t="s">
        <v>279</v>
      </c>
      <c r="AF6" s="68" t="s">
        <v>293</v>
      </c>
      <c r="AH6" s="68" t="s">
        <v>348</v>
      </c>
      <c r="AJ6" s="68" t="s">
        <v>419</v>
      </c>
      <c r="AL6" s="68" t="s">
        <v>403</v>
      </c>
      <c r="AN6" s="68" t="s">
        <v>423</v>
      </c>
    </row>
    <row r="7" spans="2:40" ht="13.5" thickBot="1" x14ac:dyDescent="0.25">
      <c r="D7" s="80" t="s">
        <v>38</v>
      </c>
      <c r="F7" s="11"/>
      <c r="L7" s="19" t="s">
        <v>41</v>
      </c>
      <c r="N7" s="71" t="s">
        <v>43</v>
      </c>
      <c r="O7" s="1"/>
      <c r="X7" s="68" t="s">
        <v>112</v>
      </c>
      <c r="Z7" s="69" t="str">
        <f ca="1">Language!$F$71</f>
        <v>Error</v>
      </c>
      <c r="AB7" s="69" t="str">
        <f ca="1">Language!$F$71</f>
        <v>Error</v>
      </c>
      <c r="AD7" s="68"/>
      <c r="AF7" s="68" t="s">
        <v>285</v>
      </c>
      <c r="AH7" s="68" t="s">
        <v>349</v>
      </c>
      <c r="AJ7" s="68" t="s">
        <v>415</v>
      </c>
      <c r="AL7" s="68" t="s">
        <v>402</v>
      </c>
      <c r="AN7" s="68"/>
    </row>
    <row r="8" spans="2:40" ht="13.5" thickBot="1" x14ac:dyDescent="0.25">
      <c r="D8" s="83"/>
      <c r="O8" s="1"/>
      <c r="X8" s="68" t="s">
        <v>113</v>
      </c>
      <c r="Z8" s="69" t="str">
        <f ca="1">Language!$F$72</f>
        <v>Inconclusive</v>
      </c>
      <c r="AB8" s="69" t="str">
        <f ca="1">Language!$F$72</f>
        <v>Inconclusive</v>
      </c>
      <c r="AF8" s="68" t="s">
        <v>284</v>
      </c>
      <c r="AH8" s="68" t="s">
        <v>350</v>
      </c>
      <c r="AJ8" s="68" t="s">
        <v>416</v>
      </c>
      <c r="AL8" s="68" t="s">
        <v>401</v>
      </c>
      <c r="AN8" s="68"/>
    </row>
    <row r="9" spans="2:40" x14ac:dyDescent="0.2">
      <c r="O9" s="1"/>
      <c r="X9" s="68" t="s">
        <v>114</v>
      </c>
      <c r="AF9" s="68" t="s">
        <v>289</v>
      </c>
      <c r="AH9" s="68" t="s">
        <v>351</v>
      </c>
      <c r="AJ9" s="68" t="s">
        <v>417</v>
      </c>
      <c r="AL9" s="68" t="s">
        <v>344</v>
      </c>
      <c r="AN9" s="68"/>
    </row>
    <row r="10" spans="2:40" x14ac:dyDescent="0.2">
      <c r="X10" s="69"/>
      <c r="AF10" s="68" t="s">
        <v>303</v>
      </c>
      <c r="AH10" s="68" t="s">
        <v>352</v>
      </c>
      <c r="AJ10" s="68"/>
      <c r="AL10" s="68"/>
      <c r="AN10" s="68"/>
    </row>
    <row r="11" spans="2:40" x14ac:dyDescent="0.2">
      <c r="AF11" s="68" t="s">
        <v>292</v>
      </c>
      <c r="AH11" s="68"/>
    </row>
    <row r="12" spans="2:40" x14ac:dyDescent="0.2">
      <c r="AF12" s="68" t="s">
        <v>302</v>
      </c>
      <c r="AH12" s="68"/>
    </row>
    <row r="13" spans="2:40" x14ac:dyDescent="0.2">
      <c r="AF13" s="68" t="s">
        <v>283</v>
      </c>
    </row>
    <row r="14" spans="2:40" x14ac:dyDescent="0.2">
      <c r="AF14" s="68" t="s">
        <v>294</v>
      </c>
    </row>
    <row r="15" spans="2:40" x14ac:dyDescent="0.2">
      <c r="AF15" s="68" t="s">
        <v>287</v>
      </c>
    </row>
    <row r="16" spans="2:40" x14ac:dyDescent="0.2">
      <c r="AF16" s="68" t="s">
        <v>290</v>
      </c>
    </row>
    <row r="17" spans="32:32" x14ac:dyDescent="0.2">
      <c r="AF17" s="68" t="s">
        <v>297</v>
      </c>
    </row>
    <row r="18" spans="32:32" x14ac:dyDescent="0.2">
      <c r="AF18" s="68" t="s">
        <v>291</v>
      </c>
    </row>
  </sheetData>
  <sortState ref="AL3:AL9">
    <sortCondition ref="AL3"/>
  </sortState>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15"/>
  <sheetViews>
    <sheetView workbookViewId="0">
      <selection activeCell="J29" sqref="J29"/>
    </sheetView>
  </sheetViews>
  <sheetFormatPr defaultColWidth="11.42578125" defaultRowHeight="12.75" x14ac:dyDescent="0.2"/>
  <cols>
    <col min="1" max="1" width="34.7109375" customWidth="1"/>
    <col min="2" max="2" width="38.140625" bestFit="1" customWidth="1"/>
    <col min="3" max="5" width="7.7109375" customWidth="1"/>
    <col min="6" max="6" width="31.28515625" bestFit="1" customWidth="1"/>
    <col min="7" max="7" width="6.28515625" customWidth="1"/>
  </cols>
  <sheetData>
    <row r="1" spans="1:6" x14ac:dyDescent="0.2">
      <c r="A1" t="s">
        <v>49</v>
      </c>
      <c r="B1" t="s">
        <v>50</v>
      </c>
      <c r="F1" t="s">
        <v>51</v>
      </c>
    </row>
    <row r="3" spans="1:6" x14ac:dyDescent="0.2">
      <c r="A3" t="s">
        <v>52</v>
      </c>
      <c r="B3" t="s">
        <v>53</v>
      </c>
      <c r="F3" t="str">
        <f ca="1">INDIRECT(ADDRESS(ROW(F3 ),MATCH(_select_language,_language,0)))</f>
        <v>Language</v>
      </c>
    </row>
    <row r="4" spans="1:6" x14ac:dyDescent="0.2">
      <c r="F4">
        <f t="shared" ref="F4:F37" ca="1" si="0">INDIRECT(ADDRESS(ROW(F4 ),MATCH(_select_language,_language,0)))</f>
        <v>0</v>
      </c>
    </row>
    <row r="5" spans="1:6" x14ac:dyDescent="0.2">
      <c r="A5" t="s">
        <v>119</v>
      </c>
      <c r="B5" t="s">
        <v>145</v>
      </c>
      <c r="F5" t="str">
        <f t="shared" ca="1" si="0"/>
        <v>Test sheet definition</v>
      </c>
    </row>
    <row r="6" spans="1:6" x14ac:dyDescent="0.2">
      <c r="A6" t="s">
        <v>120</v>
      </c>
      <c r="B6" t="s">
        <v>146</v>
      </c>
      <c r="F6" t="str">
        <f t="shared" ca="1" si="0"/>
        <v>Test sheet identification</v>
      </c>
    </row>
    <row r="7" spans="1:6" x14ac:dyDescent="0.2">
      <c r="A7" t="s">
        <v>121</v>
      </c>
      <c r="B7" t="s">
        <v>54</v>
      </c>
      <c r="F7" t="str">
        <f t="shared" ca="1" si="0"/>
        <v>Test title</v>
      </c>
    </row>
    <row r="8" spans="1:6" x14ac:dyDescent="0.2">
      <c r="A8" t="s">
        <v>122</v>
      </c>
      <c r="B8" t="s">
        <v>102</v>
      </c>
      <c r="F8" t="str">
        <f t="shared" ca="1" si="0"/>
        <v>Test objective</v>
      </c>
    </row>
    <row r="9" spans="1:6" x14ac:dyDescent="0.2">
      <c r="A9" t="s">
        <v>0</v>
      </c>
      <c r="B9" t="s">
        <v>70</v>
      </c>
      <c r="F9" t="str">
        <f t="shared" ca="1" si="0"/>
        <v>Regression thread</v>
      </c>
    </row>
    <row r="10" spans="1:6" x14ac:dyDescent="0.2">
      <c r="A10" t="s">
        <v>1</v>
      </c>
      <c r="B10" t="s">
        <v>55</v>
      </c>
      <c r="F10" t="str">
        <f t="shared" ca="1" si="0"/>
        <v>Written by</v>
      </c>
    </row>
    <row r="11" spans="1:6" x14ac:dyDescent="0.2">
      <c r="A11" t="s">
        <v>167</v>
      </c>
      <c r="B11" t="s">
        <v>147</v>
      </c>
      <c r="F11" t="str">
        <f t="shared" ca="1" si="0"/>
        <v>Writter email</v>
      </c>
    </row>
    <row r="12" spans="1:6" x14ac:dyDescent="0.2">
      <c r="A12" t="s">
        <v>123</v>
      </c>
      <c r="B12" t="s">
        <v>56</v>
      </c>
      <c r="F12" t="str">
        <f t="shared" ca="1" si="0"/>
        <v>Writing status</v>
      </c>
    </row>
    <row r="13" spans="1:6" x14ac:dyDescent="0.2">
      <c r="A13" t="s">
        <v>124</v>
      </c>
      <c r="B13" t="s">
        <v>71</v>
      </c>
      <c r="F13" t="str">
        <f t="shared" ca="1" si="0"/>
        <v>Running status</v>
      </c>
    </row>
    <row r="14" spans="1:6" x14ac:dyDescent="0.2">
      <c r="F14">
        <f t="shared" ca="1" si="0"/>
        <v>0</v>
      </c>
    </row>
    <row r="15" spans="1:6" x14ac:dyDescent="0.2">
      <c r="A15" t="s">
        <v>143</v>
      </c>
      <c r="B15" t="s">
        <v>143</v>
      </c>
      <c r="F15" t="str">
        <f t="shared" ca="1" si="0"/>
        <v>Notes</v>
      </c>
    </row>
    <row r="16" spans="1:6" x14ac:dyDescent="0.2">
      <c r="F16">
        <f t="shared" ca="1" si="0"/>
        <v>0</v>
      </c>
    </row>
    <row r="17" spans="1:6" x14ac:dyDescent="0.2">
      <c r="A17" t="s">
        <v>108</v>
      </c>
      <c r="B17" t="s">
        <v>148</v>
      </c>
      <c r="F17" t="str">
        <f t="shared" ca="1" si="0"/>
        <v>Metrics on this thread sheet</v>
      </c>
    </row>
    <row r="18" spans="1:6" x14ac:dyDescent="0.2">
      <c r="A18" t="s">
        <v>125</v>
      </c>
      <c r="B18" t="s">
        <v>57</v>
      </c>
      <c r="F18" t="str">
        <f t="shared" ca="1" si="0"/>
        <v>Total steps</v>
      </c>
    </row>
    <row r="19" spans="1:6" x14ac:dyDescent="0.2">
      <c r="A19" t="s">
        <v>434</v>
      </c>
      <c r="B19" t="s">
        <v>149</v>
      </c>
      <c r="F19" t="str">
        <f t="shared" ca="1" si="0"/>
        <v>Total Not Tested</v>
      </c>
    </row>
    <row r="20" spans="1:6" x14ac:dyDescent="0.2">
      <c r="A20" t="s">
        <v>6</v>
      </c>
      <c r="B20" t="s">
        <v>6</v>
      </c>
      <c r="F20" t="str">
        <f t="shared" ca="1" si="0"/>
        <v>Total OK</v>
      </c>
    </row>
    <row r="21" spans="1:6" x14ac:dyDescent="0.2">
      <c r="A21" t="s">
        <v>405</v>
      </c>
      <c r="B21" t="s">
        <v>405</v>
      </c>
      <c r="F21" t="str">
        <f t="shared" ca="1" si="0"/>
        <v>Total NOK</v>
      </c>
    </row>
    <row r="22" spans="1:6" x14ac:dyDescent="0.2">
      <c r="A22" t="s">
        <v>7</v>
      </c>
      <c r="B22" t="s">
        <v>58</v>
      </c>
      <c r="F22" t="str">
        <f t="shared" ca="1" si="0"/>
        <v>Total Not Testable</v>
      </c>
    </row>
    <row r="23" spans="1:6" x14ac:dyDescent="0.2">
      <c r="A23" t="s">
        <v>8</v>
      </c>
      <c r="B23" t="s">
        <v>59</v>
      </c>
      <c r="F23" t="str">
        <f t="shared" ca="1" si="0"/>
        <v>Total Out Of Scope</v>
      </c>
    </row>
    <row r="24" spans="1:6" x14ac:dyDescent="0.2">
      <c r="A24" t="s">
        <v>126</v>
      </c>
      <c r="B24" t="s">
        <v>150</v>
      </c>
      <c r="F24" t="str">
        <f t="shared" ca="1" si="0"/>
        <v>Number of test cases</v>
      </c>
    </row>
    <row r="25" spans="1:6" x14ac:dyDescent="0.2">
      <c r="A25" t="s">
        <v>127</v>
      </c>
      <c r="B25" t="s">
        <v>151</v>
      </c>
      <c r="F25" t="str">
        <f t="shared" ca="1" si="0"/>
        <v>Number of test steps with defect</v>
      </c>
    </row>
    <row r="26" spans="1:6" x14ac:dyDescent="0.2">
      <c r="A26" t="s">
        <v>128</v>
      </c>
      <c r="B26" t="s">
        <v>153</v>
      </c>
      <c r="F26" t="str">
        <f t="shared" ca="1" si="0"/>
        <v>Number of test cases for regression</v>
      </c>
    </row>
    <row r="27" spans="1:6" x14ac:dyDescent="0.2">
      <c r="A27" t="s">
        <v>129</v>
      </c>
      <c r="B27" t="s">
        <v>152</v>
      </c>
      <c r="F27" t="str">
        <f t="shared" ca="1" si="0"/>
        <v>Number of test cases in live session</v>
      </c>
    </row>
    <row r="28" spans="1:6" x14ac:dyDescent="0.2">
      <c r="F28">
        <f t="shared" ca="1" si="0"/>
        <v>0</v>
      </c>
    </row>
    <row r="29" spans="1:6" x14ac:dyDescent="0.2">
      <c r="A29" t="s">
        <v>118</v>
      </c>
      <c r="B29" t="s">
        <v>72</v>
      </c>
      <c r="F29" t="str">
        <f t="shared" ca="1" si="0"/>
        <v>Execution summary</v>
      </c>
    </row>
    <row r="30" spans="1:6" x14ac:dyDescent="0.2">
      <c r="A30" t="s">
        <v>9</v>
      </c>
      <c r="B30" t="s">
        <v>66</v>
      </c>
      <c r="F30" t="str">
        <f t="shared" ca="1" si="0"/>
        <v>Run by</v>
      </c>
    </row>
    <row r="31" spans="1:6" x14ac:dyDescent="0.2">
      <c r="A31" t="s">
        <v>10</v>
      </c>
      <c r="B31" t="s">
        <v>154</v>
      </c>
      <c r="F31" t="str">
        <f t="shared" ca="1" si="0"/>
        <v>Runner email</v>
      </c>
    </row>
    <row r="32" spans="1:6" x14ac:dyDescent="0.2">
      <c r="A32" t="s">
        <v>130</v>
      </c>
      <c r="B32" t="s">
        <v>73</v>
      </c>
      <c r="F32" t="str">
        <f t="shared" ca="1" si="0"/>
        <v>Last run date</v>
      </c>
    </row>
    <row r="33" spans="1:6" x14ac:dyDescent="0.2">
      <c r="A33" t="s">
        <v>11</v>
      </c>
      <c r="B33" t="s">
        <v>11</v>
      </c>
      <c r="F33" t="str">
        <f t="shared" ca="1" si="0"/>
        <v>% OK</v>
      </c>
    </row>
    <row r="34" spans="1:6" x14ac:dyDescent="0.2">
      <c r="A34" t="s">
        <v>385</v>
      </c>
      <c r="B34" t="s">
        <v>386</v>
      </c>
      <c r="F34" t="str">
        <f t="shared" ca="1" si="0"/>
        <v>System version under test</v>
      </c>
    </row>
    <row r="35" spans="1:6" x14ac:dyDescent="0.2">
      <c r="A35" t="s">
        <v>131</v>
      </c>
      <c r="B35" t="s">
        <v>155</v>
      </c>
      <c r="F35" t="str">
        <f t="shared" ca="1" si="0"/>
        <v>Software test environment</v>
      </c>
    </row>
    <row r="36" spans="1:6" x14ac:dyDescent="0.2">
      <c r="A36" t="s">
        <v>132</v>
      </c>
      <c r="B36" t="s">
        <v>156</v>
      </c>
      <c r="F36" t="str">
        <f t="shared" ca="1" si="0"/>
        <v>Hardware test environment</v>
      </c>
    </row>
    <row r="37" spans="1:6" x14ac:dyDescent="0.2">
      <c r="A37" t="s">
        <v>12</v>
      </c>
      <c r="B37" t="s">
        <v>74</v>
      </c>
      <c r="F37" t="str">
        <f t="shared" ca="1" si="0"/>
        <v>Approximate running duration</v>
      </c>
    </row>
    <row r="38" spans="1:6" x14ac:dyDescent="0.2">
      <c r="F38">
        <f t="shared" ref="F38:F101" ca="1" si="1">INDIRECT(ADDRESS(ROW(F38 ),MATCH(_select_language,_language,0)))</f>
        <v>0</v>
      </c>
    </row>
    <row r="39" spans="1:6" x14ac:dyDescent="0.2">
      <c r="A39" t="s">
        <v>367</v>
      </c>
      <c r="B39" t="s">
        <v>368</v>
      </c>
      <c r="F39" t="str">
        <f t="shared" ca="1" si="1"/>
        <v>To be filled from list</v>
      </c>
    </row>
    <row r="40" spans="1:6" x14ac:dyDescent="0.2">
      <c r="A40" t="s">
        <v>5</v>
      </c>
      <c r="B40" t="s">
        <v>61</v>
      </c>
      <c r="F40" t="str">
        <f t="shared" ca="1" si="1"/>
        <v>Automatically filled</v>
      </c>
    </row>
    <row r="41" spans="1:6" x14ac:dyDescent="0.2">
      <c r="A41" t="s">
        <v>133</v>
      </c>
      <c r="B41" t="s">
        <v>157</v>
      </c>
      <c r="F41" t="str">
        <f t="shared" ca="1" si="1"/>
        <v>To let empty</v>
      </c>
    </row>
    <row r="42" spans="1:6" x14ac:dyDescent="0.2">
      <c r="A42" t="s">
        <v>134</v>
      </c>
      <c r="B42" t="s">
        <v>62</v>
      </c>
      <c r="F42" t="str">
        <f t="shared" ca="1" si="1"/>
        <v>Context step</v>
      </c>
    </row>
    <row r="43" spans="1:6" x14ac:dyDescent="0.2">
      <c r="A43" t="s">
        <v>4</v>
      </c>
      <c r="B43" t="s">
        <v>60</v>
      </c>
      <c r="F43" t="str">
        <f t="shared" ca="1" si="1"/>
        <v>To be filled</v>
      </c>
    </row>
    <row r="44" spans="1:6" x14ac:dyDescent="0.2">
      <c r="F44">
        <f t="shared" ca="1" si="1"/>
        <v>0</v>
      </c>
    </row>
    <row r="45" spans="1:6" x14ac:dyDescent="0.2">
      <c r="A45" t="s">
        <v>69</v>
      </c>
      <c r="B45" t="s">
        <v>63</v>
      </c>
      <c r="F45" t="str">
        <f t="shared" ca="1" si="1"/>
        <v>Test case description</v>
      </c>
    </row>
    <row r="46" spans="1:6" x14ac:dyDescent="0.2">
      <c r="A46" t="s">
        <v>135</v>
      </c>
      <c r="B46" t="s">
        <v>64</v>
      </c>
      <c r="F46" t="str">
        <f t="shared" ca="1" si="1"/>
        <v>Attached requirement</v>
      </c>
    </row>
    <row r="47" spans="1:6" x14ac:dyDescent="0.2">
      <c r="A47" t="s">
        <v>13</v>
      </c>
      <c r="B47" t="s">
        <v>75</v>
      </c>
      <c r="F47" t="str">
        <f t="shared" ca="1" si="1"/>
        <v>Regression</v>
      </c>
    </row>
    <row r="48" spans="1:6" x14ac:dyDescent="0.2">
      <c r="A48" t="s">
        <v>14</v>
      </c>
      <c r="B48" t="s">
        <v>76</v>
      </c>
      <c r="F48" t="str">
        <f t="shared" ca="1" si="1"/>
        <v xml:space="preserve">Validation platform </v>
      </c>
    </row>
    <row r="49" spans="1:6" x14ac:dyDescent="0.2">
      <c r="A49" t="s">
        <v>168</v>
      </c>
      <c r="B49" t="s">
        <v>170</v>
      </c>
      <c r="F49" t="str">
        <f t="shared" ca="1" si="1"/>
        <v>Tester name</v>
      </c>
    </row>
    <row r="50" spans="1:6" x14ac:dyDescent="0.2">
      <c r="A50" t="s">
        <v>169</v>
      </c>
      <c r="B50" t="s">
        <v>171</v>
      </c>
      <c r="F50" t="str">
        <f t="shared" ca="1" si="1"/>
        <v>Last test date</v>
      </c>
    </row>
    <row r="51" spans="1:6" x14ac:dyDescent="0.2">
      <c r="F51">
        <f t="shared" ca="1" si="1"/>
        <v>0</v>
      </c>
    </row>
    <row r="52" spans="1:6" x14ac:dyDescent="0.2">
      <c r="A52" t="s">
        <v>136</v>
      </c>
      <c r="B52" t="s">
        <v>158</v>
      </c>
      <c r="F52" t="str">
        <f t="shared" ca="1" si="1"/>
        <v>Test case id</v>
      </c>
    </row>
    <row r="53" spans="1:6" x14ac:dyDescent="0.2">
      <c r="A53" t="s">
        <v>15</v>
      </c>
      <c r="B53" t="s">
        <v>65</v>
      </c>
      <c r="F53" t="str">
        <f t="shared" ca="1" si="1"/>
        <v>Context</v>
      </c>
    </row>
    <row r="54" spans="1:6" x14ac:dyDescent="0.2">
      <c r="A54" t="s">
        <v>137</v>
      </c>
      <c r="B54" t="s">
        <v>159</v>
      </c>
      <c r="F54" t="str">
        <f t="shared" ca="1" si="1"/>
        <v>Step id</v>
      </c>
    </row>
    <row r="55" spans="1:6" x14ac:dyDescent="0.2">
      <c r="A55" t="s">
        <v>16</v>
      </c>
      <c r="B55" t="s">
        <v>160</v>
      </c>
      <c r="F55" t="str">
        <f t="shared" ca="1" si="1"/>
        <v>Step description</v>
      </c>
    </row>
    <row r="56" spans="1:6" x14ac:dyDescent="0.2">
      <c r="A56" t="s">
        <v>17</v>
      </c>
      <c r="B56" t="s">
        <v>77</v>
      </c>
      <c r="F56" t="str">
        <f t="shared" ca="1" si="1"/>
        <v>Expected result</v>
      </c>
    </row>
    <row r="57" spans="1:6" x14ac:dyDescent="0.2">
      <c r="A57" t="s">
        <v>18</v>
      </c>
      <c r="B57" t="s">
        <v>78</v>
      </c>
      <c r="F57" t="str">
        <f t="shared" ca="1" si="1"/>
        <v>Verification type</v>
      </c>
    </row>
    <row r="58" spans="1:6" x14ac:dyDescent="0.2">
      <c r="A58" t="s">
        <v>19</v>
      </c>
      <c r="B58" t="s">
        <v>73</v>
      </c>
      <c r="F58" t="str">
        <f t="shared" ca="1" si="1"/>
        <v>Last state date</v>
      </c>
    </row>
    <row r="59" spans="1:6" x14ac:dyDescent="0.2">
      <c r="A59" t="s">
        <v>20</v>
      </c>
      <c r="B59" t="s">
        <v>66</v>
      </c>
      <c r="F59" t="str">
        <f t="shared" ca="1" si="1"/>
        <v>Tester</v>
      </c>
    </row>
    <row r="60" spans="1:6" x14ac:dyDescent="0.2">
      <c r="A60" t="s">
        <v>21</v>
      </c>
      <c r="B60" t="s">
        <v>67</v>
      </c>
      <c r="F60" t="str">
        <f t="shared" ca="1" si="1"/>
        <v>State</v>
      </c>
    </row>
    <row r="61" spans="1:6" x14ac:dyDescent="0.2">
      <c r="A61" t="s">
        <v>138</v>
      </c>
      <c r="B61" t="s">
        <v>68</v>
      </c>
      <c r="F61" t="str">
        <f t="shared" ca="1" si="1"/>
        <v>Associated defect</v>
      </c>
    </row>
    <row r="62" spans="1:6" x14ac:dyDescent="0.2">
      <c r="A62" t="s">
        <v>22</v>
      </c>
      <c r="B62" t="s">
        <v>161</v>
      </c>
      <c r="F62" t="str">
        <f t="shared" ca="1" si="1"/>
        <v>Comment on result</v>
      </c>
    </row>
    <row r="63" spans="1:6" x14ac:dyDescent="0.2">
      <c r="A63" t="s">
        <v>139</v>
      </c>
      <c r="B63" t="s">
        <v>162</v>
      </c>
      <c r="F63" t="str">
        <f t="shared" ca="1" si="1"/>
        <v>Historic defects</v>
      </c>
    </row>
    <row r="64" spans="1:6" x14ac:dyDescent="0.2">
      <c r="A64" t="s">
        <v>48</v>
      </c>
      <c r="B64" t="s">
        <v>64</v>
      </c>
      <c r="F64" t="str">
        <f t="shared" ca="1" si="1"/>
        <v>Requirement</v>
      </c>
    </row>
    <row r="65" spans="1:6" x14ac:dyDescent="0.2">
      <c r="A65" t="s">
        <v>83</v>
      </c>
      <c r="B65" t="s">
        <v>84</v>
      </c>
      <c r="F65" t="str">
        <f t="shared" ca="1" si="1"/>
        <v>Free column</v>
      </c>
    </row>
    <row r="66" spans="1:6" x14ac:dyDescent="0.2">
      <c r="A66" t="s">
        <v>140</v>
      </c>
      <c r="B66" t="s">
        <v>99</v>
      </c>
      <c r="F66" t="str">
        <f t="shared" ca="1" si="1"/>
        <v>Test case result</v>
      </c>
    </row>
    <row r="67" spans="1:6" x14ac:dyDescent="0.2">
      <c r="F67">
        <f t="shared" ca="1" si="1"/>
        <v>0</v>
      </c>
    </row>
    <row r="68" spans="1:6" x14ac:dyDescent="0.2">
      <c r="A68" t="s">
        <v>89</v>
      </c>
      <c r="B68" t="s">
        <v>94</v>
      </c>
      <c r="F68" t="str">
        <f t="shared" ca="1" si="1"/>
        <v>Passed</v>
      </c>
    </row>
    <row r="69" spans="1:6" x14ac:dyDescent="0.2">
      <c r="A69" t="s">
        <v>90</v>
      </c>
      <c r="B69" t="s">
        <v>95</v>
      </c>
      <c r="F69" t="str">
        <f t="shared" ca="1" si="1"/>
        <v>Failed</v>
      </c>
    </row>
    <row r="70" spans="1:6" x14ac:dyDescent="0.2">
      <c r="A70" t="s">
        <v>91</v>
      </c>
      <c r="B70" t="s">
        <v>96</v>
      </c>
      <c r="F70" t="str">
        <f t="shared" ca="1" si="1"/>
        <v>Blocked</v>
      </c>
    </row>
    <row r="71" spans="1:6" x14ac:dyDescent="0.2">
      <c r="A71" t="s">
        <v>92</v>
      </c>
      <c r="B71" t="s">
        <v>97</v>
      </c>
      <c r="F71" t="str">
        <f t="shared" ca="1" si="1"/>
        <v>Error</v>
      </c>
    </row>
    <row r="72" spans="1:6" x14ac:dyDescent="0.2">
      <c r="A72" t="s">
        <v>93</v>
      </c>
      <c r="B72" t="s">
        <v>98</v>
      </c>
      <c r="F72" t="str">
        <f t="shared" ca="1" si="1"/>
        <v>Inconclusive</v>
      </c>
    </row>
    <row r="73" spans="1:6" x14ac:dyDescent="0.2">
      <c r="F73">
        <f t="shared" ca="1" si="1"/>
        <v>0</v>
      </c>
    </row>
    <row r="74" spans="1:6" x14ac:dyDescent="0.2">
      <c r="A74" t="s">
        <v>141</v>
      </c>
      <c r="B74" t="s">
        <v>101</v>
      </c>
      <c r="F74" t="str">
        <f t="shared" ca="1" si="1"/>
        <v>Test method (IADT)</v>
      </c>
    </row>
    <row r="75" spans="1:6" x14ac:dyDescent="0.2">
      <c r="A75" t="s">
        <v>142</v>
      </c>
      <c r="B75" t="s">
        <v>107</v>
      </c>
      <c r="F75" t="str">
        <f t="shared" ca="1" si="1"/>
        <v>Test state</v>
      </c>
    </row>
    <row r="76" spans="1:6" x14ac:dyDescent="0.2">
      <c r="A76" t="s">
        <v>115</v>
      </c>
      <c r="B76" t="s">
        <v>163</v>
      </c>
      <c r="F76" t="str">
        <f t="shared" ca="1" si="1"/>
        <v>General description</v>
      </c>
    </row>
    <row r="77" spans="1:6" x14ac:dyDescent="0.2">
      <c r="A77" t="s">
        <v>144</v>
      </c>
      <c r="B77" t="s">
        <v>164</v>
      </c>
      <c r="F77" t="str">
        <f t="shared" ca="1" si="1"/>
        <v>Legends</v>
      </c>
    </row>
    <row r="78" spans="1:6" x14ac:dyDescent="0.2">
      <c r="A78" t="s">
        <v>116</v>
      </c>
      <c r="B78" t="s">
        <v>117</v>
      </c>
      <c r="F78" t="str">
        <f t="shared" ca="1" si="1"/>
        <v>Test configuration</v>
      </c>
    </row>
    <row r="79" spans="1:6" x14ac:dyDescent="0.2">
      <c r="F79">
        <f t="shared" ca="1" si="1"/>
        <v>0</v>
      </c>
    </row>
    <row r="80" spans="1:6" x14ac:dyDescent="0.2">
      <c r="A80" t="s">
        <v>46</v>
      </c>
      <c r="B80" t="s">
        <v>165</v>
      </c>
      <c r="F80" t="str">
        <f t="shared" ca="1" si="1"/>
        <v>Yes</v>
      </c>
    </row>
    <row r="81" spans="1:6" x14ac:dyDescent="0.2">
      <c r="A81" t="s">
        <v>47</v>
      </c>
      <c r="B81" t="s">
        <v>166</v>
      </c>
      <c r="F81" t="str">
        <f t="shared" ca="1" si="1"/>
        <v>No</v>
      </c>
    </row>
    <row r="82" spans="1:6" x14ac:dyDescent="0.2">
      <c r="A82" t="s">
        <v>307</v>
      </c>
      <c r="B82" t="s">
        <v>353</v>
      </c>
      <c r="F82" t="str">
        <f t="shared" ca="1" si="1"/>
        <v>Comments</v>
      </c>
    </row>
    <row r="83" spans="1:6" x14ac:dyDescent="0.2">
      <c r="A83" t="s">
        <v>354</v>
      </c>
      <c r="B83" t="s">
        <v>355</v>
      </c>
      <c r="F83" t="str">
        <f t="shared" ca="1" si="1"/>
        <v>Remedial work</v>
      </c>
    </row>
    <row r="84" spans="1:6" x14ac:dyDescent="0.2">
      <c r="A84" t="s">
        <v>362</v>
      </c>
      <c r="B84" t="s">
        <v>363</v>
      </c>
      <c r="F84" t="str">
        <f t="shared" ca="1" si="1"/>
        <v>Test environment</v>
      </c>
    </row>
    <row r="85" spans="1:6" x14ac:dyDescent="0.2">
      <c r="A85" t="s">
        <v>372</v>
      </c>
      <c r="B85" t="s">
        <v>373</v>
      </c>
      <c r="F85" t="str">
        <f t="shared" ca="1" si="1"/>
        <v>Testing tools</v>
      </c>
    </row>
    <row r="86" spans="1:6" x14ac:dyDescent="0.2">
      <c r="A86" t="s">
        <v>374</v>
      </c>
      <c r="B86" t="s">
        <v>375</v>
      </c>
      <c r="F86" t="str">
        <f t="shared" ca="1" si="1"/>
        <v>Approximate preparation duration</v>
      </c>
    </row>
    <row r="87" spans="1:6" x14ac:dyDescent="0.2">
      <c r="A87" t="s">
        <v>376</v>
      </c>
      <c r="B87" t="s">
        <v>377</v>
      </c>
      <c r="F87" t="str">
        <f t="shared" ca="1" si="1"/>
        <v>Steps tested on last run date</v>
      </c>
    </row>
    <row r="88" spans="1:6" x14ac:dyDescent="0.2">
      <c r="A88" t="s">
        <v>378</v>
      </c>
      <c r="B88" t="s">
        <v>379</v>
      </c>
      <c r="F88" t="str">
        <f t="shared" ca="1" si="1"/>
        <v>Version of the test sheet</v>
      </c>
    </row>
    <row r="89" spans="1:6" x14ac:dyDescent="0.2">
      <c r="A89" t="s">
        <v>304</v>
      </c>
      <c r="B89" t="s">
        <v>380</v>
      </c>
      <c r="F89" t="str">
        <f t="shared" ca="1" si="1"/>
        <v>Project</v>
      </c>
    </row>
    <row r="90" spans="1:6" x14ac:dyDescent="0.2">
      <c r="A90" t="s">
        <v>366</v>
      </c>
      <c r="B90" t="s">
        <v>381</v>
      </c>
      <c r="F90" t="str">
        <f t="shared" ca="1" si="1"/>
        <v>Type of test</v>
      </c>
    </row>
    <row r="91" spans="1:6" x14ac:dyDescent="0.2">
      <c r="A91" t="s">
        <v>382</v>
      </c>
      <c r="B91" t="s">
        <v>383</v>
      </c>
      <c r="F91" t="str">
        <f t="shared" ca="1" si="1"/>
        <v>Category of test</v>
      </c>
    </row>
    <row r="92" spans="1:6" x14ac:dyDescent="0.2">
      <c r="A92" t="s">
        <v>282</v>
      </c>
      <c r="B92" t="s">
        <v>384</v>
      </c>
      <c r="F92" t="str">
        <f t="shared" ca="1" si="1"/>
        <v>Location</v>
      </c>
    </row>
    <row r="93" spans="1:6" x14ac:dyDescent="0.2">
      <c r="A93" t="s">
        <v>370</v>
      </c>
      <c r="B93" t="s">
        <v>387</v>
      </c>
      <c r="F93" t="str">
        <f t="shared" ca="1" si="1"/>
        <v>Associated defects</v>
      </c>
    </row>
    <row r="94" spans="1:6" x14ac:dyDescent="0.2">
      <c r="A94" t="s">
        <v>365</v>
      </c>
      <c r="B94" t="s">
        <v>388</v>
      </c>
      <c r="F94" t="str">
        <f t="shared" ca="1" si="1"/>
        <v>Customer / External Signature</v>
      </c>
    </row>
    <row r="95" spans="1:6" x14ac:dyDescent="0.2">
      <c r="A95" t="s">
        <v>364</v>
      </c>
      <c r="B95" t="s">
        <v>364</v>
      </c>
      <c r="F95" t="str">
        <f t="shared" ca="1" si="1"/>
        <v>Thales Signature</v>
      </c>
    </row>
    <row r="96" spans="1:6" x14ac:dyDescent="0.2">
      <c r="A96" t="s">
        <v>369</v>
      </c>
      <c r="B96" t="s">
        <v>389</v>
      </c>
      <c r="F96" t="str">
        <f t="shared" ca="1" si="1"/>
        <v>Instance of the test sheet execution</v>
      </c>
    </row>
    <row r="97" spans="1:6" x14ac:dyDescent="0.2">
      <c r="A97" t="s">
        <v>337</v>
      </c>
      <c r="B97" t="s">
        <v>337</v>
      </c>
      <c r="F97" t="str">
        <f t="shared" ca="1" si="1"/>
        <v>Total OKWC</v>
      </c>
    </row>
    <row r="98" spans="1:6" x14ac:dyDescent="0.2">
      <c r="A98" t="s">
        <v>390</v>
      </c>
      <c r="B98" t="s">
        <v>325</v>
      </c>
      <c r="F98" t="str">
        <f t="shared" ca="1" si="1"/>
        <v>Test sheet Source</v>
      </c>
    </row>
    <row r="99" spans="1:6" x14ac:dyDescent="0.2">
      <c r="A99" t="s">
        <v>406</v>
      </c>
      <c r="B99" t="s">
        <v>407</v>
      </c>
      <c r="F99" t="str">
        <f t="shared" ca="1" si="1"/>
        <v>Total steps NOK or OKWC without PCR</v>
      </c>
    </row>
    <row r="100" spans="1:6" x14ac:dyDescent="0.2">
      <c r="A100" t="s">
        <v>408</v>
      </c>
      <c r="B100" t="s">
        <v>409</v>
      </c>
      <c r="F100" t="str">
        <f t="shared" ca="1" si="1"/>
        <v>Total requirements NOK</v>
      </c>
    </row>
    <row r="101" spans="1:6" x14ac:dyDescent="0.2">
      <c r="A101" t="s">
        <v>391</v>
      </c>
      <c r="B101" t="s">
        <v>392</v>
      </c>
      <c r="F101" t="str">
        <f t="shared" ca="1" si="1"/>
        <v>Traceability</v>
      </c>
    </row>
    <row r="102" spans="1:6" x14ac:dyDescent="0.2">
      <c r="A102" t="s">
        <v>393</v>
      </c>
      <c r="B102" t="s">
        <v>394</v>
      </c>
      <c r="F102" t="str">
        <f t="shared" ref="F102:F115" ca="1" si="2">INDIRECT(ADDRESS(ROW(F102 ),MATCH(_select_language,_language,0)))</f>
        <v>Controls on the inputs</v>
      </c>
    </row>
    <row r="103" spans="1:6" x14ac:dyDescent="0.2">
      <c r="A103" t="s">
        <v>410</v>
      </c>
      <c r="B103" t="s">
        <v>410</v>
      </c>
      <c r="F103" t="str">
        <f t="shared" ca="1" si="2"/>
        <v>Information</v>
      </c>
    </row>
    <row r="104" spans="1:6" x14ac:dyDescent="0.2">
      <c r="A104" t="s">
        <v>412</v>
      </c>
      <c r="B104" t="s">
        <v>413</v>
      </c>
      <c r="F104" t="str">
        <f t="shared" ca="1" si="2"/>
        <v>Total OS without comments</v>
      </c>
    </row>
    <row r="105" spans="1:6" x14ac:dyDescent="0.2">
      <c r="A105" t="s">
        <v>438</v>
      </c>
      <c r="B105" t="s">
        <v>439</v>
      </c>
      <c r="F105" t="str">
        <f t="shared" ca="1" si="2"/>
        <v>Duration for STD preparation</v>
      </c>
    </row>
    <row r="106" spans="1:6" x14ac:dyDescent="0.2">
      <c r="A106" t="s">
        <v>444</v>
      </c>
      <c r="B106" t="s">
        <v>445</v>
      </c>
      <c r="F106" t="str">
        <f t="shared" ca="1" si="2"/>
        <v>Requirement Source Version</v>
      </c>
    </row>
    <row r="107" spans="1:6" x14ac:dyDescent="0.2">
      <c r="F107">
        <f t="shared" ca="1" si="2"/>
        <v>0</v>
      </c>
    </row>
    <row r="108" spans="1:6" x14ac:dyDescent="0.2">
      <c r="F108">
        <f t="shared" ca="1" si="2"/>
        <v>0</v>
      </c>
    </row>
    <row r="109" spans="1:6" x14ac:dyDescent="0.2">
      <c r="F109">
        <f t="shared" ca="1" si="2"/>
        <v>0</v>
      </c>
    </row>
    <row r="110" spans="1:6" x14ac:dyDescent="0.2">
      <c r="F110">
        <f t="shared" ca="1" si="2"/>
        <v>0</v>
      </c>
    </row>
    <row r="111" spans="1:6" x14ac:dyDescent="0.2">
      <c r="F111">
        <f t="shared" ca="1" si="2"/>
        <v>0</v>
      </c>
    </row>
    <row r="112" spans="1:6" x14ac:dyDescent="0.2">
      <c r="F112">
        <f t="shared" ca="1" si="2"/>
        <v>0</v>
      </c>
    </row>
    <row r="113" spans="6:6" x14ac:dyDescent="0.2">
      <c r="F113">
        <f t="shared" ca="1" si="2"/>
        <v>0</v>
      </c>
    </row>
    <row r="114" spans="6:6" x14ac:dyDescent="0.2">
      <c r="F114">
        <f t="shared" ca="1" si="2"/>
        <v>0</v>
      </c>
    </row>
    <row r="115" spans="6:6" x14ac:dyDescent="0.2">
      <c r="F115">
        <f t="shared" ca="1" si="2"/>
        <v>0</v>
      </c>
    </row>
  </sheetData>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U77"/>
  <sheetViews>
    <sheetView topLeftCell="A82" zoomScale="70" workbookViewId="0">
      <selection activeCell="F141" sqref="F141"/>
    </sheetView>
  </sheetViews>
  <sheetFormatPr defaultColWidth="11.42578125" defaultRowHeight="15" customHeight="1" x14ac:dyDescent="0.2"/>
  <cols>
    <col min="1" max="2" width="4.5703125" style="30" bestFit="1" customWidth="1"/>
    <col min="3" max="3" width="30.5703125" style="30" bestFit="1" customWidth="1"/>
    <col min="4" max="4" width="18" style="100" bestFit="1" customWidth="1"/>
    <col min="5" max="5" width="18.85546875" style="30" bestFit="1" customWidth="1"/>
    <col min="6" max="6" width="41" style="30" customWidth="1"/>
    <col min="7" max="7" width="55.5703125" style="30" customWidth="1"/>
    <col min="8" max="8" width="22" style="30" bestFit="1" customWidth="1"/>
    <col min="9" max="9" width="18.5703125" style="30" customWidth="1"/>
    <col min="10" max="10" width="16.140625" style="30" customWidth="1"/>
    <col min="11" max="11" width="11" style="30" customWidth="1"/>
    <col min="12" max="12" width="16.28515625" style="30" customWidth="1"/>
    <col min="13" max="13" width="13.42578125" style="30" customWidth="1"/>
    <col min="14" max="14" width="10" style="30" bestFit="1" customWidth="1"/>
    <col min="15" max="15" width="4.28515625" style="30" bestFit="1" customWidth="1"/>
    <col min="16" max="16" width="11.5703125" style="30" customWidth="1"/>
    <col min="17" max="16384" width="11.42578125" style="30"/>
  </cols>
  <sheetData>
    <row r="1" spans="1:21" s="35" customFormat="1" ht="15" customHeight="1" x14ac:dyDescent="0.2">
      <c r="A1" s="35">
        <v>1</v>
      </c>
      <c r="B1" s="35">
        <v>2</v>
      </c>
      <c r="C1" s="35">
        <v>3</v>
      </c>
      <c r="D1" s="99">
        <v>4</v>
      </c>
      <c r="E1" s="35">
        <v>5</v>
      </c>
      <c r="F1" s="35">
        <v>6</v>
      </c>
      <c r="G1" s="35">
        <v>7</v>
      </c>
      <c r="H1" s="35">
        <v>8</v>
      </c>
      <c r="I1" s="35">
        <v>9</v>
      </c>
      <c r="J1" s="35">
        <v>10</v>
      </c>
      <c r="K1" s="35">
        <v>11</v>
      </c>
      <c r="L1" s="35">
        <v>12</v>
      </c>
      <c r="M1" s="35">
        <v>13</v>
      </c>
      <c r="N1" s="35">
        <v>14</v>
      </c>
      <c r="O1" s="35">
        <v>15</v>
      </c>
      <c r="P1" s="35">
        <v>16</v>
      </c>
    </row>
    <row r="2" spans="1:21" ht="15" customHeight="1" thickBot="1" x14ac:dyDescent="0.25"/>
    <row r="3" spans="1:21" ht="15" customHeight="1" thickBot="1" x14ac:dyDescent="0.25">
      <c r="A3" s="198" t="s">
        <v>105</v>
      </c>
      <c r="B3" s="199"/>
      <c r="C3" s="200"/>
    </row>
    <row r="5" spans="1:21" ht="15" customHeight="1" x14ac:dyDescent="0.2">
      <c r="A5" s="46"/>
      <c r="B5" s="46"/>
      <c r="C5" s="64" t="str">
        <f ca="1">Language!$F$66</f>
        <v>Test case result</v>
      </c>
      <c r="D5" s="91"/>
      <c r="E5" s="46"/>
      <c r="F5" s="46"/>
      <c r="G5" s="47"/>
      <c r="H5" s="47"/>
      <c r="I5" s="47"/>
      <c r="J5" s="46"/>
      <c r="K5" s="46"/>
      <c r="L5" s="46"/>
      <c r="M5" s="46"/>
      <c r="N5" s="46"/>
    </row>
    <row r="6" spans="1:21" s="34" customFormat="1" ht="15" customHeight="1" x14ac:dyDescent="0.2">
      <c r="A6" s="48"/>
      <c r="B6" s="49"/>
      <c r="C6" s="64" t="str">
        <f ca="1">Language!$F$52</f>
        <v>Test case id</v>
      </c>
      <c r="D6" s="92"/>
      <c r="E6" s="46"/>
      <c r="F6" s="46"/>
      <c r="G6" s="46"/>
      <c r="H6" s="46"/>
      <c r="I6" s="46"/>
      <c r="J6" s="46"/>
      <c r="K6" s="46"/>
      <c r="L6" s="46"/>
      <c r="M6" s="46"/>
      <c r="N6" s="46"/>
      <c r="O6" s="30"/>
      <c r="P6" s="30"/>
      <c r="Q6" s="30"/>
    </row>
    <row r="7" spans="1:21" s="34" customFormat="1" ht="15" customHeight="1" x14ac:dyDescent="0.2">
      <c r="A7" s="48"/>
      <c r="B7" s="50"/>
      <c r="C7" s="65" t="str">
        <f ca="1">Language!$F$45</f>
        <v>Test case description</v>
      </c>
      <c r="D7" s="93"/>
      <c r="E7" s="46"/>
      <c r="F7" s="46"/>
      <c r="G7" s="46"/>
      <c r="H7" s="46"/>
      <c r="I7" s="46"/>
      <c r="J7" s="46"/>
      <c r="K7" s="46"/>
      <c r="L7" s="46"/>
      <c r="M7" s="46"/>
      <c r="N7" s="46"/>
      <c r="O7" s="30"/>
      <c r="P7" s="30"/>
      <c r="Q7" s="30"/>
    </row>
    <row r="8" spans="1:21" s="34" customFormat="1" ht="15" customHeight="1" x14ac:dyDescent="0.2">
      <c r="A8" s="48"/>
      <c r="B8" s="50"/>
      <c r="C8" s="65" t="str">
        <f ca="1">Language!$F$46</f>
        <v>Attached requirement</v>
      </c>
      <c r="D8" s="93"/>
      <c r="E8" s="46"/>
      <c r="F8" s="46"/>
      <c r="G8" s="46"/>
      <c r="H8" s="46"/>
      <c r="I8" s="46"/>
      <c r="J8" s="46"/>
      <c r="K8" s="46"/>
      <c r="L8" s="46"/>
      <c r="M8" s="46"/>
      <c r="N8" s="46"/>
      <c r="O8" s="30"/>
      <c r="P8" s="30"/>
      <c r="T8" s="30"/>
      <c r="U8" s="30"/>
    </row>
    <row r="9" spans="1:21" s="34" customFormat="1" ht="15" customHeight="1" x14ac:dyDescent="0.2">
      <c r="A9" s="48"/>
      <c r="B9" s="50"/>
      <c r="C9" s="66" t="str">
        <f ca="1">Language!$F$47</f>
        <v>Regression</v>
      </c>
      <c r="D9" s="93"/>
      <c r="E9" s="46"/>
      <c r="F9" s="46"/>
      <c r="G9" s="46"/>
      <c r="H9" s="46"/>
      <c r="I9" s="46"/>
      <c r="J9" s="46"/>
      <c r="K9" s="46"/>
      <c r="L9" s="46"/>
      <c r="M9" s="46"/>
      <c r="N9" s="46"/>
      <c r="Q9" s="37"/>
    </row>
    <row r="10" spans="1:21" s="34" customFormat="1" ht="15" customHeight="1" x14ac:dyDescent="0.2">
      <c r="A10" s="48"/>
      <c r="B10" s="50"/>
      <c r="C10" s="67" t="str">
        <f ca="1">Language!$F$48</f>
        <v xml:space="preserve">Validation platform </v>
      </c>
      <c r="D10" s="94"/>
      <c r="E10" s="50"/>
      <c r="F10" s="50"/>
      <c r="G10" s="50"/>
      <c r="H10" s="50"/>
      <c r="I10" s="50"/>
      <c r="J10" s="50"/>
      <c r="K10" s="50"/>
      <c r="L10" s="50"/>
      <c r="M10" s="50"/>
      <c r="N10" s="46"/>
    </row>
    <row r="11" spans="1:21" s="34" customFormat="1" ht="15" customHeight="1" x14ac:dyDescent="0.2">
      <c r="A11" s="48"/>
      <c r="B11" s="50"/>
      <c r="C11" s="67" t="str">
        <f ca="1">Language!$F$59</f>
        <v>Tester</v>
      </c>
      <c r="D11" s="94" t="e">
        <f>field_Runner</f>
        <v>#REF!</v>
      </c>
      <c r="E11" s="50"/>
      <c r="F11" s="50"/>
      <c r="G11" s="50"/>
      <c r="H11" s="50"/>
      <c r="I11" s="50"/>
      <c r="J11" s="50"/>
      <c r="K11" s="50"/>
      <c r="L11" s="50"/>
      <c r="M11" s="50"/>
      <c r="N11" s="46"/>
    </row>
    <row r="12" spans="1:21" s="34" customFormat="1" ht="15" customHeight="1" x14ac:dyDescent="0.2">
      <c r="A12" s="48"/>
      <c r="B12" s="50"/>
      <c r="C12" s="67" t="str">
        <f ca="1">Language!$F$58</f>
        <v>Last state date</v>
      </c>
      <c r="D12" s="107" t="e">
        <f>field_LastRunDate</f>
        <v>#REF!</v>
      </c>
      <c r="E12" s="50"/>
      <c r="F12" s="50"/>
      <c r="G12" s="50"/>
      <c r="H12" s="50"/>
      <c r="I12" s="50"/>
      <c r="J12" s="50"/>
      <c r="K12" s="50"/>
      <c r="L12" s="50"/>
      <c r="M12" s="50"/>
      <c r="N12" s="46"/>
    </row>
    <row r="13" spans="1:21" s="34" customFormat="1" ht="42" x14ac:dyDescent="0.2">
      <c r="A13" s="38" t="str">
        <f ca="1">Language!$F$53</f>
        <v>Context</v>
      </c>
      <c r="B13" s="38" t="str">
        <f ca="1">Language!$F$54</f>
        <v>Step id</v>
      </c>
      <c r="C13" s="39" t="str">
        <f ca="1">Language!$F$55</f>
        <v>Step description</v>
      </c>
      <c r="D13" s="89" t="str">
        <f ca="1">Language!$F$56</f>
        <v>Expected result</v>
      </c>
      <c r="E13" s="39" t="str">
        <f ca="1">Language!$F$57</f>
        <v>Verification type</v>
      </c>
      <c r="F13" s="40" t="str">
        <f ca="1">Language!$F$60</f>
        <v>State</v>
      </c>
      <c r="G13" s="39" t="str">
        <f ca="1">Language!$F$61</f>
        <v>Associated defect</v>
      </c>
      <c r="H13" s="39" t="str">
        <f ca="1">Language!$F$62</f>
        <v>Comment on result</v>
      </c>
      <c r="I13" s="39" t="str">
        <f ca="1">Language!$F$63</f>
        <v>Historic defects</v>
      </c>
      <c r="J13" s="39" t="str">
        <f ca="1">Language!$F$64</f>
        <v>Requirement</v>
      </c>
      <c r="K13" s="39" t="str">
        <f ca="1">Language!$F$59</f>
        <v>Tester</v>
      </c>
      <c r="L13" s="39" t="str">
        <f ca="1">Language!$F$58</f>
        <v>Last state date</v>
      </c>
      <c r="M13" s="39" t="str">
        <f ca="1">Language!$F$65</f>
        <v>Free column</v>
      </c>
      <c r="N13" s="41" t="s">
        <v>100</v>
      </c>
    </row>
    <row r="14" spans="1:21" s="34" customFormat="1" ht="15" customHeight="1" x14ac:dyDescent="0.2">
      <c r="A14" s="52"/>
      <c r="B14" s="77"/>
      <c r="C14" s="51"/>
      <c r="D14" s="95"/>
      <c r="E14" s="42"/>
      <c r="F14" s="78"/>
      <c r="G14" s="43"/>
      <c r="H14" s="44"/>
      <c r="I14" s="43"/>
      <c r="J14" s="43"/>
      <c r="K14" s="44" t="e">
        <f>field_Runner</f>
        <v>#REF!</v>
      </c>
      <c r="L14" s="108" t="e">
        <f>field_LastRunDate</f>
        <v>#REF!</v>
      </c>
      <c r="M14" s="45"/>
      <c r="N14" s="74">
        <f>IF(NOT(ISERROR(FIND("&lt;&gt;",CONCATENATE("&lt;",A14,"&gt;")))),F14,"")</f>
        <v>0</v>
      </c>
      <c r="O14" s="37"/>
      <c r="P14" s="37"/>
      <c r="Q14" s="37"/>
      <c r="R14" s="37"/>
      <c r="S14" s="37"/>
    </row>
    <row r="15" spans="1:21" s="34" customFormat="1" ht="15" customHeight="1" x14ac:dyDescent="0.2">
      <c r="A15" s="52"/>
      <c r="B15" s="77"/>
      <c r="C15" s="51"/>
      <c r="D15" s="95"/>
      <c r="E15" s="42"/>
      <c r="F15" s="78"/>
      <c r="G15" s="43"/>
      <c r="H15" s="44"/>
      <c r="I15" s="43"/>
      <c r="J15" s="43"/>
      <c r="K15" s="44" t="e">
        <f>field_Runner</f>
        <v>#REF!</v>
      </c>
      <c r="L15" s="108" t="e">
        <f>field_LastRunDate</f>
        <v>#REF!</v>
      </c>
      <c r="M15" s="45"/>
      <c r="N15" s="74">
        <f>IF(NOT(ISERROR(FIND("&lt;&gt;",CONCATENATE("&lt;",A15,"&gt;")))),F15,"")</f>
        <v>0</v>
      </c>
      <c r="O15" s="37"/>
      <c r="P15" s="37"/>
      <c r="Q15" s="37"/>
      <c r="R15" s="37"/>
      <c r="S15" s="37"/>
    </row>
    <row r="16" spans="1:21" ht="15" customHeight="1" thickBot="1" x14ac:dyDescent="0.25"/>
    <row r="17" spans="1:7" ht="15" customHeight="1" thickBot="1" x14ac:dyDescent="0.25">
      <c r="A17" s="198" t="s">
        <v>106</v>
      </c>
      <c r="B17" s="199"/>
      <c r="C17" s="200"/>
    </row>
    <row r="19" spans="1:7" ht="15" customHeight="1" x14ac:dyDescent="0.2">
      <c r="C19" s="102" t="s">
        <v>104</v>
      </c>
      <c r="D19" s="103" t="s">
        <v>275</v>
      </c>
    </row>
    <row r="20" spans="1:7" ht="15" customHeight="1" thickBot="1" x14ac:dyDescent="0.25"/>
    <row r="21" spans="1:7" ht="15" customHeight="1" thickBot="1" x14ac:dyDescent="0.25">
      <c r="A21" s="198" t="s">
        <v>172</v>
      </c>
      <c r="B21" s="199"/>
      <c r="C21" s="200"/>
    </row>
    <row r="23" spans="1:7" ht="15" customHeight="1" x14ac:dyDescent="0.2">
      <c r="C23" s="105" t="s">
        <v>173</v>
      </c>
      <c r="D23" s="105" t="s">
        <v>174</v>
      </c>
      <c r="E23" s="105" t="s">
        <v>175</v>
      </c>
      <c r="F23" s="105" t="s">
        <v>176</v>
      </c>
      <c r="G23" s="105" t="s">
        <v>177</v>
      </c>
    </row>
    <row r="24" spans="1:7" ht="12.75" x14ac:dyDescent="0.2">
      <c r="C24" s="104" t="s">
        <v>178</v>
      </c>
      <c r="D24" s="106">
        <v>3</v>
      </c>
      <c r="E24" s="104" t="s">
        <v>179</v>
      </c>
      <c r="F24" s="104" t="s">
        <v>181</v>
      </c>
      <c r="G24" s="104" t="s">
        <v>180</v>
      </c>
    </row>
    <row r="25" spans="1:7" ht="12.75" x14ac:dyDescent="0.2">
      <c r="C25" s="104" t="s">
        <v>178</v>
      </c>
      <c r="D25" s="106">
        <v>4</v>
      </c>
      <c r="E25" s="104" t="s">
        <v>179</v>
      </c>
      <c r="F25" s="104" t="s">
        <v>197</v>
      </c>
      <c r="G25" s="104" t="s">
        <v>196</v>
      </c>
    </row>
    <row r="26" spans="1:7" ht="12.75" x14ac:dyDescent="0.2">
      <c r="C26" s="104" t="s">
        <v>178</v>
      </c>
      <c r="D26" s="106">
        <v>5</v>
      </c>
      <c r="E26" s="104" t="s">
        <v>179</v>
      </c>
      <c r="F26" s="104" t="s">
        <v>199</v>
      </c>
      <c r="G26" s="104" t="s">
        <v>198</v>
      </c>
    </row>
    <row r="27" spans="1:7" ht="25.5" x14ac:dyDescent="0.2">
      <c r="C27" s="104" t="s">
        <v>178</v>
      </c>
      <c r="D27" s="106">
        <v>8</v>
      </c>
      <c r="E27" s="104" t="s">
        <v>179</v>
      </c>
      <c r="F27" s="104" t="s">
        <v>212</v>
      </c>
      <c r="G27" s="104" t="s">
        <v>200</v>
      </c>
    </row>
    <row r="28" spans="1:7" ht="12.75" x14ac:dyDescent="0.2">
      <c r="C28" s="104" t="s">
        <v>178</v>
      </c>
      <c r="D28" s="106">
        <v>8</v>
      </c>
      <c r="E28" s="104" t="s">
        <v>189</v>
      </c>
      <c r="F28" s="104" t="s">
        <v>213</v>
      </c>
      <c r="G28" s="104" t="s">
        <v>211</v>
      </c>
    </row>
    <row r="29" spans="1:7" ht="15" customHeight="1" x14ac:dyDescent="0.2">
      <c r="C29" s="104" t="s">
        <v>178</v>
      </c>
      <c r="D29" s="106">
        <v>9</v>
      </c>
      <c r="E29" s="104" t="s">
        <v>179</v>
      </c>
      <c r="F29" s="104" t="s">
        <v>214</v>
      </c>
      <c r="G29" s="104" t="s">
        <v>201</v>
      </c>
    </row>
    <row r="30" spans="1:7" ht="25.5" x14ac:dyDescent="0.2">
      <c r="C30" s="104" t="s">
        <v>178</v>
      </c>
      <c r="D30" s="106">
        <v>10</v>
      </c>
      <c r="E30" s="104" t="s">
        <v>179</v>
      </c>
      <c r="F30" s="104" t="s">
        <v>215</v>
      </c>
      <c r="G30" s="104" t="s">
        <v>202</v>
      </c>
    </row>
    <row r="31" spans="1:7" ht="15" customHeight="1" x14ac:dyDescent="0.2">
      <c r="C31" s="104" t="s">
        <v>178</v>
      </c>
      <c r="D31" s="106">
        <v>11</v>
      </c>
      <c r="E31" s="104" t="s">
        <v>179</v>
      </c>
      <c r="F31" s="104" t="s">
        <v>216</v>
      </c>
      <c r="G31" s="104" t="s">
        <v>203</v>
      </c>
    </row>
    <row r="32" spans="1:7" ht="15" customHeight="1" x14ac:dyDescent="0.2">
      <c r="C32" s="104" t="s">
        <v>178</v>
      </c>
      <c r="D32" s="106">
        <v>12</v>
      </c>
      <c r="E32" s="104" t="s">
        <v>179</v>
      </c>
      <c r="F32" s="104" t="s">
        <v>217</v>
      </c>
      <c r="G32" s="104" t="s">
        <v>204</v>
      </c>
    </row>
    <row r="33" spans="3:7" ht="15" customHeight="1" x14ac:dyDescent="0.2">
      <c r="C33" s="104" t="s">
        <v>178</v>
      </c>
      <c r="D33" s="106">
        <v>13</v>
      </c>
      <c r="E33" s="104" t="s">
        <v>179</v>
      </c>
      <c r="F33" s="104" t="s">
        <v>218</v>
      </c>
      <c r="G33" s="104" t="s">
        <v>205</v>
      </c>
    </row>
    <row r="34" spans="3:7" ht="15" customHeight="1" x14ac:dyDescent="0.2">
      <c r="C34" s="104" t="s">
        <v>178</v>
      </c>
      <c r="D34" s="106">
        <v>16</v>
      </c>
      <c r="E34" s="104" t="s">
        <v>179</v>
      </c>
      <c r="F34" s="104" t="s">
        <v>219</v>
      </c>
      <c r="G34" s="104" t="s">
        <v>206</v>
      </c>
    </row>
    <row r="35" spans="3:7" ht="15" customHeight="1" x14ac:dyDescent="0.2">
      <c r="C35" s="104" t="s">
        <v>178</v>
      </c>
      <c r="D35" s="106">
        <v>17</v>
      </c>
      <c r="E35" s="104" t="s">
        <v>179</v>
      </c>
      <c r="F35" s="104" t="s">
        <v>220</v>
      </c>
      <c r="G35" s="104" t="s">
        <v>222</v>
      </c>
    </row>
    <row r="36" spans="3:7" ht="15" customHeight="1" x14ac:dyDescent="0.2">
      <c r="C36" s="104" t="s">
        <v>178</v>
      </c>
      <c r="D36" s="106">
        <v>18</v>
      </c>
      <c r="E36" s="104" t="s">
        <v>179</v>
      </c>
      <c r="F36" s="104" t="s">
        <v>221</v>
      </c>
      <c r="G36" s="104" t="s">
        <v>223</v>
      </c>
    </row>
    <row r="37" spans="3:7" ht="15" customHeight="1" x14ac:dyDescent="0.2">
      <c r="C37" s="104" t="s">
        <v>178</v>
      </c>
      <c r="D37" s="106">
        <v>33</v>
      </c>
      <c r="E37" s="104" t="s">
        <v>179</v>
      </c>
      <c r="F37" s="104" t="s">
        <v>224</v>
      </c>
      <c r="G37" s="104" t="s">
        <v>207</v>
      </c>
    </row>
    <row r="38" spans="3:7" ht="25.5" x14ac:dyDescent="0.2">
      <c r="C38" s="104" t="s">
        <v>178</v>
      </c>
      <c r="D38" s="106">
        <v>34</v>
      </c>
      <c r="E38" s="104" t="s">
        <v>179</v>
      </c>
      <c r="F38" s="104" t="s">
        <v>225</v>
      </c>
      <c r="G38" s="104" t="s">
        <v>208</v>
      </c>
    </row>
    <row r="39" spans="3:7" ht="15" customHeight="1" x14ac:dyDescent="0.2">
      <c r="C39" s="104" t="s">
        <v>178</v>
      </c>
      <c r="D39" s="106">
        <v>35</v>
      </c>
      <c r="E39" s="104" t="s">
        <v>179</v>
      </c>
      <c r="F39" s="104" t="s">
        <v>226</v>
      </c>
      <c r="G39" s="104" t="s">
        <v>209</v>
      </c>
    </row>
    <row r="40" spans="3:7" ht="15" customHeight="1" x14ac:dyDescent="0.2">
      <c r="C40" s="104" t="s">
        <v>178</v>
      </c>
      <c r="D40" s="106">
        <v>36</v>
      </c>
      <c r="E40" s="104" t="s">
        <v>179</v>
      </c>
      <c r="F40" s="104" t="s">
        <v>227</v>
      </c>
      <c r="G40" s="104" t="s">
        <v>237</v>
      </c>
    </row>
    <row r="41" spans="3:7" ht="15" customHeight="1" x14ac:dyDescent="0.2">
      <c r="C41" s="104" t="s">
        <v>178</v>
      </c>
      <c r="D41" s="106">
        <v>38</v>
      </c>
      <c r="E41" s="104" t="s">
        <v>179</v>
      </c>
      <c r="F41" s="104" t="s">
        <v>228</v>
      </c>
      <c r="G41" s="104" t="s">
        <v>210</v>
      </c>
    </row>
    <row r="42" spans="3:7" ht="25.5" customHeight="1" x14ac:dyDescent="0.2">
      <c r="C42" s="104" t="s">
        <v>178</v>
      </c>
      <c r="D42" s="106">
        <v>40</v>
      </c>
      <c r="E42" s="104" t="s">
        <v>182</v>
      </c>
      <c r="F42" s="104" t="s">
        <v>195</v>
      </c>
      <c r="G42" s="104" t="s">
        <v>194</v>
      </c>
    </row>
    <row r="43" spans="3:7" ht="25.5" customHeight="1" x14ac:dyDescent="0.2">
      <c r="C43" s="104" t="s">
        <v>178</v>
      </c>
      <c r="D43" s="106">
        <v>40</v>
      </c>
      <c r="E43" s="104" t="s">
        <v>183</v>
      </c>
      <c r="F43" s="104" t="s">
        <v>195</v>
      </c>
      <c r="G43" s="104" t="s">
        <v>194</v>
      </c>
    </row>
    <row r="44" spans="3:7" ht="25.5" customHeight="1" x14ac:dyDescent="0.2">
      <c r="C44" s="104" t="s">
        <v>178</v>
      </c>
      <c r="D44" s="106">
        <v>40</v>
      </c>
      <c r="E44" s="104" t="s">
        <v>184</v>
      </c>
      <c r="F44" s="104" t="s">
        <v>195</v>
      </c>
      <c r="G44" s="104" t="s">
        <v>194</v>
      </c>
    </row>
    <row r="45" spans="3:7" ht="25.5" customHeight="1" x14ac:dyDescent="0.2">
      <c r="C45" s="104" t="s">
        <v>178</v>
      </c>
      <c r="D45" s="106">
        <v>40</v>
      </c>
      <c r="E45" s="104" t="s">
        <v>185</v>
      </c>
      <c r="F45" s="104" t="s">
        <v>195</v>
      </c>
      <c r="G45" s="104" t="s">
        <v>194</v>
      </c>
    </row>
    <row r="46" spans="3:7" ht="25.5" customHeight="1" x14ac:dyDescent="0.2">
      <c r="C46" s="104" t="s">
        <v>178</v>
      </c>
      <c r="D46" s="106">
        <v>40</v>
      </c>
      <c r="E46" s="104" t="s">
        <v>186</v>
      </c>
      <c r="F46" s="104" t="s">
        <v>195</v>
      </c>
      <c r="G46" s="104" t="s">
        <v>194</v>
      </c>
    </row>
    <row r="47" spans="3:7" ht="25.5" customHeight="1" x14ac:dyDescent="0.2">
      <c r="C47" s="104" t="s">
        <v>178</v>
      </c>
      <c r="D47" s="106">
        <v>40</v>
      </c>
      <c r="E47" s="104" t="s">
        <v>179</v>
      </c>
      <c r="F47" s="104" t="s">
        <v>195</v>
      </c>
      <c r="G47" s="104" t="s">
        <v>194</v>
      </c>
    </row>
    <row r="48" spans="3:7" ht="25.5" customHeight="1" x14ac:dyDescent="0.2">
      <c r="C48" s="104" t="s">
        <v>178</v>
      </c>
      <c r="D48" s="106">
        <v>40</v>
      </c>
      <c r="E48" s="104" t="s">
        <v>187</v>
      </c>
      <c r="F48" s="104" t="s">
        <v>195</v>
      </c>
      <c r="G48" s="104" t="s">
        <v>194</v>
      </c>
    </row>
    <row r="49" spans="3:7" ht="25.5" customHeight="1" x14ac:dyDescent="0.2">
      <c r="C49" s="104" t="s">
        <v>178</v>
      </c>
      <c r="D49" s="106">
        <v>40</v>
      </c>
      <c r="E49" s="104" t="s">
        <v>188</v>
      </c>
      <c r="F49" s="104" t="s">
        <v>195</v>
      </c>
      <c r="G49" s="104" t="s">
        <v>194</v>
      </c>
    </row>
    <row r="50" spans="3:7" ht="25.5" customHeight="1" x14ac:dyDescent="0.2">
      <c r="C50" s="104" t="s">
        <v>178</v>
      </c>
      <c r="D50" s="106">
        <v>40</v>
      </c>
      <c r="E50" s="104" t="s">
        <v>189</v>
      </c>
      <c r="F50" s="104" t="s">
        <v>195</v>
      </c>
      <c r="G50" s="104" t="s">
        <v>194</v>
      </c>
    </row>
    <row r="51" spans="3:7" ht="25.5" customHeight="1" x14ac:dyDescent="0.2">
      <c r="C51" s="104" t="s">
        <v>178</v>
      </c>
      <c r="D51" s="106">
        <v>40</v>
      </c>
      <c r="E51" s="104" t="s">
        <v>190</v>
      </c>
      <c r="F51" s="104" t="s">
        <v>195</v>
      </c>
      <c r="G51" s="104" t="s">
        <v>194</v>
      </c>
    </row>
    <row r="52" spans="3:7" ht="25.5" customHeight="1" x14ac:dyDescent="0.2">
      <c r="C52" s="104" t="s">
        <v>178</v>
      </c>
      <c r="D52" s="106">
        <v>40</v>
      </c>
      <c r="E52" s="104" t="s">
        <v>191</v>
      </c>
      <c r="F52" s="104" t="s">
        <v>195</v>
      </c>
      <c r="G52" s="104" t="s">
        <v>194</v>
      </c>
    </row>
    <row r="53" spans="3:7" ht="25.5" customHeight="1" x14ac:dyDescent="0.2">
      <c r="C53" s="104" t="s">
        <v>178</v>
      </c>
      <c r="D53" s="106">
        <v>40</v>
      </c>
      <c r="E53" s="104" t="s">
        <v>192</v>
      </c>
      <c r="F53" s="104" t="s">
        <v>195</v>
      </c>
      <c r="G53" s="104" t="s">
        <v>194</v>
      </c>
    </row>
    <row r="54" spans="3:7" ht="25.5" customHeight="1" x14ac:dyDescent="0.2">
      <c r="C54" s="104" t="s">
        <v>178</v>
      </c>
      <c r="D54" s="106">
        <v>40</v>
      </c>
      <c r="E54" s="104" t="s">
        <v>193</v>
      </c>
      <c r="F54" s="104" t="s">
        <v>195</v>
      </c>
      <c r="G54" s="104" t="s">
        <v>194</v>
      </c>
    </row>
    <row r="55" spans="3:7" ht="15" customHeight="1" x14ac:dyDescent="0.2">
      <c r="C55" s="104" t="s">
        <v>229</v>
      </c>
      <c r="D55" s="106">
        <v>5</v>
      </c>
      <c r="E55" s="104" t="s">
        <v>184</v>
      </c>
      <c r="F55" s="104" t="s">
        <v>252</v>
      </c>
      <c r="G55" s="104" t="s">
        <v>230</v>
      </c>
    </row>
    <row r="56" spans="3:7" ht="38.25" x14ac:dyDescent="0.2">
      <c r="C56" s="104" t="s">
        <v>229</v>
      </c>
      <c r="D56" s="106">
        <v>6</v>
      </c>
      <c r="E56" s="104" t="s">
        <v>184</v>
      </c>
      <c r="F56" s="104" t="s">
        <v>253</v>
      </c>
      <c r="G56" s="104" t="s">
        <v>231</v>
      </c>
    </row>
    <row r="57" spans="3:7" ht="15" customHeight="1" x14ac:dyDescent="0.2">
      <c r="C57" s="104" t="s">
        <v>229</v>
      </c>
      <c r="D57" s="106">
        <v>7</v>
      </c>
      <c r="E57" s="104" t="s">
        <v>184</v>
      </c>
      <c r="F57" s="104" t="s">
        <v>254</v>
      </c>
      <c r="G57" s="104" t="s">
        <v>232</v>
      </c>
    </row>
    <row r="58" spans="3:7" ht="15" customHeight="1" x14ac:dyDescent="0.2">
      <c r="C58" s="104" t="s">
        <v>229</v>
      </c>
      <c r="D58" s="106">
        <v>8</v>
      </c>
      <c r="E58" s="104" t="s">
        <v>184</v>
      </c>
      <c r="F58" s="104" t="s">
        <v>255</v>
      </c>
      <c r="G58" s="104" t="s">
        <v>233</v>
      </c>
    </row>
    <row r="59" spans="3:7" ht="25.5" x14ac:dyDescent="0.2">
      <c r="C59" s="104" t="s">
        <v>229</v>
      </c>
      <c r="D59" s="106">
        <v>9</v>
      </c>
      <c r="E59" s="104" t="s">
        <v>184</v>
      </c>
      <c r="F59" s="104" t="s">
        <v>256</v>
      </c>
      <c r="G59" s="104" t="s">
        <v>234</v>
      </c>
    </row>
    <row r="60" spans="3:7" ht="15" customHeight="1" x14ac:dyDescent="0.2">
      <c r="C60" s="104" t="s">
        <v>229</v>
      </c>
      <c r="D60" s="106">
        <v>10</v>
      </c>
      <c r="E60" s="104" t="s">
        <v>184</v>
      </c>
      <c r="F60" s="104" t="s">
        <v>257</v>
      </c>
      <c r="G60" s="104" t="s">
        <v>235</v>
      </c>
    </row>
    <row r="61" spans="3:7" ht="15" customHeight="1" x14ac:dyDescent="0.2">
      <c r="C61" s="104" t="s">
        <v>229</v>
      </c>
      <c r="D61" s="106">
        <v>11</v>
      </c>
      <c r="E61" s="104" t="s">
        <v>184</v>
      </c>
      <c r="F61" s="104" t="s">
        <v>258</v>
      </c>
      <c r="G61" s="104" t="s">
        <v>236</v>
      </c>
    </row>
    <row r="62" spans="3:7" ht="15" customHeight="1" x14ac:dyDescent="0.2">
      <c r="C62" s="104" t="s">
        <v>229</v>
      </c>
      <c r="D62" s="106">
        <v>12</v>
      </c>
      <c r="E62" s="104" t="s">
        <v>184</v>
      </c>
      <c r="F62" s="104" t="s">
        <v>227</v>
      </c>
      <c r="G62" s="104" t="s">
        <v>237</v>
      </c>
    </row>
    <row r="63" spans="3:7" ht="89.25" x14ac:dyDescent="0.2">
      <c r="C63" s="104" t="s">
        <v>229</v>
      </c>
      <c r="D63" s="106">
        <v>13</v>
      </c>
      <c r="E63" s="104" t="s">
        <v>182</v>
      </c>
      <c r="F63" s="104" t="s">
        <v>259</v>
      </c>
      <c r="G63" s="104" t="s">
        <v>238</v>
      </c>
    </row>
    <row r="64" spans="3:7" ht="25.5" x14ac:dyDescent="0.2">
      <c r="C64" s="104" t="s">
        <v>229</v>
      </c>
      <c r="D64" s="106">
        <v>13</v>
      </c>
      <c r="E64" s="104" t="s">
        <v>183</v>
      </c>
      <c r="F64" s="104" t="s">
        <v>260</v>
      </c>
      <c r="G64" s="104" t="s">
        <v>239</v>
      </c>
    </row>
    <row r="65" spans="3:7" ht="25.5" x14ac:dyDescent="0.2">
      <c r="C65" s="104" t="s">
        <v>229</v>
      </c>
      <c r="D65" s="106">
        <v>13</v>
      </c>
      <c r="E65" s="104" t="s">
        <v>184</v>
      </c>
      <c r="F65" s="104" t="s">
        <v>261</v>
      </c>
      <c r="G65" s="104" t="s">
        <v>240</v>
      </c>
    </row>
    <row r="66" spans="3:7" ht="38.25" x14ac:dyDescent="0.2">
      <c r="C66" s="104" t="s">
        <v>229</v>
      </c>
      <c r="D66" s="106">
        <v>13</v>
      </c>
      <c r="E66" s="104" t="s">
        <v>185</v>
      </c>
      <c r="F66" s="104" t="s">
        <v>262</v>
      </c>
      <c r="G66" s="104" t="s">
        <v>241</v>
      </c>
    </row>
    <row r="67" spans="3:7" ht="15" customHeight="1" x14ac:dyDescent="0.2">
      <c r="C67" s="104" t="s">
        <v>229</v>
      </c>
      <c r="D67" s="106">
        <v>13</v>
      </c>
      <c r="E67" s="104" t="s">
        <v>186</v>
      </c>
      <c r="F67" s="104" t="s">
        <v>263</v>
      </c>
      <c r="G67" s="104" t="s">
        <v>242</v>
      </c>
    </row>
    <row r="68" spans="3:7" ht="15" customHeight="1" x14ac:dyDescent="0.2">
      <c r="C68" s="104" t="s">
        <v>229</v>
      </c>
      <c r="D68" s="106">
        <v>13</v>
      </c>
      <c r="E68" s="104" t="s">
        <v>179</v>
      </c>
      <c r="F68" s="104" t="s">
        <v>264</v>
      </c>
      <c r="G68" s="104" t="s">
        <v>243</v>
      </c>
    </row>
    <row r="69" spans="3:7" ht="25.5" x14ac:dyDescent="0.2">
      <c r="C69" s="104" t="s">
        <v>229</v>
      </c>
      <c r="D69" s="106">
        <v>13</v>
      </c>
      <c r="E69" s="104" t="s">
        <v>187</v>
      </c>
      <c r="F69" s="104" t="s">
        <v>265</v>
      </c>
      <c r="G69" s="104" t="s">
        <v>244</v>
      </c>
    </row>
    <row r="70" spans="3:7" ht="25.5" x14ac:dyDescent="0.2">
      <c r="C70" s="104" t="s">
        <v>229</v>
      </c>
      <c r="D70" s="106">
        <v>13</v>
      </c>
      <c r="E70" s="104" t="s">
        <v>188</v>
      </c>
      <c r="F70" s="104" t="s">
        <v>266</v>
      </c>
      <c r="G70" s="104" t="s">
        <v>245</v>
      </c>
    </row>
    <row r="71" spans="3:7" ht="25.5" x14ac:dyDescent="0.2">
      <c r="C71" s="104" t="s">
        <v>229</v>
      </c>
      <c r="D71" s="106">
        <v>13</v>
      </c>
      <c r="E71" s="104" t="s">
        <v>189</v>
      </c>
      <c r="F71" s="104" t="s">
        <v>267</v>
      </c>
      <c r="G71" s="104" t="s">
        <v>246</v>
      </c>
    </row>
    <row r="72" spans="3:7" ht="15" customHeight="1" x14ac:dyDescent="0.2">
      <c r="C72" s="104" t="s">
        <v>229</v>
      </c>
      <c r="D72" s="106">
        <v>13</v>
      </c>
      <c r="E72" s="104" t="s">
        <v>190</v>
      </c>
      <c r="F72" s="104" t="s">
        <v>268</v>
      </c>
      <c r="G72" s="104" t="s">
        <v>247</v>
      </c>
    </row>
    <row r="73" spans="3:7" ht="15" customHeight="1" x14ac:dyDescent="0.2">
      <c r="C73" s="104" t="s">
        <v>229</v>
      </c>
      <c r="D73" s="106">
        <v>13</v>
      </c>
      <c r="E73" s="104" t="s">
        <v>191</v>
      </c>
      <c r="F73" s="104" t="s">
        <v>269</v>
      </c>
      <c r="G73" s="104" t="s">
        <v>248</v>
      </c>
    </row>
    <row r="74" spans="3:7" ht="25.5" x14ac:dyDescent="0.2">
      <c r="C74" s="104" t="s">
        <v>229</v>
      </c>
      <c r="D74" s="106">
        <v>13</v>
      </c>
      <c r="E74" s="104" t="s">
        <v>192</v>
      </c>
      <c r="F74" s="104" t="s">
        <v>270</v>
      </c>
      <c r="G74" s="104" t="s">
        <v>249</v>
      </c>
    </row>
    <row r="75" spans="3:7" ht="15" customHeight="1" x14ac:dyDescent="0.2">
      <c r="C75" s="104" t="s">
        <v>229</v>
      </c>
      <c r="D75" s="106">
        <v>13</v>
      </c>
      <c r="E75" s="104" t="s">
        <v>193</v>
      </c>
      <c r="F75" s="104" t="s">
        <v>84</v>
      </c>
      <c r="G75" s="104" t="s">
        <v>250</v>
      </c>
    </row>
    <row r="76" spans="3:7" ht="15" customHeight="1" x14ac:dyDescent="0.2">
      <c r="C76" s="104" t="s">
        <v>229</v>
      </c>
      <c r="D76" s="106">
        <v>13</v>
      </c>
      <c r="E76" s="104" t="s">
        <v>31</v>
      </c>
      <c r="F76" s="104" t="s">
        <v>271</v>
      </c>
      <c r="G76" s="104" t="s">
        <v>251</v>
      </c>
    </row>
    <row r="77" spans="3:7" ht="15" customHeight="1" x14ac:dyDescent="0.2">
      <c r="C77" s="101" t="s">
        <v>23</v>
      </c>
      <c r="D77" s="101" t="s">
        <v>23</v>
      </c>
      <c r="E77" s="101" t="s">
        <v>23</v>
      </c>
      <c r="F77" s="101" t="s">
        <v>23</v>
      </c>
      <c r="G77" s="101" t="s">
        <v>23</v>
      </c>
    </row>
  </sheetData>
  <dataConsolidate/>
  <mergeCells count="3">
    <mergeCell ref="A3:C3"/>
    <mergeCell ref="A17:C17"/>
    <mergeCell ref="A21:C21"/>
  </mergeCells>
  <phoneticPr fontId="0" type="noConversion"/>
  <conditionalFormatting sqref="D5">
    <cfRule type="cellIs" dxfId="461" priority="1" stopIfTrue="1" operator="equal">
      <formula>"Passed"</formula>
    </cfRule>
    <cfRule type="cellIs" dxfId="460" priority="2" stopIfTrue="1" operator="equal">
      <formula>"Failed"</formula>
    </cfRule>
    <cfRule type="cellIs" dxfId="459" priority="3" stopIfTrue="1" operator="notEqual">
      <formula>""</formula>
    </cfRule>
  </conditionalFormatting>
  <conditionalFormatting sqref="F14:F15">
    <cfRule type="cellIs" dxfId="458" priority="4" stopIfTrue="1" operator="equal">
      <formula>"OK"</formula>
    </cfRule>
    <cfRule type="cellIs" dxfId="457" priority="5" stopIfTrue="1" operator="equal">
      <formula>"KO"</formula>
    </cfRule>
    <cfRule type="cellIs" dxfId="456" priority="6" stopIfTrue="1" operator="equal">
      <formula>""</formula>
    </cfRule>
  </conditionalFormatting>
  <conditionalFormatting sqref="A14:A15">
    <cfRule type="expression" dxfId="455" priority="7" stopIfTrue="1">
      <formula>$A14="X"</formula>
    </cfRule>
    <cfRule type="expression" dxfId="454" priority="8" stopIfTrue="1">
      <formula>NOT(ISERROR(SEARCH("P",A14)))</formula>
    </cfRule>
  </conditionalFormatting>
  <conditionalFormatting sqref="B14:B15">
    <cfRule type="expression" dxfId="453" priority="9" stopIfTrue="1">
      <formula>$A14="X"</formula>
    </cfRule>
    <cfRule type="expression" dxfId="452" priority="10" stopIfTrue="1">
      <formula>NOT(ISERROR(SEARCH("P",A14)))</formula>
    </cfRule>
  </conditionalFormatting>
  <conditionalFormatting sqref="C14:C15">
    <cfRule type="expression" dxfId="451" priority="11" stopIfTrue="1">
      <formula>$A14="X"</formula>
    </cfRule>
    <cfRule type="expression" dxfId="450" priority="12" stopIfTrue="1">
      <formula>NOT(ISERROR(SEARCH("P",A14)))</formula>
    </cfRule>
  </conditionalFormatting>
  <conditionalFormatting sqref="D14:D15">
    <cfRule type="expression" dxfId="449" priority="13" stopIfTrue="1">
      <formula>$A14="X"</formula>
    </cfRule>
    <cfRule type="expression" dxfId="448" priority="14" stopIfTrue="1">
      <formula>NOT(ISERROR(SEARCH("P",A14)))</formula>
    </cfRule>
  </conditionalFormatting>
  <conditionalFormatting sqref="E14:E15">
    <cfRule type="expression" dxfId="447" priority="15" stopIfTrue="1">
      <formula>$A14="X"</formula>
    </cfRule>
    <cfRule type="expression" dxfId="446" priority="16" stopIfTrue="1">
      <formula>NOT(ISERROR(SEARCH("P",A14)))</formula>
    </cfRule>
  </conditionalFormatting>
  <conditionalFormatting sqref="G14:G15">
    <cfRule type="expression" dxfId="445" priority="17" stopIfTrue="1">
      <formula>$A14="X"</formula>
    </cfRule>
    <cfRule type="expression" dxfId="444" priority="18" stopIfTrue="1">
      <formula>NOT(ISERROR(SEARCH("P",A14)))</formula>
    </cfRule>
  </conditionalFormatting>
  <conditionalFormatting sqref="H14:H15">
    <cfRule type="expression" dxfId="443" priority="19" stopIfTrue="1">
      <formula>$A14="X"</formula>
    </cfRule>
    <cfRule type="expression" dxfId="442" priority="20" stopIfTrue="1">
      <formula>NOT(ISERROR(SEARCH("P",A14)))</formula>
    </cfRule>
  </conditionalFormatting>
  <conditionalFormatting sqref="I14:I15">
    <cfRule type="expression" dxfId="441" priority="21" stopIfTrue="1">
      <formula>$A14="X"</formula>
    </cfRule>
    <cfRule type="expression" dxfId="440" priority="22" stopIfTrue="1">
      <formula>NOT(ISERROR(SEARCH("P",A14)))</formula>
    </cfRule>
  </conditionalFormatting>
  <conditionalFormatting sqref="J14:J15">
    <cfRule type="expression" dxfId="439" priority="23" stopIfTrue="1">
      <formula>$A14="X"</formula>
    </cfRule>
    <cfRule type="expression" dxfId="438" priority="24" stopIfTrue="1">
      <formula>NOT(ISERROR(SEARCH("P",A14)))</formula>
    </cfRule>
  </conditionalFormatting>
  <conditionalFormatting sqref="K14:K15">
    <cfRule type="expression" dxfId="437" priority="25" stopIfTrue="1">
      <formula>$A14="X"</formula>
    </cfRule>
    <cfRule type="expression" dxfId="436" priority="26" stopIfTrue="1">
      <formula>NOT(ISERROR(SEARCH("P",A14)))</formula>
    </cfRule>
  </conditionalFormatting>
  <conditionalFormatting sqref="L14:L15">
    <cfRule type="expression" dxfId="435" priority="27" stopIfTrue="1">
      <formula>$A14="X"</formula>
    </cfRule>
    <cfRule type="expression" dxfId="434" priority="28" stopIfTrue="1">
      <formula>NOT(ISERROR(SEARCH("P",A14)))</formula>
    </cfRule>
  </conditionalFormatting>
  <conditionalFormatting sqref="M14:M15">
    <cfRule type="expression" dxfId="433" priority="29" stopIfTrue="1">
      <formula>$A14="X"</formula>
    </cfRule>
    <cfRule type="expression" dxfId="432" priority="30" stopIfTrue="1">
      <formula>NOT(ISERROR(SEARCH("P",A14)))</formula>
    </cfRule>
  </conditionalFormatting>
  <dataValidations disablePrompts="1" count="7">
    <dataValidation type="list" allowBlank="1" showErrorMessage="1" sqref="E14:E15">
      <formula1>_type_verif</formula1>
      <formula2>0</formula2>
    </dataValidation>
    <dataValidation type="list" allowBlank="1" showErrorMessage="1" sqref="A14:A15">
      <formula1>_context</formula1>
      <formula2>0</formula2>
    </dataValidation>
    <dataValidation type="list" allowBlank="1" showErrorMessage="1" sqref="F14:F15">
      <formula1>_test_state</formula1>
    </dataValidation>
    <dataValidation type="list" allowBlank="1" showErrorMessage="1" sqref="D9">
      <formula1>_regression</formula1>
    </dataValidation>
    <dataValidation type="list" allowBlank="1" showInputMessage="1" showErrorMessage="1" sqref="D10">
      <formula1>_validation_platform</formula1>
    </dataValidation>
    <dataValidation type="list" allowBlank="1" showInputMessage="1" showErrorMessage="1" sqref="M14:M15">
      <formula1>_freeColumnData</formula1>
    </dataValidation>
    <dataValidation type="list" allowBlank="1" showInputMessage="1" showErrorMessage="1" sqref="D5">
      <formula1>_testCaseLevels</formula1>
    </dataValidation>
  </dataValidations>
  <pageMargins left="0.75" right="0.75" top="1" bottom="1" header="0.4921259845" footer="0.4921259845"/>
  <pageSetup paperSize="9" orientation="portrait"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17"/>
  <sheetViews>
    <sheetView workbookViewId="0">
      <pane ySplit="1" topLeftCell="A2" activePane="bottomLeft" state="frozen"/>
      <selection pane="bottomLeft" activeCell="C21" sqref="C21"/>
    </sheetView>
  </sheetViews>
  <sheetFormatPr defaultRowHeight="12.75" x14ac:dyDescent="0.2"/>
  <cols>
    <col min="1" max="1" width="7.85546875" style="121" bestFit="1" customWidth="1"/>
    <col min="2" max="2" width="20.7109375" style="180" customWidth="1"/>
    <col min="3" max="3" width="30.140625" style="121" customWidth="1"/>
    <col min="4" max="4" width="71.140625" style="121" customWidth="1"/>
    <col min="5" max="5" width="9.140625" style="121"/>
    <col min="6" max="11" width="9.28515625" style="121" customWidth="1"/>
    <col min="12" max="16384" width="9.140625" style="121"/>
  </cols>
  <sheetData>
    <row r="1" spans="1:4" ht="15" x14ac:dyDescent="0.25">
      <c r="A1" s="109" t="s">
        <v>276</v>
      </c>
      <c r="B1" s="110" t="s">
        <v>305</v>
      </c>
      <c r="C1" s="111" t="s">
        <v>306</v>
      </c>
      <c r="D1" s="111" t="s">
        <v>307</v>
      </c>
    </row>
    <row r="2" spans="1:4" x14ac:dyDescent="0.2">
      <c r="A2" s="175" t="s">
        <v>327</v>
      </c>
      <c r="B2" s="176" t="s">
        <v>309</v>
      </c>
      <c r="C2" s="177" t="s">
        <v>310</v>
      </c>
      <c r="D2" s="104" t="s">
        <v>311</v>
      </c>
    </row>
    <row r="3" spans="1:4" x14ac:dyDescent="0.2">
      <c r="A3" s="175" t="s">
        <v>328</v>
      </c>
      <c r="B3" s="176">
        <v>41682</v>
      </c>
      <c r="C3" s="177" t="s">
        <v>308</v>
      </c>
      <c r="D3" s="104"/>
    </row>
    <row r="4" spans="1:4" x14ac:dyDescent="0.2">
      <c r="A4" s="175" t="s">
        <v>329</v>
      </c>
      <c r="B4" s="176"/>
      <c r="C4" s="177" t="s">
        <v>308</v>
      </c>
      <c r="D4" s="104"/>
    </row>
    <row r="5" spans="1:4" x14ac:dyDescent="0.2">
      <c r="A5" s="175" t="s">
        <v>330</v>
      </c>
      <c r="B5" s="176"/>
      <c r="C5" s="177" t="s">
        <v>308</v>
      </c>
      <c r="D5" s="104"/>
    </row>
    <row r="6" spans="1:4" x14ac:dyDescent="0.2">
      <c r="A6" s="175" t="s">
        <v>331</v>
      </c>
      <c r="B6" s="176"/>
      <c r="C6" s="177" t="s">
        <v>308</v>
      </c>
      <c r="D6" s="104"/>
    </row>
    <row r="7" spans="1:4" x14ac:dyDescent="0.2">
      <c r="A7" s="175" t="s">
        <v>332</v>
      </c>
      <c r="B7" s="176">
        <v>41689</v>
      </c>
      <c r="C7" s="177" t="s">
        <v>308</v>
      </c>
      <c r="D7" s="104" t="s">
        <v>326</v>
      </c>
    </row>
    <row r="8" spans="1:4" x14ac:dyDescent="0.2">
      <c r="A8" s="175" t="s">
        <v>333</v>
      </c>
      <c r="B8" s="176">
        <v>41690</v>
      </c>
      <c r="C8" s="177" t="s">
        <v>308</v>
      </c>
      <c r="D8" s="104" t="s">
        <v>326</v>
      </c>
    </row>
    <row r="9" spans="1:4" x14ac:dyDescent="0.2">
      <c r="A9" s="175" t="s">
        <v>334</v>
      </c>
      <c r="B9" s="176">
        <v>41691</v>
      </c>
      <c r="C9" s="177" t="s">
        <v>308</v>
      </c>
      <c r="D9" s="104" t="s">
        <v>326</v>
      </c>
    </row>
    <row r="10" spans="1:4" x14ac:dyDescent="0.2">
      <c r="A10" s="175" t="s">
        <v>335</v>
      </c>
      <c r="B10" s="176">
        <v>41692</v>
      </c>
      <c r="C10" s="177" t="s">
        <v>308</v>
      </c>
      <c r="D10" s="104" t="s">
        <v>326</v>
      </c>
    </row>
    <row r="11" spans="1:4" x14ac:dyDescent="0.2">
      <c r="A11" s="175" t="s">
        <v>395</v>
      </c>
      <c r="B11" s="176">
        <v>41735</v>
      </c>
      <c r="C11" s="177" t="s">
        <v>308</v>
      </c>
      <c r="D11" s="104" t="s">
        <v>396</v>
      </c>
    </row>
    <row r="12" spans="1:4" ht="25.5" x14ac:dyDescent="0.2">
      <c r="A12" s="175" t="s">
        <v>431</v>
      </c>
      <c r="B12" s="176">
        <v>41741</v>
      </c>
      <c r="C12" s="177" t="s">
        <v>308</v>
      </c>
      <c r="D12" s="104" t="s">
        <v>432</v>
      </c>
    </row>
    <row r="13" spans="1:4" x14ac:dyDescent="0.2">
      <c r="A13" s="178" t="s">
        <v>435</v>
      </c>
      <c r="B13" s="175"/>
      <c r="C13" s="179"/>
      <c r="D13" s="171"/>
    </row>
    <row r="14" spans="1:4" x14ac:dyDescent="0.2">
      <c r="A14" s="178" t="s">
        <v>436</v>
      </c>
      <c r="B14" s="175"/>
      <c r="C14" s="179"/>
      <c r="D14" s="171"/>
    </row>
    <row r="15" spans="1:4" ht="25.5" x14ac:dyDescent="0.2">
      <c r="A15" s="178" t="s">
        <v>437</v>
      </c>
      <c r="B15" s="176">
        <v>41839</v>
      </c>
      <c r="C15" s="179" t="s">
        <v>440</v>
      </c>
      <c r="D15" s="172" t="s">
        <v>441</v>
      </c>
    </row>
    <row r="16" spans="1:4" x14ac:dyDescent="0.2">
      <c r="A16" s="178" t="s">
        <v>442</v>
      </c>
      <c r="B16" s="176">
        <v>41849</v>
      </c>
      <c r="C16" s="179" t="s">
        <v>440</v>
      </c>
      <c r="D16" s="172" t="s">
        <v>443</v>
      </c>
    </row>
    <row r="17" spans="1:4" ht="38.25" x14ac:dyDescent="0.2">
      <c r="A17" s="178" t="s">
        <v>446</v>
      </c>
      <c r="B17" s="176">
        <v>41958</v>
      </c>
      <c r="C17" s="179" t="s">
        <v>308</v>
      </c>
      <c r="D17" s="172" t="s">
        <v>448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3" sqref="D3"/>
    </sheetView>
  </sheetViews>
  <sheetFormatPr defaultRowHeight="12.75" x14ac:dyDescent="0.2"/>
  <cols>
    <col min="1" max="1" width="7.85546875" style="121" bestFit="1" customWidth="1"/>
    <col min="2" max="2" width="20.7109375" style="121" customWidth="1"/>
    <col min="3" max="3" width="30.140625" style="121" customWidth="1"/>
    <col min="4" max="4" width="52.7109375" style="121" customWidth="1"/>
    <col min="5" max="5" width="9.140625" style="121"/>
    <col min="6" max="11" width="9.28515625" style="121" customWidth="1"/>
    <col min="12" max="16384" width="9.140625" style="121"/>
  </cols>
  <sheetData>
    <row r="1" spans="1:4" ht="15" x14ac:dyDescent="0.25">
      <c r="A1" s="109" t="s">
        <v>276</v>
      </c>
      <c r="B1" s="110" t="s">
        <v>305</v>
      </c>
      <c r="C1" s="111" t="s">
        <v>306</v>
      </c>
      <c r="D1" s="111" t="s">
        <v>307</v>
      </c>
    </row>
    <row r="2" spans="1:4" x14ac:dyDescent="0.2">
      <c r="A2" s="112" t="s">
        <v>327</v>
      </c>
      <c r="B2" s="113"/>
      <c r="C2" s="104"/>
      <c r="D2" s="104"/>
    </row>
    <row r="3" spans="1:4" x14ac:dyDescent="0.2">
      <c r="A3" s="112"/>
      <c r="B3" s="113"/>
      <c r="C3" s="104"/>
      <c r="D3" s="104"/>
    </row>
    <row r="4" spans="1:4" x14ac:dyDescent="0.2">
      <c r="A4" s="112"/>
      <c r="B4" s="113"/>
      <c r="C4" s="104"/>
      <c r="D4" s="104"/>
    </row>
    <row r="5" spans="1:4" x14ac:dyDescent="0.2">
      <c r="A5" s="112"/>
      <c r="B5" s="113"/>
      <c r="C5" s="104"/>
      <c r="D5" s="104"/>
    </row>
    <row r="6" spans="1:4" x14ac:dyDescent="0.2">
      <c r="A6" s="112"/>
      <c r="B6" s="113"/>
      <c r="C6" s="104"/>
      <c r="D6" s="104"/>
    </row>
    <row r="7" spans="1:4" x14ac:dyDescent="0.2">
      <c r="A7" s="112"/>
      <c r="B7" s="113"/>
      <c r="C7" s="104"/>
      <c r="D7" s="104"/>
    </row>
    <row r="8" spans="1:4" x14ac:dyDescent="0.2">
      <c r="A8" s="112"/>
      <c r="B8" s="113"/>
      <c r="C8" s="104"/>
      <c r="D8" s="104"/>
    </row>
    <row r="9" spans="1:4" x14ac:dyDescent="0.2">
      <c r="A9" s="112"/>
      <c r="B9" s="113"/>
      <c r="C9" s="104"/>
      <c r="D9" s="104"/>
    </row>
    <row r="10" spans="1:4" x14ac:dyDescent="0.2">
      <c r="A10" s="112"/>
      <c r="B10" s="113"/>
      <c r="C10" s="104"/>
      <c r="D10" s="104"/>
    </row>
    <row r="11" spans="1:4" x14ac:dyDescent="0.2">
      <c r="A11" s="112"/>
      <c r="B11" s="113"/>
      <c r="C11" s="104"/>
      <c r="D11" s="104"/>
    </row>
    <row r="12" spans="1:4" x14ac:dyDescent="0.2">
      <c r="A12" s="112"/>
      <c r="B12" s="113"/>
      <c r="C12" s="104"/>
      <c r="D12" s="104"/>
    </row>
    <row r="13" spans="1:4" x14ac:dyDescent="0.2">
      <c r="A13" s="170"/>
      <c r="B13" s="171"/>
      <c r="C13" s="171"/>
      <c r="D13" s="171"/>
    </row>
    <row r="14" spans="1:4" x14ac:dyDescent="0.2">
      <c r="A14" s="170"/>
      <c r="B14" s="171"/>
      <c r="C14" s="171"/>
      <c r="D14" s="171"/>
    </row>
    <row r="15" spans="1:4" x14ac:dyDescent="0.2">
      <c r="A15" s="170"/>
      <c r="B15" s="173"/>
      <c r="C15" s="171"/>
      <c r="D15" s="172"/>
    </row>
    <row r="16" spans="1:4" x14ac:dyDescent="0.2">
      <c r="A16" s="170"/>
      <c r="B16" s="173"/>
      <c r="C16" s="171"/>
      <c r="D16" s="172"/>
    </row>
    <row r="17" spans="1:4" x14ac:dyDescent="0.2">
      <c r="A17" s="170"/>
      <c r="B17" s="173"/>
      <c r="C17" s="171"/>
      <c r="D17" s="17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Summary</vt:lpstr>
      <vt:lpstr>Views</vt:lpstr>
      <vt:lpstr>TestCase</vt:lpstr>
      <vt:lpstr>defaultValues</vt:lpstr>
      <vt:lpstr>Language</vt:lpstr>
      <vt:lpstr>Configuration</vt:lpstr>
      <vt:lpstr>ToolVersion</vt:lpstr>
      <vt:lpstr>Version</vt:lpstr>
      <vt:lpstr>_context</vt:lpstr>
      <vt:lpstr>_freeColumnData</vt:lpstr>
      <vt:lpstr>_hard_test_env</vt:lpstr>
      <vt:lpstr>_language</vt:lpstr>
      <vt:lpstr>_Project</vt:lpstr>
      <vt:lpstr>_regression</vt:lpstr>
      <vt:lpstr>_running_status</vt:lpstr>
      <vt:lpstr>_select_language</vt:lpstr>
      <vt:lpstr>_soft_test_env</vt:lpstr>
      <vt:lpstr>_test_state</vt:lpstr>
      <vt:lpstr>_test_Type</vt:lpstr>
      <vt:lpstr>_TestCaseDesc</vt:lpstr>
      <vt:lpstr>_TestCaseId</vt:lpstr>
      <vt:lpstr>_testCaseLevels</vt:lpstr>
      <vt:lpstr>_TestCaseResult</vt:lpstr>
      <vt:lpstr>_TestSheetLevels</vt:lpstr>
      <vt:lpstr>_TestsheetVersion</vt:lpstr>
      <vt:lpstr>_TestStepDesc</vt:lpstr>
      <vt:lpstr>_TestStepId</vt:lpstr>
      <vt:lpstr>_type_verif</vt:lpstr>
      <vt:lpstr>_TypeOfTests</vt:lpstr>
      <vt:lpstr>_validation_platform</vt:lpstr>
      <vt:lpstr>_writing_status</vt:lpstr>
      <vt:lpstr>field_Id</vt:lpstr>
      <vt:lpstr>field_MethodIADT</vt:lpstr>
      <vt:lpstr>field_Objective</vt:lpstr>
      <vt:lpstr>field_Regression</vt:lpstr>
      <vt:lpstr>field_Title</vt:lpstr>
      <vt:lpstr>field_WritingStatus</vt:lpstr>
      <vt:lpstr>field_Writter</vt:lpstr>
      <vt:lpstr>field_Writter_Email</vt:lpstr>
      <vt:lpstr>Location</vt:lpstr>
      <vt:lpstr>Project</vt:lpstr>
      <vt:lpstr>SheetsView</vt:lpstr>
      <vt:lpstr>System</vt:lpstr>
      <vt:lpstr>Type_of_tests</vt:lpstr>
      <vt:lpstr>URIproc</vt:lpstr>
      <vt:lpstr>VersionFicha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Thibault Martinez</dc:creator>
  <cp:lastModifiedBy>Thibault Martinez</cp:lastModifiedBy>
  <cp:lastPrinted>2014-04-03T15:13:48Z</cp:lastPrinted>
  <dcterms:created xsi:type="dcterms:W3CDTF">2009-02-16T14:37:54Z</dcterms:created>
  <dcterms:modified xsi:type="dcterms:W3CDTF">2015-07-08T02:46:15Z</dcterms:modified>
</cp:coreProperties>
</file>