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60ED3DD-B800-4F25-956E-6A019FD0EAFC}" xr6:coauthVersionLast="36" xr6:coauthVersionMax="36" xr10:uidLastSave="{00000000-0000-0000-0000-000000000000}"/>
  <bookViews>
    <workbookView xWindow="1860" yWindow="0" windowWidth="22260" windowHeight="12645" firstSheet="2" activeTab="11" xr2:uid="{00000000-000D-0000-FFFF-FFFF00000000}"/>
  </bookViews>
  <sheets>
    <sheet name="501 cecq n" sheetId="2" r:id="rId1"/>
    <sheet name="501 cecq y" sheetId="3" r:id="rId2"/>
    <sheet name="501 colq n" sheetId="4" r:id="rId3"/>
    <sheet name="502 cecq n" sheetId="5" r:id="rId4"/>
    <sheet name="502 cecq y" sheetId="6" r:id="rId5"/>
    <sheet name="502 colq n" sheetId="7" r:id="rId6"/>
    <sheet name="503 cecm n" sheetId="8" r:id="rId7"/>
    <sheet name="503 cecq n" sheetId="9" r:id="rId8"/>
    <sheet name="504 cecm n" sheetId="10" r:id="rId9"/>
    <sheet name="504 cecq n" sheetId="11" r:id="rId10"/>
    <sheet name="504 cecq y" sheetId="12" r:id="rId11"/>
    <sheet name="504 colq n" sheetId="13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0" i="13" l="1"/>
  <c r="J7" i="13"/>
  <c r="J10" i="10"/>
  <c r="I10" i="8"/>
  <c r="J10" i="8"/>
  <c r="J7" i="8"/>
  <c r="J10" i="3"/>
  <c r="I10" i="13" l="1"/>
  <c r="I8" i="13"/>
  <c r="I7" i="13"/>
  <c r="I7" i="12"/>
  <c r="I10" i="10"/>
  <c r="I7" i="10"/>
  <c r="I8" i="10"/>
  <c r="I7" i="8"/>
  <c r="I10" i="3"/>
</calcChain>
</file>

<file path=xl/sharedStrings.xml><?xml version="1.0" encoding="utf-8"?>
<sst xmlns="http://schemas.openxmlformats.org/spreadsheetml/2006/main" count="338" uniqueCount="28">
  <si>
    <t>samsa2</t>
  </si>
  <si>
    <t>501 cecq n</t>
  </si>
  <si>
    <t>taxa_id</t>
  </si>
  <si>
    <t>reads</t>
  </si>
  <si>
    <t>genes</t>
  </si>
  <si>
    <t>class</t>
  </si>
  <si>
    <t>family</t>
  </si>
  <si>
    <t>genus</t>
  </si>
  <si>
    <t>order</t>
  </si>
  <si>
    <t>phylum</t>
  </si>
  <si>
    <t>species</t>
  </si>
  <si>
    <t>superkingdom</t>
  </si>
  <si>
    <t>501 cecq y</t>
  </si>
  <si>
    <t>501 colq n</t>
  </si>
  <si>
    <t>502 cecq n</t>
  </si>
  <si>
    <t>502 cecq y</t>
  </si>
  <si>
    <t>502 colq n</t>
  </si>
  <si>
    <t>503 cecm n</t>
  </si>
  <si>
    <t>503 cecq n</t>
  </si>
  <si>
    <t>504 cecm n</t>
  </si>
  <si>
    <t>504 cecq n</t>
  </si>
  <si>
    <t>504 cecq y</t>
  </si>
  <si>
    <t>504 colq n</t>
  </si>
  <si>
    <t>metapro</t>
  </si>
  <si>
    <t>life</t>
  </si>
  <si>
    <t>Metapro reads</t>
  </si>
  <si>
    <t>SAMSA2 reads</t>
  </si>
  <si>
    <t>humann2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</si>
</sst>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A935-851D-4D09-A341-DB415CA7F074}">
  <dimension ref="A1:J11"/>
  <sheetViews>
    <sheetView workbookViewId="0">
      <selection activeCell="J4" sqref="J4"/>
    </sheetView>
  </sheetViews>
  <sheetFormatPr defaultRowHeight="15" x14ac:dyDescent="0.25"/>
  <sheetData>
    <row r="1" spans="1:10" x14ac:dyDescent="0.25">
      <c r="A1" t="s">
        <v>1</v>
      </c>
    </row>
    <row r="2" spans="1:10" x14ac:dyDescent="0.25">
      <c r="A2" t="s">
        <v>23</v>
      </c>
      <c r="E2" t="s">
        <v>0</v>
      </c>
      <c r="I2" t="s">
        <v>27</v>
      </c>
    </row>
    <row r="3" spans="1:10" x14ac:dyDescent="0.25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I3" t="s">
        <v>3</v>
      </c>
      <c r="J3" t="s">
        <v>4</v>
      </c>
    </row>
    <row r="4" spans="1:10" x14ac:dyDescent="0.25">
      <c r="A4" t="s">
        <v>5</v>
      </c>
      <c r="B4">
        <v>395</v>
      </c>
      <c r="C4">
        <v>10</v>
      </c>
      <c r="E4" t="s">
        <v>5</v>
      </c>
      <c r="F4">
        <v>639</v>
      </c>
      <c r="G4">
        <v>19</v>
      </c>
    </row>
    <row r="5" spans="1:10" x14ac:dyDescent="0.25">
      <c r="A5" t="s">
        <v>6</v>
      </c>
      <c r="B5">
        <v>1439</v>
      </c>
      <c r="C5">
        <v>10</v>
      </c>
      <c r="E5" t="s">
        <v>6</v>
      </c>
      <c r="F5">
        <v>364</v>
      </c>
      <c r="G5">
        <v>4</v>
      </c>
    </row>
    <row r="6" spans="1:10" x14ac:dyDescent="0.25">
      <c r="A6" t="s">
        <v>7</v>
      </c>
      <c r="B6">
        <v>107162</v>
      </c>
      <c r="C6">
        <v>28</v>
      </c>
      <c r="E6" t="s">
        <v>7</v>
      </c>
      <c r="F6">
        <v>4532</v>
      </c>
      <c r="G6">
        <v>17</v>
      </c>
      <c r="I6">
        <v>16044</v>
      </c>
      <c r="J6">
        <v>1190</v>
      </c>
    </row>
    <row r="7" spans="1:10" x14ac:dyDescent="0.25">
      <c r="A7" t="s">
        <v>24</v>
      </c>
      <c r="B7">
        <v>8549</v>
      </c>
      <c r="C7">
        <v>5</v>
      </c>
      <c r="E7" t="s">
        <v>24</v>
      </c>
      <c r="F7">
        <v>14</v>
      </c>
      <c r="G7">
        <v>7</v>
      </c>
    </row>
    <row r="8" spans="1:10" x14ac:dyDescent="0.25">
      <c r="A8" t="s">
        <v>8</v>
      </c>
      <c r="B8">
        <v>44735</v>
      </c>
      <c r="C8">
        <v>65</v>
      </c>
      <c r="E8" t="s">
        <v>8</v>
      </c>
      <c r="F8">
        <v>976</v>
      </c>
      <c r="G8">
        <v>46</v>
      </c>
    </row>
    <row r="9" spans="1:10" x14ac:dyDescent="0.25">
      <c r="A9" t="s">
        <v>9</v>
      </c>
      <c r="B9">
        <v>335</v>
      </c>
      <c r="C9">
        <v>26</v>
      </c>
      <c r="E9" t="s">
        <v>9</v>
      </c>
      <c r="F9">
        <v>91</v>
      </c>
      <c r="G9">
        <v>28</v>
      </c>
    </row>
    <row r="10" spans="1:10" x14ac:dyDescent="0.25">
      <c r="A10" t="s">
        <v>10</v>
      </c>
      <c r="B10">
        <v>4821</v>
      </c>
      <c r="C10">
        <v>3</v>
      </c>
      <c r="E10" t="s">
        <v>10</v>
      </c>
      <c r="F10">
        <v>1073</v>
      </c>
      <c r="G10">
        <v>3</v>
      </c>
    </row>
    <row r="11" spans="1:10" x14ac:dyDescent="0.25">
      <c r="A11" t="s">
        <v>11</v>
      </c>
      <c r="B11">
        <v>10791</v>
      </c>
      <c r="C11">
        <v>178</v>
      </c>
      <c r="E11" t="s">
        <v>11</v>
      </c>
      <c r="F11">
        <v>2503</v>
      </c>
      <c r="G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3201-EE2A-4AFF-908F-AED616643A6C}">
  <dimension ref="A1:J11"/>
  <sheetViews>
    <sheetView workbookViewId="0">
      <selection activeCell="J12" sqref="J12"/>
    </sheetView>
  </sheetViews>
  <sheetFormatPr defaultRowHeight="15" x14ac:dyDescent="0.25"/>
  <sheetData>
    <row r="1" spans="1:10" x14ac:dyDescent="0.25">
      <c r="A1" t="s">
        <v>12</v>
      </c>
    </row>
    <row r="2" spans="1:10" x14ac:dyDescent="0.25">
      <c r="A2" t="s">
        <v>23</v>
      </c>
      <c r="E2" t="s">
        <v>0</v>
      </c>
      <c r="I2" t="s">
        <v>27</v>
      </c>
    </row>
    <row r="3" spans="1:10" x14ac:dyDescent="0.25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I3" t="s">
        <v>3</v>
      </c>
      <c r="J3" t="s">
        <v>4</v>
      </c>
    </row>
    <row r="4" spans="1:10" x14ac:dyDescent="0.25">
      <c r="A4" t="s">
        <v>5</v>
      </c>
      <c r="B4">
        <v>2776</v>
      </c>
      <c r="C4">
        <v>40</v>
      </c>
      <c r="E4" t="s">
        <v>5</v>
      </c>
      <c r="F4">
        <v>2079</v>
      </c>
      <c r="G4">
        <v>97</v>
      </c>
    </row>
    <row r="5" spans="1:10" x14ac:dyDescent="0.25">
      <c r="A5" t="s">
        <v>6</v>
      </c>
      <c r="B5">
        <v>1727</v>
      </c>
      <c r="C5">
        <v>19</v>
      </c>
      <c r="E5" t="s">
        <v>6</v>
      </c>
      <c r="F5">
        <v>512</v>
      </c>
      <c r="G5">
        <v>12</v>
      </c>
    </row>
    <row r="6" spans="1:10" x14ac:dyDescent="0.25">
      <c r="A6" t="s">
        <v>7</v>
      </c>
      <c r="B6">
        <v>561824</v>
      </c>
      <c r="C6">
        <v>48</v>
      </c>
      <c r="E6" t="s">
        <v>7</v>
      </c>
      <c r="F6">
        <v>238766</v>
      </c>
      <c r="G6">
        <v>41</v>
      </c>
      <c r="I6">
        <v>406153</v>
      </c>
      <c r="J6">
        <v>5579</v>
      </c>
    </row>
    <row r="7" spans="1:10" x14ac:dyDescent="0.25">
      <c r="A7" t="s">
        <v>24</v>
      </c>
      <c r="B7">
        <v>7796</v>
      </c>
      <c r="C7">
        <v>32</v>
      </c>
      <c r="E7" t="s">
        <v>24</v>
      </c>
      <c r="F7">
        <v>630</v>
      </c>
      <c r="G7">
        <v>50</v>
      </c>
    </row>
    <row r="8" spans="1:10" x14ac:dyDescent="0.25">
      <c r="A8" t="s">
        <v>8</v>
      </c>
      <c r="B8">
        <v>54921</v>
      </c>
      <c r="C8">
        <v>179</v>
      </c>
      <c r="E8" t="s">
        <v>8</v>
      </c>
      <c r="F8">
        <v>31723</v>
      </c>
      <c r="G8">
        <v>315</v>
      </c>
    </row>
    <row r="9" spans="1:10" x14ac:dyDescent="0.25">
      <c r="A9" t="s">
        <v>9</v>
      </c>
      <c r="B9">
        <v>2743</v>
      </c>
      <c r="C9">
        <v>127</v>
      </c>
      <c r="E9" t="s">
        <v>9</v>
      </c>
      <c r="F9">
        <v>1891</v>
      </c>
      <c r="G9">
        <v>223</v>
      </c>
    </row>
    <row r="10" spans="1:10" x14ac:dyDescent="0.25">
      <c r="A10" t="s">
        <v>10</v>
      </c>
      <c r="B10">
        <v>58753</v>
      </c>
      <c r="C10">
        <v>4</v>
      </c>
      <c r="E10" t="s">
        <v>10</v>
      </c>
      <c r="F10">
        <v>31088</v>
      </c>
      <c r="G10">
        <v>6</v>
      </c>
      <c r="I10">
        <f>36473+2401+14763</f>
        <v>53637</v>
      </c>
      <c r="J10">
        <f>2192+419+1503</f>
        <v>4114</v>
      </c>
    </row>
    <row r="11" spans="1:10" x14ac:dyDescent="0.25">
      <c r="A11" t="s">
        <v>11</v>
      </c>
      <c r="B11">
        <v>35089</v>
      </c>
      <c r="C11">
        <v>1020</v>
      </c>
      <c r="E11" t="s">
        <v>11</v>
      </c>
      <c r="F11">
        <v>32222</v>
      </c>
      <c r="G11">
        <v>1604</v>
      </c>
      <c r="I11">
        <v>7213</v>
      </c>
      <c r="J11">
        <v>2387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F1F3-E8EB-42CA-9E27-635FDC98FD12}">
  <dimension ref="A1:J11"/>
  <sheetViews>
    <sheetView workbookViewId="0">
      <selection activeCell="J7" sqref="J7"/>
    </sheetView>
  </sheetViews>
  <sheetFormatPr defaultRowHeight="15" x14ac:dyDescent="0.25"/>
  <sheetData>
    <row r="1" spans="1:10" x14ac:dyDescent="0.25">
      <c r="A1" t="s">
        <v>13</v>
      </c>
    </row>
    <row r="2" spans="1:10" x14ac:dyDescent="0.25">
      <c r="A2" t="s">
        <v>23</v>
      </c>
      <c r="E2" t="s">
        <v>0</v>
      </c>
      <c r="I2" t="s">
        <v>27</v>
      </c>
    </row>
    <row r="3" spans="1:10" x14ac:dyDescent="0.25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I3" t="s">
        <v>3</v>
      </c>
      <c r="J3" t="s">
        <v>4</v>
      </c>
    </row>
    <row r="4" spans="1:10" x14ac:dyDescent="0.25">
      <c r="A4" t="s">
        <v>5</v>
      </c>
      <c r="B4">
        <v>772</v>
      </c>
      <c r="C4">
        <v>10</v>
      </c>
      <c r="E4" t="s">
        <v>5</v>
      </c>
      <c r="F4">
        <v>5145</v>
      </c>
      <c r="G4">
        <v>8</v>
      </c>
    </row>
    <row r="5" spans="1:10" x14ac:dyDescent="0.25">
      <c r="A5" t="s">
        <v>6</v>
      </c>
      <c r="B5">
        <v>336</v>
      </c>
      <c r="C5">
        <v>10</v>
      </c>
      <c r="E5" t="s">
        <v>6</v>
      </c>
      <c r="F5">
        <v>3040</v>
      </c>
      <c r="G5">
        <v>10</v>
      </c>
    </row>
    <row r="6" spans="1:10" x14ac:dyDescent="0.25">
      <c r="A6" t="s">
        <v>7</v>
      </c>
      <c r="B6">
        <v>13789</v>
      </c>
      <c r="C6">
        <v>33</v>
      </c>
      <c r="E6" t="s">
        <v>7</v>
      </c>
      <c r="F6">
        <v>4230</v>
      </c>
      <c r="G6">
        <v>20</v>
      </c>
      <c r="I6">
        <v>15111</v>
      </c>
      <c r="J6">
        <v>2092</v>
      </c>
    </row>
    <row r="7" spans="1:10" x14ac:dyDescent="0.25">
      <c r="A7" t="s">
        <v>24</v>
      </c>
      <c r="B7">
        <v>46</v>
      </c>
      <c r="C7">
        <v>2</v>
      </c>
      <c r="E7" t="s">
        <v>24</v>
      </c>
      <c r="F7">
        <v>4</v>
      </c>
      <c r="G7">
        <v>3</v>
      </c>
    </row>
    <row r="8" spans="1:10" x14ac:dyDescent="0.25">
      <c r="A8" t="s">
        <v>8</v>
      </c>
      <c r="B8">
        <v>12421</v>
      </c>
      <c r="C8">
        <v>69</v>
      </c>
      <c r="E8" t="s">
        <v>8</v>
      </c>
      <c r="F8">
        <v>7825</v>
      </c>
      <c r="G8">
        <v>99</v>
      </c>
    </row>
    <row r="9" spans="1:10" x14ac:dyDescent="0.25">
      <c r="A9" t="s">
        <v>9</v>
      </c>
      <c r="B9">
        <v>233</v>
      </c>
      <c r="C9">
        <v>7</v>
      </c>
      <c r="E9" t="s">
        <v>9</v>
      </c>
      <c r="F9">
        <v>21</v>
      </c>
      <c r="G9">
        <v>12</v>
      </c>
    </row>
    <row r="10" spans="1:10" x14ac:dyDescent="0.25">
      <c r="A10" t="s">
        <v>10</v>
      </c>
      <c r="B10">
        <v>2876</v>
      </c>
      <c r="C10">
        <v>3</v>
      </c>
      <c r="E10" t="s">
        <v>10</v>
      </c>
      <c r="F10">
        <v>1198</v>
      </c>
      <c r="G10">
        <v>4</v>
      </c>
    </row>
    <row r="11" spans="1:10" x14ac:dyDescent="0.25">
      <c r="A11" t="s">
        <v>11</v>
      </c>
      <c r="B11">
        <v>10772</v>
      </c>
      <c r="C11">
        <v>63</v>
      </c>
      <c r="E11" t="s">
        <v>11</v>
      </c>
      <c r="F11">
        <v>6673</v>
      </c>
      <c r="G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7540-20CD-40C7-960E-05772017A935}">
  <dimension ref="A1:J11"/>
  <sheetViews>
    <sheetView workbookViewId="0">
      <selection activeCell="J12" sqref="J12"/>
    </sheetView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23</v>
      </c>
      <c r="E2" t="s">
        <v>0</v>
      </c>
      <c r="I2" t="s">
        <v>27</v>
      </c>
    </row>
    <row r="3" spans="1:10" x14ac:dyDescent="0.25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I3" t="s">
        <v>3</v>
      </c>
      <c r="J3" t="s">
        <v>4</v>
      </c>
    </row>
    <row r="4" spans="1:10" x14ac:dyDescent="0.25">
      <c r="A4" t="s">
        <v>5</v>
      </c>
      <c r="B4">
        <v>609</v>
      </c>
      <c r="C4">
        <v>12</v>
      </c>
      <c r="E4" t="s">
        <v>5</v>
      </c>
      <c r="F4">
        <v>849</v>
      </c>
      <c r="G4">
        <v>16</v>
      </c>
    </row>
    <row r="5" spans="1:10" x14ac:dyDescent="0.25">
      <c r="A5" t="s">
        <v>6</v>
      </c>
      <c r="B5">
        <v>668</v>
      </c>
      <c r="C5">
        <v>14</v>
      </c>
      <c r="E5" t="s">
        <v>6</v>
      </c>
      <c r="F5">
        <v>529</v>
      </c>
      <c r="G5">
        <v>10</v>
      </c>
    </row>
    <row r="6" spans="1:10" x14ac:dyDescent="0.25">
      <c r="A6" t="s">
        <v>7</v>
      </c>
      <c r="B6">
        <v>91627</v>
      </c>
      <c r="C6">
        <v>36</v>
      </c>
      <c r="E6" t="s">
        <v>7</v>
      </c>
      <c r="F6">
        <v>8853</v>
      </c>
      <c r="G6">
        <v>19</v>
      </c>
      <c r="I6">
        <v>29812</v>
      </c>
      <c r="J6">
        <v>2095</v>
      </c>
    </row>
    <row r="7" spans="1:10" x14ac:dyDescent="0.25">
      <c r="A7" t="s">
        <v>24</v>
      </c>
      <c r="B7">
        <v>18351</v>
      </c>
      <c r="C7">
        <v>7</v>
      </c>
      <c r="E7" t="s">
        <v>24</v>
      </c>
      <c r="F7">
        <v>47</v>
      </c>
      <c r="G7">
        <v>9</v>
      </c>
    </row>
    <row r="8" spans="1:10" x14ac:dyDescent="0.25">
      <c r="A8" t="s">
        <v>8</v>
      </c>
      <c r="B8">
        <v>82163</v>
      </c>
      <c r="C8">
        <v>84</v>
      </c>
      <c r="E8" t="s">
        <v>8</v>
      </c>
      <c r="F8">
        <v>3040</v>
      </c>
      <c r="G8">
        <v>89</v>
      </c>
    </row>
    <row r="9" spans="1:10" x14ac:dyDescent="0.25">
      <c r="A9" t="s">
        <v>9</v>
      </c>
      <c r="B9">
        <v>969</v>
      </c>
      <c r="C9">
        <v>27</v>
      </c>
      <c r="E9" t="s">
        <v>9</v>
      </c>
      <c r="F9">
        <v>119</v>
      </c>
      <c r="G9">
        <v>35</v>
      </c>
    </row>
    <row r="10" spans="1:10" x14ac:dyDescent="0.25">
      <c r="A10" t="s">
        <v>10</v>
      </c>
      <c r="B10">
        <v>14779</v>
      </c>
      <c r="C10">
        <v>3</v>
      </c>
      <c r="E10" t="s">
        <v>10</v>
      </c>
      <c r="F10">
        <v>4130</v>
      </c>
      <c r="G10">
        <v>3</v>
      </c>
    </row>
    <row r="11" spans="1:10" x14ac:dyDescent="0.25">
      <c r="A11" t="s">
        <v>11</v>
      </c>
      <c r="B11">
        <v>21579</v>
      </c>
      <c r="C11">
        <v>225</v>
      </c>
      <c r="E11" t="s">
        <v>11</v>
      </c>
      <c r="F11">
        <v>4044</v>
      </c>
      <c r="G11">
        <v>240</v>
      </c>
      <c r="I11">
        <v>13160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B2F9-1367-45DB-AA56-5D28B2EC867D}">
  <dimension ref="A1:J11"/>
  <sheetViews>
    <sheetView workbookViewId="0">
      <selection activeCell="L11" sqref="L11"/>
    </sheetView>
  </sheetViews>
  <sheetFormatPr defaultRowHeight="15" x14ac:dyDescent="0.25"/>
  <sheetData>
    <row r="1" spans="1:10" x14ac:dyDescent="0.25">
      <c r="A1" t="s">
        <v>15</v>
      </c>
    </row>
    <row r="2" spans="1:10" x14ac:dyDescent="0.25">
      <c r="A2" t="s">
        <v>23</v>
      </c>
      <c r="I2" t="s">
        <v>27</v>
      </c>
    </row>
    <row r="3" spans="1:10" x14ac:dyDescent="0.25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I3" t="s">
        <v>3</v>
      </c>
      <c r="J3" t="s">
        <v>4</v>
      </c>
    </row>
    <row r="4" spans="1:10" x14ac:dyDescent="0.25">
      <c r="A4" t="s">
        <v>5</v>
      </c>
      <c r="B4">
        <v>1213</v>
      </c>
      <c r="C4">
        <v>20</v>
      </c>
      <c r="E4" t="s">
        <v>5</v>
      </c>
      <c r="F4">
        <v>1946</v>
      </c>
      <c r="G4">
        <v>37</v>
      </c>
    </row>
    <row r="5" spans="1:10" x14ac:dyDescent="0.25">
      <c r="A5" t="s">
        <v>6</v>
      </c>
      <c r="B5">
        <v>809</v>
      </c>
      <c r="C5">
        <v>13</v>
      </c>
      <c r="E5" t="s">
        <v>6</v>
      </c>
      <c r="F5">
        <v>1252</v>
      </c>
      <c r="G5">
        <v>12</v>
      </c>
    </row>
    <row r="6" spans="1:10" x14ac:dyDescent="0.25">
      <c r="A6" t="s">
        <v>7</v>
      </c>
      <c r="B6">
        <v>135931</v>
      </c>
      <c r="C6">
        <v>27</v>
      </c>
      <c r="E6" t="s">
        <v>7</v>
      </c>
      <c r="F6">
        <v>14829</v>
      </c>
      <c r="G6">
        <v>36</v>
      </c>
      <c r="I6">
        <v>66877</v>
      </c>
      <c r="J6">
        <v>4595</v>
      </c>
    </row>
    <row r="7" spans="1:10" x14ac:dyDescent="0.25">
      <c r="A7" t="s">
        <v>24</v>
      </c>
      <c r="B7">
        <v>549</v>
      </c>
      <c r="C7">
        <v>18</v>
      </c>
      <c r="E7" t="s">
        <v>24</v>
      </c>
      <c r="F7">
        <v>28</v>
      </c>
      <c r="G7">
        <v>11</v>
      </c>
    </row>
    <row r="8" spans="1:10" x14ac:dyDescent="0.25">
      <c r="A8" t="s">
        <v>8</v>
      </c>
      <c r="B8">
        <v>22710</v>
      </c>
      <c r="C8">
        <v>108</v>
      </c>
      <c r="E8" t="s">
        <v>8</v>
      </c>
      <c r="F8">
        <v>6909</v>
      </c>
      <c r="G8">
        <v>178</v>
      </c>
    </row>
    <row r="9" spans="1:10" x14ac:dyDescent="0.25">
      <c r="A9" t="s">
        <v>9</v>
      </c>
      <c r="B9">
        <v>1061</v>
      </c>
      <c r="C9">
        <v>49</v>
      </c>
      <c r="E9" t="s">
        <v>9</v>
      </c>
      <c r="F9">
        <v>128</v>
      </c>
      <c r="G9">
        <v>59</v>
      </c>
    </row>
    <row r="10" spans="1:10" x14ac:dyDescent="0.25">
      <c r="A10" t="s">
        <v>10</v>
      </c>
      <c r="B10">
        <v>17512</v>
      </c>
      <c r="C10">
        <v>4</v>
      </c>
      <c r="E10" t="s">
        <v>10</v>
      </c>
      <c r="F10">
        <v>4726</v>
      </c>
      <c r="G10">
        <v>4</v>
      </c>
      <c r="I10">
        <v>2470</v>
      </c>
      <c r="J10">
        <v>555</v>
      </c>
    </row>
    <row r="11" spans="1:10" x14ac:dyDescent="0.25">
      <c r="A11" t="s">
        <v>11</v>
      </c>
      <c r="B11">
        <v>15790</v>
      </c>
      <c r="C11">
        <v>443</v>
      </c>
      <c r="E11" t="s">
        <v>11</v>
      </c>
      <c r="F11">
        <v>8617</v>
      </c>
      <c r="G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9390-1B3E-4984-AED2-1D3859932F14}">
  <dimension ref="A1:J11"/>
  <sheetViews>
    <sheetView workbookViewId="0">
      <selection activeCell="J11" sqref="J11"/>
    </sheetView>
  </sheetViews>
  <sheetFormatPr defaultRowHeight="15" x14ac:dyDescent="0.25"/>
  <sheetData>
    <row r="1" spans="1:10" x14ac:dyDescent="0.25">
      <c r="A1" t="s">
        <v>16</v>
      </c>
    </row>
    <row r="2" spans="1:10" x14ac:dyDescent="0.25">
      <c r="A2" t="s">
        <v>23</v>
      </c>
      <c r="E2" t="s">
        <v>0</v>
      </c>
      <c r="I2" t="s">
        <v>27</v>
      </c>
    </row>
    <row r="3" spans="1:10" x14ac:dyDescent="0.25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I3" t="s">
        <v>3</v>
      </c>
      <c r="J3" t="s">
        <v>4</v>
      </c>
    </row>
    <row r="4" spans="1:10" x14ac:dyDescent="0.25">
      <c r="A4" t="s">
        <v>5</v>
      </c>
      <c r="B4">
        <v>713</v>
      </c>
      <c r="C4">
        <v>19</v>
      </c>
      <c r="E4" t="s">
        <v>5</v>
      </c>
      <c r="F4">
        <v>1946</v>
      </c>
      <c r="G4">
        <v>37</v>
      </c>
      <c r="I4">
        <v>0</v>
      </c>
    </row>
    <row r="5" spans="1:10" x14ac:dyDescent="0.25">
      <c r="A5" t="s">
        <v>6</v>
      </c>
      <c r="B5">
        <v>2940</v>
      </c>
      <c r="C5">
        <v>13</v>
      </c>
      <c r="E5" t="s">
        <v>6</v>
      </c>
      <c r="F5">
        <v>1252</v>
      </c>
      <c r="G5">
        <v>12</v>
      </c>
      <c r="I5">
        <v>0</v>
      </c>
    </row>
    <row r="6" spans="1:10" x14ac:dyDescent="0.25">
      <c r="A6" t="s">
        <v>7</v>
      </c>
      <c r="B6">
        <v>107791</v>
      </c>
      <c r="C6">
        <v>34</v>
      </c>
      <c r="E6" t="s">
        <v>7</v>
      </c>
      <c r="F6">
        <v>14829</v>
      </c>
      <c r="G6">
        <v>36</v>
      </c>
      <c r="I6">
        <v>30600</v>
      </c>
      <c r="J6">
        <v>2985</v>
      </c>
    </row>
    <row r="7" spans="1:10" x14ac:dyDescent="0.25">
      <c r="A7" t="s">
        <v>24</v>
      </c>
      <c r="B7">
        <v>565</v>
      </c>
      <c r="C7">
        <v>15</v>
      </c>
      <c r="E7" t="s">
        <v>24</v>
      </c>
      <c r="F7">
        <v>28</v>
      </c>
      <c r="G7">
        <v>11</v>
      </c>
      <c r="I7">
        <v>22</v>
      </c>
      <c r="J7">
        <v>2</v>
      </c>
    </row>
    <row r="8" spans="1:10" x14ac:dyDescent="0.25">
      <c r="A8" t="s">
        <v>8</v>
      </c>
      <c r="B8">
        <v>39427</v>
      </c>
      <c r="C8">
        <v>88</v>
      </c>
      <c r="E8" t="s">
        <v>8</v>
      </c>
      <c r="F8">
        <v>6909</v>
      </c>
      <c r="G8">
        <v>178</v>
      </c>
      <c r="I8">
        <v>0</v>
      </c>
    </row>
    <row r="9" spans="1:10" x14ac:dyDescent="0.25">
      <c r="A9" t="s">
        <v>9</v>
      </c>
      <c r="B9">
        <v>739</v>
      </c>
      <c r="C9">
        <v>24</v>
      </c>
      <c r="E9" t="s">
        <v>9</v>
      </c>
      <c r="F9">
        <v>128</v>
      </c>
      <c r="G9">
        <v>59</v>
      </c>
      <c r="I9">
        <v>0</v>
      </c>
    </row>
    <row r="10" spans="1:10" x14ac:dyDescent="0.25">
      <c r="A10" t="s">
        <v>10</v>
      </c>
      <c r="B10">
        <v>10088</v>
      </c>
      <c r="C10">
        <v>3</v>
      </c>
      <c r="E10" t="s">
        <v>10</v>
      </c>
      <c r="F10">
        <v>4726</v>
      </c>
      <c r="G10">
        <v>4</v>
      </c>
      <c r="I10">
        <v>667</v>
      </c>
      <c r="J10">
        <v>387</v>
      </c>
    </row>
    <row r="11" spans="1:10" x14ac:dyDescent="0.25">
      <c r="A11" t="s">
        <v>11</v>
      </c>
      <c r="B11">
        <v>18996</v>
      </c>
      <c r="C11">
        <v>196</v>
      </c>
      <c r="E11" t="s">
        <v>11</v>
      </c>
      <c r="F11">
        <v>8617</v>
      </c>
      <c r="G11">
        <v>401</v>
      </c>
      <c r="I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8B9B-E35D-4853-92BF-AAD6C60D8E55}">
  <dimension ref="A1:J11"/>
  <sheetViews>
    <sheetView workbookViewId="0">
      <selection activeCell="J4" sqref="J4"/>
    </sheetView>
  </sheetViews>
  <sheetFormatPr defaultRowHeight="15" x14ac:dyDescent="0.25"/>
  <sheetData>
    <row r="1" spans="1:10" x14ac:dyDescent="0.25">
      <c r="A1" t="s">
        <v>17</v>
      </c>
    </row>
    <row r="2" spans="1:10" x14ac:dyDescent="0.25">
      <c r="A2" t="s">
        <v>23</v>
      </c>
      <c r="I2" t="s">
        <v>27</v>
      </c>
    </row>
    <row r="3" spans="1:10" x14ac:dyDescent="0.25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I3" t="s">
        <v>3</v>
      </c>
      <c r="J3" t="s">
        <v>4</v>
      </c>
    </row>
    <row r="4" spans="1:10" x14ac:dyDescent="0.25">
      <c r="A4" t="s">
        <v>5</v>
      </c>
      <c r="B4">
        <v>434</v>
      </c>
      <c r="C4">
        <v>23</v>
      </c>
      <c r="E4" t="s">
        <v>5</v>
      </c>
      <c r="F4">
        <v>2071</v>
      </c>
      <c r="G4">
        <v>77</v>
      </c>
    </row>
    <row r="5" spans="1:10" x14ac:dyDescent="0.25">
      <c r="A5" t="s">
        <v>6</v>
      </c>
      <c r="B5">
        <v>2179</v>
      </c>
      <c r="C5">
        <v>16</v>
      </c>
      <c r="E5" t="s">
        <v>6</v>
      </c>
      <c r="F5">
        <v>892</v>
      </c>
      <c r="G5">
        <v>21</v>
      </c>
    </row>
    <row r="6" spans="1:10" x14ac:dyDescent="0.25">
      <c r="A6" t="s">
        <v>7</v>
      </c>
      <c r="B6">
        <v>849905</v>
      </c>
      <c r="C6">
        <v>62</v>
      </c>
      <c r="E6" t="s">
        <v>7</v>
      </c>
      <c r="F6">
        <v>193487</v>
      </c>
      <c r="G6">
        <v>73</v>
      </c>
      <c r="I6">
        <v>401383</v>
      </c>
      <c r="J6">
        <v>5646</v>
      </c>
    </row>
    <row r="7" spans="1:10" x14ac:dyDescent="0.25">
      <c r="A7" t="s">
        <v>24</v>
      </c>
      <c r="B7">
        <v>676</v>
      </c>
      <c r="C7">
        <v>28</v>
      </c>
      <c r="E7" t="s">
        <v>24</v>
      </c>
      <c r="F7">
        <v>282</v>
      </c>
      <c r="G7">
        <v>31</v>
      </c>
      <c r="I7">
        <f>2+6</f>
        <v>8</v>
      </c>
      <c r="J7">
        <f>2+1</f>
        <v>3</v>
      </c>
    </row>
    <row r="8" spans="1:10" x14ac:dyDescent="0.25">
      <c r="A8" t="s">
        <v>8</v>
      </c>
      <c r="B8">
        <v>79051</v>
      </c>
      <c r="C8">
        <v>188</v>
      </c>
      <c r="E8" t="s">
        <v>8</v>
      </c>
      <c r="F8">
        <v>48535</v>
      </c>
      <c r="G8">
        <v>408</v>
      </c>
      <c r="I8">
        <v>10542</v>
      </c>
      <c r="J8">
        <v>1957</v>
      </c>
    </row>
    <row r="9" spans="1:10" x14ac:dyDescent="0.25">
      <c r="A9" t="s">
        <v>9</v>
      </c>
      <c r="B9">
        <v>4169</v>
      </c>
      <c r="C9">
        <v>45</v>
      </c>
      <c r="E9" t="s">
        <v>9</v>
      </c>
      <c r="F9">
        <v>630</v>
      </c>
      <c r="G9">
        <v>125</v>
      </c>
    </row>
    <row r="10" spans="1:10" x14ac:dyDescent="0.25">
      <c r="A10" t="s">
        <v>10</v>
      </c>
      <c r="B10">
        <v>81801</v>
      </c>
      <c r="C10">
        <v>3</v>
      </c>
      <c r="E10" t="s">
        <v>10</v>
      </c>
      <c r="F10">
        <v>30230</v>
      </c>
      <c r="G10">
        <v>6</v>
      </c>
      <c r="I10">
        <f>12099+1629+45027</f>
        <v>58755</v>
      </c>
      <c r="J10">
        <f>1565+616+2455</f>
        <v>4636</v>
      </c>
    </row>
    <row r="11" spans="1:10" x14ac:dyDescent="0.25">
      <c r="A11" t="s">
        <v>11</v>
      </c>
      <c r="B11">
        <v>45872</v>
      </c>
      <c r="C11">
        <v>336</v>
      </c>
      <c r="E11" t="s">
        <v>11</v>
      </c>
      <c r="F11">
        <v>57161</v>
      </c>
      <c r="G11">
        <v>526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F82B-5F58-4FFA-88C3-AE8FFA44B901}">
  <dimension ref="A1:J11"/>
  <sheetViews>
    <sheetView workbookViewId="0">
      <selection activeCell="J9" sqref="J9"/>
    </sheetView>
  </sheetViews>
  <sheetFormatPr defaultRowHeight="15" x14ac:dyDescent="0.25"/>
  <sheetData>
    <row r="1" spans="1:10" x14ac:dyDescent="0.25">
      <c r="A1" t="s">
        <v>18</v>
      </c>
    </row>
    <row r="2" spans="1:10" x14ac:dyDescent="0.25">
      <c r="A2" t="s">
        <v>23</v>
      </c>
      <c r="I2" t="s">
        <v>27</v>
      </c>
    </row>
    <row r="3" spans="1:10" x14ac:dyDescent="0.25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I3" t="s">
        <v>3</v>
      </c>
      <c r="J3" t="s">
        <v>4</v>
      </c>
    </row>
    <row r="4" spans="1:10" x14ac:dyDescent="0.25">
      <c r="A4" t="s">
        <v>5</v>
      </c>
      <c r="B4">
        <v>1102</v>
      </c>
      <c r="C4">
        <v>14</v>
      </c>
      <c r="E4" t="s">
        <v>5</v>
      </c>
      <c r="F4">
        <v>743</v>
      </c>
      <c r="G4">
        <v>27</v>
      </c>
    </row>
    <row r="5" spans="1:10" x14ac:dyDescent="0.25">
      <c r="A5" t="s">
        <v>6</v>
      </c>
      <c r="B5">
        <v>1225</v>
      </c>
      <c r="C5">
        <v>13</v>
      </c>
      <c r="E5" t="s">
        <v>6</v>
      </c>
      <c r="F5">
        <v>371</v>
      </c>
      <c r="G5">
        <v>8</v>
      </c>
    </row>
    <row r="6" spans="1:10" x14ac:dyDescent="0.25">
      <c r="A6" t="s">
        <v>7</v>
      </c>
      <c r="B6">
        <v>67364</v>
      </c>
      <c r="C6">
        <v>32</v>
      </c>
      <c r="E6" t="s">
        <v>7</v>
      </c>
      <c r="F6">
        <v>11627</v>
      </c>
      <c r="G6">
        <v>25</v>
      </c>
      <c r="I6">
        <v>25712</v>
      </c>
      <c r="J6">
        <v>2206</v>
      </c>
    </row>
    <row r="7" spans="1:10" x14ac:dyDescent="0.25">
      <c r="A7" t="s">
        <v>24</v>
      </c>
      <c r="B7">
        <v>866</v>
      </c>
      <c r="C7">
        <v>8</v>
      </c>
      <c r="E7" t="s">
        <v>24</v>
      </c>
      <c r="F7">
        <v>23</v>
      </c>
      <c r="G7">
        <v>8</v>
      </c>
    </row>
    <row r="8" spans="1:10" x14ac:dyDescent="0.25">
      <c r="A8" t="s">
        <v>8</v>
      </c>
      <c r="B8">
        <v>60830</v>
      </c>
      <c r="C8">
        <v>79</v>
      </c>
      <c r="E8" t="s">
        <v>8</v>
      </c>
      <c r="F8">
        <v>4970</v>
      </c>
      <c r="G8">
        <v>151</v>
      </c>
      <c r="I8">
        <v>28894</v>
      </c>
      <c r="J8">
        <v>24</v>
      </c>
    </row>
    <row r="9" spans="1:10" x14ac:dyDescent="0.25">
      <c r="A9" t="s">
        <v>9</v>
      </c>
      <c r="B9">
        <v>924</v>
      </c>
      <c r="C9">
        <v>27</v>
      </c>
      <c r="E9" t="s">
        <v>9</v>
      </c>
      <c r="F9">
        <v>119</v>
      </c>
      <c r="G9">
        <v>56</v>
      </c>
    </row>
    <row r="10" spans="1:10" x14ac:dyDescent="0.25">
      <c r="A10" t="s">
        <v>10</v>
      </c>
      <c r="B10">
        <v>7143</v>
      </c>
      <c r="C10">
        <v>3</v>
      </c>
      <c r="E10" t="s">
        <v>10</v>
      </c>
      <c r="F10">
        <v>3226</v>
      </c>
      <c r="G10">
        <v>6</v>
      </c>
      <c r="I10">
        <v>1104</v>
      </c>
      <c r="J10">
        <v>314</v>
      </c>
    </row>
    <row r="11" spans="1:10" x14ac:dyDescent="0.25">
      <c r="A11" t="s">
        <v>11</v>
      </c>
      <c r="B11">
        <v>10521</v>
      </c>
      <c r="C11">
        <v>274</v>
      </c>
      <c r="E11" t="s">
        <v>11</v>
      </c>
      <c r="F11">
        <v>3100</v>
      </c>
      <c r="G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2732-D09D-4B64-B25C-F799B55D8CBD}">
  <dimension ref="A1:J11"/>
  <sheetViews>
    <sheetView workbookViewId="0">
      <selection activeCell="J10" sqref="J10"/>
    </sheetView>
  </sheetViews>
  <sheetFormatPr defaultRowHeight="15" x14ac:dyDescent="0.25"/>
  <sheetData>
    <row r="1" spans="1:10" x14ac:dyDescent="0.25">
      <c r="A1" t="s">
        <v>19</v>
      </c>
    </row>
    <row r="2" spans="1:10" x14ac:dyDescent="0.25">
      <c r="A2" t="s">
        <v>23</v>
      </c>
      <c r="I2" t="s">
        <v>27</v>
      </c>
    </row>
    <row r="3" spans="1:10" x14ac:dyDescent="0.25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I3" t="s">
        <v>3</v>
      </c>
      <c r="J3" t="s">
        <v>4</v>
      </c>
    </row>
    <row r="4" spans="1:10" x14ac:dyDescent="0.25">
      <c r="A4" t="s">
        <v>5</v>
      </c>
      <c r="B4">
        <v>472</v>
      </c>
      <c r="C4">
        <v>21</v>
      </c>
      <c r="E4" t="s">
        <v>5</v>
      </c>
      <c r="F4">
        <v>1460</v>
      </c>
      <c r="G4">
        <v>49</v>
      </c>
    </row>
    <row r="5" spans="1:10" x14ac:dyDescent="0.25">
      <c r="A5" t="s">
        <v>6</v>
      </c>
      <c r="B5">
        <v>1201</v>
      </c>
      <c r="C5">
        <v>18</v>
      </c>
      <c r="E5" t="s">
        <v>6</v>
      </c>
      <c r="F5">
        <v>711</v>
      </c>
      <c r="G5">
        <v>24</v>
      </c>
    </row>
    <row r="6" spans="1:10" x14ac:dyDescent="0.25">
      <c r="A6" t="s">
        <v>7</v>
      </c>
      <c r="B6">
        <v>239782</v>
      </c>
      <c r="C6">
        <v>53</v>
      </c>
      <c r="E6" t="s">
        <v>7</v>
      </c>
      <c r="F6">
        <v>82462</v>
      </c>
      <c r="G6">
        <v>55</v>
      </c>
      <c r="I6">
        <v>160304</v>
      </c>
      <c r="J6">
        <v>5494</v>
      </c>
    </row>
    <row r="7" spans="1:10" x14ac:dyDescent="0.25">
      <c r="A7" t="s">
        <v>24</v>
      </c>
      <c r="B7">
        <v>10702</v>
      </c>
      <c r="C7">
        <v>27</v>
      </c>
      <c r="E7" t="s">
        <v>24</v>
      </c>
      <c r="F7">
        <v>168</v>
      </c>
      <c r="G7">
        <v>17</v>
      </c>
      <c r="I7">
        <f>9</f>
        <v>9</v>
      </c>
      <c r="J7">
        <v>1</v>
      </c>
    </row>
    <row r="8" spans="1:10" x14ac:dyDescent="0.25">
      <c r="A8" t="s">
        <v>8</v>
      </c>
      <c r="B8">
        <v>49878</v>
      </c>
      <c r="C8">
        <v>200</v>
      </c>
      <c r="E8" t="s">
        <v>8</v>
      </c>
      <c r="F8">
        <v>24265</v>
      </c>
      <c r="G8">
        <v>352</v>
      </c>
      <c r="I8">
        <f>5278</f>
        <v>5278</v>
      </c>
      <c r="J8">
        <v>1506</v>
      </c>
    </row>
    <row r="9" spans="1:10" x14ac:dyDescent="0.25">
      <c r="A9" t="s">
        <v>9</v>
      </c>
      <c r="B9">
        <v>2212</v>
      </c>
      <c r="C9">
        <v>48</v>
      </c>
      <c r="E9" t="s">
        <v>9</v>
      </c>
      <c r="F9">
        <v>398</v>
      </c>
      <c r="G9">
        <v>107</v>
      </c>
    </row>
    <row r="10" spans="1:10" x14ac:dyDescent="0.25">
      <c r="A10" t="s">
        <v>10</v>
      </c>
      <c r="B10">
        <v>84833</v>
      </c>
      <c r="C10">
        <v>4</v>
      </c>
      <c r="E10" t="s">
        <v>10</v>
      </c>
      <c r="F10">
        <v>30622</v>
      </c>
      <c r="G10">
        <v>6</v>
      </c>
      <c r="I10">
        <f>697+5776+52296</f>
        <v>58769</v>
      </c>
      <c r="J10">
        <f>1312+307+2544</f>
        <v>4163</v>
      </c>
    </row>
    <row r="11" spans="1:10" x14ac:dyDescent="0.25">
      <c r="A11" t="s">
        <v>11</v>
      </c>
      <c r="B11">
        <v>74095</v>
      </c>
      <c r="C11">
        <v>289</v>
      </c>
      <c r="E11" t="s">
        <v>11</v>
      </c>
      <c r="F11">
        <v>108500</v>
      </c>
      <c r="G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EC0B-7A1D-4861-9D02-5678C4502BFB}">
  <dimension ref="A1:J11"/>
  <sheetViews>
    <sheetView workbookViewId="0">
      <selection activeCell="J12" sqref="J12"/>
    </sheetView>
  </sheetViews>
  <sheetFormatPr defaultRowHeight="15" x14ac:dyDescent="0.25"/>
  <sheetData>
    <row r="1" spans="1:10" x14ac:dyDescent="0.25">
      <c r="A1" t="s">
        <v>20</v>
      </c>
    </row>
    <row r="2" spans="1:10" x14ac:dyDescent="0.25">
      <c r="A2" t="s">
        <v>23</v>
      </c>
      <c r="I2" t="s">
        <v>27</v>
      </c>
    </row>
    <row r="3" spans="1:10" x14ac:dyDescent="0.25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I3" t="s">
        <v>3</v>
      </c>
      <c r="J3" t="s">
        <v>4</v>
      </c>
    </row>
    <row r="4" spans="1:10" x14ac:dyDescent="0.25">
      <c r="A4" t="s">
        <v>5</v>
      </c>
      <c r="B4">
        <v>1078</v>
      </c>
      <c r="C4">
        <v>18</v>
      </c>
      <c r="E4" t="s">
        <v>5</v>
      </c>
      <c r="F4">
        <v>1486</v>
      </c>
      <c r="G4">
        <v>32</v>
      </c>
    </row>
    <row r="5" spans="1:10" x14ac:dyDescent="0.25">
      <c r="A5" t="s">
        <v>6</v>
      </c>
      <c r="B5">
        <v>1608</v>
      </c>
      <c r="C5">
        <v>12</v>
      </c>
      <c r="E5" t="s">
        <v>6</v>
      </c>
      <c r="F5">
        <v>515</v>
      </c>
      <c r="G5">
        <v>7</v>
      </c>
    </row>
    <row r="6" spans="1:10" x14ac:dyDescent="0.25">
      <c r="A6" t="s">
        <v>7</v>
      </c>
      <c r="B6">
        <v>83927</v>
      </c>
      <c r="C6">
        <v>32</v>
      </c>
      <c r="E6" t="s">
        <v>7</v>
      </c>
      <c r="F6">
        <v>12831</v>
      </c>
      <c r="G6">
        <v>24</v>
      </c>
      <c r="I6">
        <v>31820</v>
      </c>
      <c r="J6">
        <v>2144</v>
      </c>
    </row>
    <row r="7" spans="1:10" x14ac:dyDescent="0.25">
      <c r="A7" t="s">
        <v>24</v>
      </c>
      <c r="B7">
        <v>480</v>
      </c>
      <c r="C7">
        <v>7</v>
      </c>
      <c r="E7" t="s">
        <v>24</v>
      </c>
      <c r="F7">
        <v>67</v>
      </c>
      <c r="G7">
        <v>11</v>
      </c>
    </row>
    <row r="8" spans="1:10" x14ac:dyDescent="0.25">
      <c r="A8" t="s">
        <v>8</v>
      </c>
      <c r="B8">
        <v>57826</v>
      </c>
      <c r="C8">
        <v>79</v>
      </c>
      <c r="E8" t="s">
        <v>8</v>
      </c>
      <c r="F8">
        <v>4504</v>
      </c>
      <c r="G8">
        <v>98</v>
      </c>
    </row>
    <row r="9" spans="1:10" x14ac:dyDescent="0.25">
      <c r="A9" t="s">
        <v>9</v>
      </c>
      <c r="B9">
        <v>809</v>
      </c>
      <c r="C9">
        <v>39</v>
      </c>
      <c r="E9" t="s">
        <v>9</v>
      </c>
      <c r="F9">
        <v>389</v>
      </c>
      <c r="G9">
        <v>65</v>
      </c>
    </row>
    <row r="10" spans="1:10" x14ac:dyDescent="0.25">
      <c r="A10" t="s">
        <v>10</v>
      </c>
      <c r="B10">
        <v>11814</v>
      </c>
      <c r="C10">
        <v>3</v>
      </c>
      <c r="E10" t="s">
        <v>10</v>
      </c>
      <c r="F10">
        <v>6489</v>
      </c>
      <c r="G10">
        <v>4</v>
      </c>
    </row>
    <row r="11" spans="1:10" x14ac:dyDescent="0.25">
      <c r="A11" t="s">
        <v>11</v>
      </c>
      <c r="B11">
        <v>17670</v>
      </c>
      <c r="C11">
        <v>360</v>
      </c>
      <c r="E11" t="s">
        <v>11</v>
      </c>
      <c r="F11">
        <v>9449</v>
      </c>
      <c r="G11">
        <v>486</v>
      </c>
      <c r="I11">
        <v>10721</v>
      </c>
      <c r="J11">
        <v>1272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4D15-9DC6-4AF3-A94C-621B40C3FCD8}">
  <dimension ref="A1:J11"/>
  <sheetViews>
    <sheetView workbookViewId="0">
      <selection activeCell="J12" sqref="J12"/>
    </sheetView>
  </sheetViews>
  <sheetFormatPr defaultRowHeight="15" x14ac:dyDescent="0.25"/>
  <sheetData>
    <row r="1" spans="1:10" x14ac:dyDescent="0.25">
      <c r="A1" t="s">
        <v>21</v>
      </c>
    </row>
    <row r="2" spans="1:10" x14ac:dyDescent="0.25">
      <c r="A2" t="s">
        <v>23</v>
      </c>
      <c r="I2" t="s">
        <v>27</v>
      </c>
    </row>
    <row r="3" spans="1:10" x14ac:dyDescent="0.25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I3" t="s">
        <v>3</v>
      </c>
      <c r="J3" t="s">
        <v>4</v>
      </c>
    </row>
    <row r="4" spans="1:10" x14ac:dyDescent="0.25">
      <c r="A4" t="s">
        <v>5</v>
      </c>
      <c r="B4">
        <v>2325</v>
      </c>
      <c r="C4">
        <v>17</v>
      </c>
      <c r="E4" t="s">
        <v>5</v>
      </c>
      <c r="F4">
        <v>2080</v>
      </c>
      <c r="G4">
        <v>50</v>
      </c>
    </row>
    <row r="5" spans="1:10" x14ac:dyDescent="0.25">
      <c r="A5" t="s">
        <v>6</v>
      </c>
      <c r="B5">
        <v>3136</v>
      </c>
      <c r="C5">
        <v>12</v>
      </c>
      <c r="E5" t="s">
        <v>6</v>
      </c>
      <c r="F5">
        <v>690</v>
      </c>
      <c r="G5">
        <v>12</v>
      </c>
    </row>
    <row r="6" spans="1:10" x14ac:dyDescent="0.25">
      <c r="A6" t="s">
        <v>7</v>
      </c>
      <c r="B6">
        <v>330245</v>
      </c>
      <c r="C6">
        <v>44</v>
      </c>
      <c r="E6" t="s">
        <v>7</v>
      </c>
      <c r="F6">
        <v>80651</v>
      </c>
      <c r="G6">
        <v>31</v>
      </c>
      <c r="I6">
        <v>150652</v>
      </c>
      <c r="J6">
        <v>4327</v>
      </c>
    </row>
    <row r="7" spans="1:10" x14ac:dyDescent="0.25">
      <c r="A7" t="s">
        <v>24</v>
      </c>
      <c r="B7">
        <v>805</v>
      </c>
      <c r="C7">
        <v>12</v>
      </c>
      <c r="E7" t="s">
        <v>24</v>
      </c>
      <c r="F7">
        <v>194</v>
      </c>
      <c r="G7">
        <v>25</v>
      </c>
      <c r="I7">
        <f>19</f>
        <v>19</v>
      </c>
      <c r="J7">
        <v>1</v>
      </c>
    </row>
    <row r="8" spans="1:10" x14ac:dyDescent="0.25">
      <c r="A8" t="s">
        <v>8</v>
      </c>
      <c r="B8">
        <v>42235</v>
      </c>
      <c r="C8">
        <v>112</v>
      </c>
      <c r="E8" t="s">
        <v>8</v>
      </c>
      <c r="F8">
        <v>20857</v>
      </c>
      <c r="G8">
        <v>157</v>
      </c>
    </row>
    <row r="9" spans="1:10" x14ac:dyDescent="0.25">
      <c r="A9" t="s">
        <v>9</v>
      </c>
      <c r="B9">
        <v>2490</v>
      </c>
      <c r="C9">
        <v>45</v>
      </c>
      <c r="E9" t="s">
        <v>9</v>
      </c>
      <c r="F9">
        <v>719</v>
      </c>
      <c r="G9">
        <v>85</v>
      </c>
    </row>
    <row r="10" spans="1:10" x14ac:dyDescent="0.25">
      <c r="A10" t="s">
        <v>10</v>
      </c>
      <c r="B10">
        <v>49725</v>
      </c>
      <c r="C10">
        <v>3</v>
      </c>
      <c r="E10" t="s">
        <v>10</v>
      </c>
      <c r="F10">
        <v>25575</v>
      </c>
      <c r="G10">
        <v>6</v>
      </c>
      <c r="I10">
        <v>7109</v>
      </c>
      <c r="J10">
        <v>711</v>
      </c>
    </row>
    <row r="11" spans="1:10" x14ac:dyDescent="0.25">
      <c r="A11" t="s">
        <v>11</v>
      </c>
      <c r="B11">
        <v>36370</v>
      </c>
      <c r="C11">
        <v>466</v>
      </c>
      <c r="E11" t="s">
        <v>11</v>
      </c>
      <c r="F11">
        <v>31986</v>
      </c>
      <c r="G11">
        <v>668</v>
      </c>
      <c r="I11">
        <v>16000</v>
      </c>
      <c r="J11">
        <v>2714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A1C1-5154-4867-BFD8-9A62B4A2C7D0}">
  <dimension ref="A1:J23"/>
  <sheetViews>
    <sheetView tabSelected="1" workbookViewId="0">
      <selection activeCell="J11" sqref="J11"/>
    </sheetView>
  </sheetViews>
  <sheetFormatPr defaultRowHeight="15" x14ac:dyDescent="0.25"/>
  <sheetData>
    <row r="1" spans="1:10" x14ac:dyDescent="0.25">
      <c r="A1" t="s">
        <v>22</v>
      </c>
    </row>
    <row r="2" spans="1:10" x14ac:dyDescent="0.25">
      <c r="I2" t="s">
        <v>27</v>
      </c>
    </row>
    <row r="3" spans="1:10" x14ac:dyDescent="0.25">
      <c r="A3" t="s">
        <v>23</v>
      </c>
      <c r="B3" t="s">
        <v>3</v>
      </c>
      <c r="C3" t="s">
        <v>4</v>
      </c>
      <c r="E3" t="s">
        <v>0</v>
      </c>
      <c r="F3" t="s">
        <v>3</v>
      </c>
      <c r="G3" t="s">
        <v>4</v>
      </c>
      <c r="I3" t="s">
        <v>3</v>
      </c>
      <c r="J3" t="s">
        <v>4</v>
      </c>
    </row>
    <row r="4" spans="1:10" x14ac:dyDescent="0.25">
      <c r="A4" t="s">
        <v>5</v>
      </c>
      <c r="B4">
        <v>1210</v>
      </c>
      <c r="C4">
        <v>23</v>
      </c>
      <c r="E4" t="s">
        <v>5</v>
      </c>
      <c r="F4">
        <v>1066</v>
      </c>
      <c r="G4">
        <v>56</v>
      </c>
    </row>
    <row r="5" spans="1:10" x14ac:dyDescent="0.25">
      <c r="A5" t="s">
        <v>6</v>
      </c>
      <c r="B5">
        <v>1495</v>
      </c>
      <c r="C5">
        <v>17</v>
      </c>
      <c r="E5" t="s">
        <v>6</v>
      </c>
      <c r="F5">
        <v>476</v>
      </c>
      <c r="G5">
        <v>18</v>
      </c>
    </row>
    <row r="6" spans="1:10" x14ac:dyDescent="0.25">
      <c r="A6" t="s">
        <v>7</v>
      </c>
      <c r="B6">
        <v>203694</v>
      </c>
      <c r="C6">
        <v>59</v>
      </c>
      <c r="E6" t="s">
        <v>7</v>
      </c>
      <c r="F6">
        <v>84140</v>
      </c>
      <c r="G6">
        <v>61</v>
      </c>
      <c r="I6">
        <v>146996</v>
      </c>
      <c r="J6">
        <v>5367</v>
      </c>
    </row>
    <row r="7" spans="1:10" x14ac:dyDescent="0.25">
      <c r="A7" t="s">
        <v>24</v>
      </c>
      <c r="B7">
        <v>268</v>
      </c>
      <c r="C7">
        <v>18</v>
      </c>
      <c r="E7" t="s">
        <v>24</v>
      </c>
      <c r="F7">
        <v>146</v>
      </c>
      <c r="G7">
        <v>22</v>
      </c>
      <c r="I7">
        <f>3+6</f>
        <v>9</v>
      </c>
      <c r="J7">
        <f>2+1</f>
        <v>3</v>
      </c>
    </row>
    <row r="8" spans="1:10" x14ac:dyDescent="0.25">
      <c r="A8" t="s">
        <v>8</v>
      </c>
      <c r="B8">
        <v>68600</v>
      </c>
      <c r="C8">
        <v>193</v>
      </c>
      <c r="E8" t="s">
        <v>8</v>
      </c>
      <c r="F8">
        <v>22095</v>
      </c>
      <c r="G8">
        <v>326</v>
      </c>
      <c r="I8">
        <f>4549</f>
        <v>4549</v>
      </c>
      <c r="J8">
        <v>1040</v>
      </c>
    </row>
    <row r="9" spans="1:10" x14ac:dyDescent="0.25">
      <c r="A9" t="s">
        <v>9</v>
      </c>
      <c r="B9">
        <v>2312</v>
      </c>
      <c r="C9">
        <v>57</v>
      </c>
      <c r="E9" t="s">
        <v>9</v>
      </c>
      <c r="F9">
        <v>462</v>
      </c>
      <c r="G9">
        <v>101</v>
      </c>
    </row>
    <row r="10" spans="1:10" x14ac:dyDescent="0.25">
      <c r="A10" t="s">
        <v>10</v>
      </c>
      <c r="B10">
        <v>57954</v>
      </c>
      <c r="C10">
        <v>4</v>
      </c>
      <c r="E10" t="s">
        <v>10</v>
      </c>
      <c r="F10">
        <v>27795</v>
      </c>
      <c r="G10">
        <v>6</v>
      </c>
      <c r="I10">
        <f>39780+7062+1723</f>
        <v>48565</v>
      </c>
      <c r="J10">
        <f>1211+358+2372</f>
        <v>3941</v>
      </c>
    </row>
    <row r="11" spans="1:10" x14ac:dyDescent="0.25">
      <c r="A11" t="s">
        <v>11</v>
      </c>
      <c r="B11">
        <v>46537</v>
      </c>
      <c r="C11">
        <v>333</v>
      </c>
      <c r="E11" t="s">
        <v>11</v>
      </c>
      <c r="F11">
        <v>48126</v>
      </c>
      <c r="G11">
        <v>502</v>
      </c>
    </row>
    <row r="15" spans="1:10" x14ac:dyDescent="0.25">
      <c r="B15" t="s">
        <v>25</v>
      </c>
      <c r="C15" t="s">
        <v>26</v>
      </c>
    </row>
    <row r="16" spans="1:10" x14ac:dyDescent="0.25">
      <c r="A16" t="s">
        <v>5</v>
      </c>
      <c r="B16">
        <v>1210</v>
      </c>
      <c r="C16">
        <v>1066</v>
      </c>
    </row>
    <row r="17" spans="1:3" x14ac:dyDescent="0.25">
      <c r="A17" t="s">
        <v>6</v>
      </c>
      <c r="B17">
        <v>1495</v>
      </c>
      <c r="C17">
        <v>476</v>
      </c>
    </row>
    <row r="18" spans="1:3" x14ac:dyDescent="0.25">
      <c r="A18" t="s">
        <v>7</v>
      </c>
      <c r="B18">
        <v>203694</v>
      </c>
      <c r="C18">
        <v>84140</v>
      </c>
    </row>
    <row r="19" spans="1:3" x14ac:dyDescent="0.25">
      <c r="A19" t="s">
        <v>24</v>
      </c>
      <c r="B19">
        <v>268</v>
      </c>
      <c r="C19">
        <v>146</v>
      </c>
    </row>
    <row r="20" spans="1:3" x14ac:dyDescent="0.25">
      <c r="A20" t="s">
        <v>8</v>
      </c>
      <c r="B20">
        <v>68600</v>
      </c>
      <c r="C20">
        <v>22095</v>
      </c>
    </row>
    <row r="21" spans="1:3" x14ac:dyDescent="0.25">
      <c r="A21" t="s">
        <v>9</v>
      </c>
      <c r="B21">
        <v>2312</v>
      </c>
      <c r="C21">
        <v>462</v>
      </c>
    </row>
    <row r="22" spans="1:3" x14ac:dyDescent="0.25">
      <c r="A22" t="s">
        <v>10</v>
      </c>
      <c r="B22">
        <v>57954</v>
      </c>
      <c r="C22">
        <v>27795</v>
      </c>
    </row>
    <row r="23" spans="1:3" x14ac:dyDescent="0.25">
      <c r="A23" t="s">
        <v>11</v>
      </c>
      <c r="B23">
        <v>46537</v>
      </c>
      <c r="C23">
        <v>48126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501 cecq n</vt:lpstr>
      <vt:lpstr>501 cecq y</vt:lpstr>
      <vt:lpstr>501 colq n</vt:lpstr>
      <vt:lpstr>502 cecq n</vt:lpstr>
      <vt:lpstr>502 cecq y</vt:lpstr>
      <vt:lpstr>502 colq n</vt:lpstr>
      <vt:lpstr>503 cecm n</vt:lpstr>
      <vt:lpstr>503 cecq n</vt:lpstr>
      <vt:lpstr>504 cecm n</vt:lpstr>
      <vt:lpstr>504 cecq n</vt:lpstr>
      <vt:lpstr>504 cecq y</vt:lpstr>
      <vt:lpstr>504 colq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2019-06-14T21:50:35Z</dcterms:modified>
</cp:coreProperties>
</file>