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989EF97-46BD-43F2-AF2B-ECD1507D7F87}" xr6:coauthVersionLast="36" xr6:coauthVersionMax="36" xr10:uidLastSave="{00000000-0000-0000-0000-000000000000}"/>
  <bookViews>
    <workbookView xWindow="465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V14" i="1" l="1"/>
  <c r="W14" i="1"/>
  <c r="X14" i="1"/>
  <c r="Y14" i="1"/>
  <c r="Z14" i="1"/>
  <c r="AA14" i="1"/>
  <c r="AB14" i="1"/>
  <c r="AC14" i="1"/>
  <c r="AD14" i="1"/>
  <c r="AE14" i="1"/>
  <c r="AF14" i="1"/>
  <c r="G14" i="1"/>
  <c r="H14" i="1"/>
  <c r="I14" i="1"/>
  <c r="J14" i="1"/>
  <c r="K14" i="1"/>
  <c r="L14" i="1"/>
  <c r="M14" i="1"/>
  <c r="N14" i="1"/>
  <c r="O14" i="1"/>
  <c r="P14" i="1"/>
  <c r="Q14" i="1"/>
  <c r="F14" i="1"/>
  <c r="U14" i="1" l="1"/>
  <c r="G12" i="1"/>
  <c r="H12" i="1"/>
  <c r="I12" i="1"/>
  <c r="J12" i="1"/>
  <c r="K12" i="1"/>
  <c r="L12" i="1"/>
  <c r="M12" i="1"/>
  <c r="N12" i="1"/>
  <c r="O12" i="1"/>
  <c r="P12" i="1"/>
  <c r="Q12" i="1"/>
  <c r="F12" i="1"/>
  <c r="V12" i="1"/>
  <c r="W12" i="1"/>
  <c r="X12" i="1"/>
  <c r="Y12" i="1"/>
  <c r="Z12" i="1"/>
  <c r="AA12" i="1"/>
  <c r="AB12" i="1"/>
  <c r="AC12" i="1"/>
  <c r="AD12" i="1"/>
  <c r="AE12" i="1"/>
  <c r="AF12" i="1"/>
  <c r="U12" i="1"/>
  <c r="AG2" i="1" l="1"/>
  <c r="AG4" i="1"/>
  <c r="AG5" i="1"/>
  <c r="AG6" i="1"/>
  <c r="AG7" i="1"/>
  <c r="AG8" i="1"/>
  <c r="AG9" i="1"/>
  <c r="AG10" i="1"/>
  <c r="AG3" i="1"/>
  <c r="AG12" i="1" l="1"/>
  <c r="AH2" i="1" s="1"/>
  <c r="C2" i="1" s="1"/>
  <c r="B4" i="1"/>
  <c r="AH3" i="1" l="1"/>
  <c r="AH4" i="1" s="1"/>
  <c r="AH5" i="1" s="1"/>
  <c r="AH6" i="1" s="1"/>
  <c r="C4" i="1"/>
  <c r="AH7" i="1"/>
  <c r="C6" i="1"/>
  <c r="C5" i="1"/>
  <c r="C3" i="1"/>
  <c r="AH8" i="1" l="1"/>
  <c r="C7" i="1"/>
  <c r="AH9" i="1" l="1"/>
  <c r="C8" i="1"/>
  <c r="AH10" i="1" l="1"/>
  <c r="C10" i="1" s="1"/>
  <c r="C9" i="1"/>
</calcChain>
</file>

<file path=xl/sharedStrings.xml><?xml version="1.0" encoding="utf-8"?>
<sst xmlns="http://schemas.openxmlformats.org/spreadsheetml/2006/main" count="43" uniqueCount="29">
  <si>
    <t>unmapped</t>
  </si>
  <si>
    <t>unclassified</t>
  </si>
  <si>
    <t>up to species</t>
  </si>
  <si>
    <t>up to genus</t>
  </si>
  <si>
    <t>up to family</t>
  </si>
  <si>
    <t>up to order</t>
  </si>
  <si>
    <t>up to class</t>
  </si>
  <si>
    <t>up to phylum</t>
  </si>
  <si>
    <t>up to kingdom</t>
  </si>
  <si>
    <t>501 cecq n</t>
  </si>
  <si>
    <t>501 cecq y</t>
  </si>
  <si>
    <t>501 colq n</t>
  </si>
  <si>
    <t>502 cecq n</t>
  </si>
  <si>
    <t>502 cecq y</t>
  </si>
  <si>
    <t>502 colq n</t>
  </si>
  <si>
    <t>503 cecm n</t>
  </si>
  <si>
    <t>503 cecq n</t>
  </si>
  <si>
    <t>504 cecm n</t>
  </si>
  <si>
    <t>504 cecq n</t>
  </si>
  <si>
    <t>504 cecq y</t>
  </si>
  <si>
    <t>504 colq n</t>
  </si>
  <si>
    <t>mpro avg</t>
  </si>
  <si>
    <t>humann2 percent</t>
  </si>
  <si>
    <t>mpro percentage</t>
  </si>
  <si>
    <t>total</t>
  </si>
  <si>
    <t>humann2</t>
  </si>
  <si>
    <t>mpro</t>
  </si>
  <si>
    <t>wc</t>
  </si>
  <si>
    <t>raw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</si>
</sst>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unmapped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Sheet1!$B$1:$C$1</c:f>
              <c:strCache>
                <c:ptCount val="2"/>
                <c:pt idx="0">
                  <c:v>humann2 percent</c:v>
                </c:pt>
                <c:pt idx="1">
                  <c:v>mpro percentage</c:v>
                </c:pt>
              </c:strCache>
            </c:strRef>
          </c:cat>
          <c:val>
            <c:numRef>
              <c:f>Sheet1!$B$2:$C$2</c:f>
              <c:numCache>
                <c:formatCode>General</c:formatCode>
                <c:ptCount val="2"/>
                <c:pt idx="0">
                  <c:v>89.72</c:v>
                </c:pt>
                <c:pt idx="1">
                  <c:v>72.181674772771458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71-4F32-BBFD-04DDDBE854DE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unclassified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Sheet1!$B$1:$C$1</c:f>
              <c:strCache>
                <c:ptCount val="2"/>
                <c:pt idx="0">
                  <c:v>humann2 percent</c:v>
                </c:pt>
                <c:pt idx="1">
                  <c:v>mpro percentage</c:v>
                </c:pt>
              </c:strCache>
            </c:strRef>
          </c:cat>
          <c:val>
            <c:numRef>
              <c:f>Sheet1!$B$3:$C$3</c:f>
              <c:numCache>
                <c:formatCode>General</c:formatCode>
                <c:ptCount val="2"/>
                <c:pt idx="0">
                  <c:v>5.37</c:v>
                </c:pt>
                <c:pt idx="1">
                  <c:v>20.60043915995826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71-4F32-BBFD-04DDDBE854DE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up to species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Sheet1!$B$1:$C$1</c:f>
              <c:strCache>
                <c:ptCount val="2"/>
                <c:pt idx="0">
                  <c:v>humann2 percent</c:v>
                </c:pt>
                <c:pt idx="1">
                  <c:v>mpro percentage</c:v>
                </c:pt>
              </c:strCache>
            </c:strRef>
          </c:cat>
          <c:val>
            <c:numRef>
              <c:f>Sheet1!$B$4:$C$4</c:f>
              <c:numCache>
                <c:formatCode>General</c:formatCode>
                <c:ptCount val="2"/>
                <c:pt idx="0">
                  <c:v>4.910000000000001</c:v>
                </c:pt>
                <c:pt idx="1">
                  <c:v>5.1154887426376412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71-4F32-BBFD-04DDDBE854DE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up to genus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Sheet1!$B$1:$C$1</c:f>
              <c:strCache>
                <c:ptCount val="2"/>
                <c:pt idx="0">
                  <c:v>humann2 percent</c:v>
                </c:pt>
                <c:pt idx="1">
                  <c:v>mpro percentage</c:v>
                </c:pt>
              </c:strCache>
            </c:strRef>
          </c:cat>
          <c:val>
            <c:numRef>
              <c:f>Sheet1!$B$5:$C$5</c:f>
              <c:numCache>
                <c:formatCode>General</c:formatCode>
                <c:ptCount val="2"/>
                <c:pt idx="0">
                  <c:v>0</c:v>
                </c:pt>
                <c:pt idx="1">
                  <c:v>0.58926934737892644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71-4F32-BBFD-04DDDBE854DE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up to family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Sheet1!$B$1:$C$1</c:f>
              <c:strCache>
                <c:ptCount val="2"/>
                <c:pt idx="0">
                  <c:v>humann2 percent</c:v>
                </c:pt>
                <c:pt idx="1">
                  <c:v>mpro percentage</c:v>
                </c:pt>
              </c:strCache>
            </c:strRef>
          </c:cat>
          <c:val>
            <c:numRef>
              <c:f>Sheet1!$B$6:$C$6</c:f>
              <c:numCache>
                <c:formatCode>General</c:formatCode>
                <c:ptCount val="2"/>
                <c:pt idx="0">
                  <c:v>0</c:v>
                </c:pt>
                <c:pt idx="1">
                  <c:v>0.14167510629441227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E71-4F32-BBFD-04DDDBE854DE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up to order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Sheet1!$B$1:$C$1</c:f>
              <c:strCache>
                <c:ptCount val="2"/>
                <c:pt idx="0">
                  <c:v>humann2 percent</c:v>
                </c:pt>
                <c:pt idx="1">
                  <c:v>mpro percentage</c:v>
                </c:pt>
              </c:strCache>
            </c:strRef>
          </c:cat>
          <c:val>
            <c:numRef>
              <c:f>Sheet1!$B$7:$C$7</c:f>
              <c:numCache>
                <c:formatCode>General</c:formatCode>
                <c:ptCount val="2"/>
                <c:pt idx="0">
                  <c:v>0</c:v>
                </c:pt>
                <c:pt idx="1">
                  <c:v>0.13661614007451672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E71-4F32-BBFD-04DDDBE854DE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up to class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Sheet1!$B$1:$C$1</c:f>
              <c:strCache>
                <c:ptCount val="2"/>
                <c:pt idx="0">
                  <c:v>humann2 percent</c:v>
                </c:pt>
                <c:pt idx="1">
                  <c:v>mpro percentage</c:v>
                </c:pt>
              </c:strCache>
            </c:strRef>
          </c:cat>
          <c:val>
            <c:numRef>
              <c:f>Sheet1!$B$8:$C$8</c:f>
              <c:numCache>
                <c:formatCode>General</c:formatCode>
                <c:ptCount val="2"/>
                <c:pt idx="0">
                  <c:v>0</c:v>
                </c:pt>
                <c:pt idx="1">
                  <c:v>1.908937966651551E-2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E71-4F32-BBFD-04DDDBE854DE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up to phylum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Sheet1!$B$1:$C$1</c:f>
              <c:strCache>
                <c:ptCount val="2"/>
                <c:pt idx="0">
                  <c:v>humann2 percent</c:v>
                </c:pt>
                <c:pt idx="1">
                  <c:v>mpro percentage</c:v>
                </c:pt>
              </c:strCache>
            </c:strRef>
          </c:cat>
          <c:val>
            <c:numRef>
              <c:f>Sheet1!$B$9:$C$9</c:f>
              <c:numCache>
                <c:formatCode>General</c:formatCode>
                <c:ptCount val="2"/>
                <c:pt idx="0">
                  <c:v>0</c:v>
                </c:pt>
                <c:pt idx="1">
                  <c:v>3.8523506634862266E-2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E71-4F32-BBFD-04DDDBE854DE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up to kingdom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Sheet1!$B$1:$C$1</c:f>
              <c:strCache>
                <c:ptCount val="2"/>
                <c:pt idx="0">
                  <c:v>humann2 percent</c:v>
                </c:pt>
                <c:pt idx="1">
                  <c:v>mpro percentage</c:v>
                </c:pt>
              </c:strCache>
            </c:strRef>
          </c:cat>
          <c:val>
            <c:numRef>
              <c:f>Sheet1!$B$10:$C$10</c:f>
              <c:numCache>
                <c:formatCode>General</c:formatCode>
                <c:ptCount val="2"/>
                <c:pt idx="0">
                  <c:v>0</c:v>
                </c:pt>
                <c:pt idx="1">
                  <c:v>1.1772238445834264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E71-4F32-BBFD-04DDDBE85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05221487"/>
        <c:axId val="1385246079"/>
      </c:barChart>
      <c:catAx>
        <c:axId val="1305221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246079"/>
        <c:crosses val="autoZero"/>
        <c:auto val="1"/>
        <c:lblAlgn val="ctr"/>
        <c:lblOffset val="100"/>
        <c:noMultiLvlLbl val="0"/>
      </c:catAx>
      <c:valAx>
        <c:axId val="138524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221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23</xdr:row>
      <xdr:rowOff>66674</xdr:rowOff>
    </xdr:from>
    <xdr:to>
      <xdr:col>28</xdr:col>
      <xdr:colOff>600075</xdr:colOff>
      <xdr:row>67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3ED075-961E-468C-8C27-A18A6E40C0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"/>
  <sheetViews>
    <sheetView tabSelected="1" topLeftCell="O1" zoomScale="130" zoomScaleNormal="130" workbookViewId="0">
      <selection activeCell="AG14" sqref="AG14"/>
    </sheetView>
  </sheetViews>
  <sheetFormatPr defaultRowHeight="15" x14ac:dyDescent="0.25"/>
  <cols>
    <col min="1" max="1" width="23.7109375" customWidth="1"/>
    <col min="2" max="2" width="23.5703125" customWidth="1"/>
    <col min="9" max="9" width="12.85546875" customWidth="1"/>
  </cols>
  <sheetData>
    <row r="1" spans="1:35" x14ac:dyDescent="0.25">
      <c r="B1" t="s">
        <v>22</v>
      </c>
      <c r="C1" t="s">
        <v>23</v>
      </c>
      <c r="E1" t="s">
        <v>25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T1" t="s">
        <v>26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24</v>
      </c>
      <c r="AI1" t="s">
        <v>23</v>
      </c>
    </row>
    <row r="2" spans="1:35" x14ac:dyDescent="0.25">
      <c r="A2" t="s">
        <v>0</v>
      </c>
      <c r="B2">
        <v>89.72</v>
      </c>
      <c r="C2">
        <f>AG2*100/AH2</f>
        <v>72.181674772771458</v>
      </c>
      <c r="F2">
        <v>2164110</v>
      </c>
      <c r="G2">
        <v>2421648</v>
      </c>
      <c r="H2">
        <v>1088422</v>
      </c>
      <c r="I2">
        <v>2933606</v>
      </c>
      <c r="J2">
        <v>1900477</v>
      </c>
      <c r="K2">
        <v>1414049</v>
      </c>
      <c r="L2">
        <v>2443977</v>
      </c>
      <c r="M2">
        <v>1418697</v>
      </c>
      <c r="N2">
        <v>2103262</v>
      </c>
      <c r="O2">
        <v>2338975</v>
      </c>
      <c r="P2">
        <v>3811278</v>
      </c>
      <c r="Q2">
        <v>2026711</v>
      </c>
      <c r="U2">
        <v>511210</v>
      </c>
      <c r="V2">
        <v>620147</v>
      </c>
      <c r="W2">
        <v>320997</v>
      </c>
      <c r="X2">
        <v>861832</v>
      </c>
      <c r="Y2">
        <v>417937</v>
      </c>
      <c r="Z2">
        <v>541742</v>
      </c>
      <c r="AA2">
        <v>1240725</v>
      </c>
      <c r="AB2">
        <v>510627</v>
      </c>
      <c r="AC2">
        <v>1300712</v>
      </c>
      <c r="AD2">
        <v>835410</v>
      </c>
      <c r="AE2">
        <v>857241</v>
      </c>
      <c r="AF2">
        <v>984571</v>
      </c>
      <c r="AG2">
        <f>AVERAGE(U2:AF2)</f>
        <v>750262.58333333337</v>
      </c>
      <c r="AH2">
        <f>AG12</f>
        <v>1039408.6666666666</v>
      </c>
    </row>
    <row r="3" spans="1:35" x14ac:dyDescent="0.25">
      <c r="A3" t="s">
        <v>1</v>
      </c>
      <c r="B3">
        <v>5.37</v>
      </c>
      <c r="C3">
        <f t="shared" ref="C3:C10" si="0">AG3*100/AH3</f>
        <v>20.60043915995826</v>
      </c>
      <c r="F3">
        <v>63882</v>
      </c>
      <c r="G3">
        <v>44090</v>
      </c>
      <c r="H3">
        <v>227332</v>
      </c>
      <c r="I3">
        <v>148443</v>
      </c>
      <c r="J3">
        <v>45377</v>
      </c>
      <c r="K3">
        <v>101998</v>
      </c>
      <c r="L3">
        <v>112570</v>
      </c>
      <c r="M3">
        <v>231830</v>
      </c>
      <c r="N3">
        <v>258980</v>
      </c>
      <c r="O3">
        <v>114323</v>
      </c>
      <c r="P3">
        <v>133747</v>
      </c>
      <c r="Q3">
        <v>77267</v>
      </c>
      <c r="U3">
        <v>106255</v>
      </c>
      <c r="V3">
        <v>515944</v>
      </c>
      <c r="W3">
        <v>17608</v>
      </c>
      <c r="X3">
        <v>77817</v>
      </c>
      <c r="Y3">
        <v>155598</v>
      </c>
      <c r="Z3">
        <v>82978</v>
      </c>
      <c r="AA3">
        <v>557157</v>
      </c>
      <c r="AB3">
        <v>68036</v>
      </c>
      <c r="AC3">
        <v>300915</v>
      </c>
      <c r="AD3">
        <v>88103</v>
      </c>
      <c r="AE3">
        <v>340703</v>
      </c>
      <c r="AF3">
        <v>258359</v>
      </c>
      <c r="AG3">
        <f>AVERAGE(U3:AF3)</f>
        <v>214122.75</v>
      </c>
      <c r="AH3">
        <f>AH2</f>
        <v>1039408.6666666666</v>
      </c>
    </row>
    <row r="4" spans="1:35" x14ac:dyDescent="0.25">
      <c r="A4" t="s">
        <v>2</v>
      </c>
      <c r="B4">
        <f>100-B2-B3</f>
        <v>4.910000000000001</v>
      </c>
      <c r="C4">
        <f t="shared" si="0"/>
        <v>5.1154887426376412</v>
      </c>
      <c r="F4">
        <v>8248</v>
      </c>
      <c r="G4">
        <v>391357</v>
      </c>
      <c r="H4">
        <v>16506</v>
      </c>
      <c r="I4">
        <v>20132</v>
      </c>
      <c r="J4">
        <v>51980</v>
      </c>
      <c r="K4">
        <v>22048</v>
      </c>
      <c r="L4">
        <v>392293</v>
      </c>
      <c r="M4">
        <v>27279</v>
      </c>
      <c r="N4">
        <v>177630</v>
      </c>
      <c r="O4">
        <v>21295</v>
      </c>
      <c r="P4">
        <v>127491</v>
      </c>
      <c r="Q4">
        <v>168199</v>
      </c>
      <c r="U4">
        <v>21361</v>
      </c>
      <c r="V4">
        <v>91940</v>
      </c>
      <c r="W4">
        <v>7983</v>
      </c>
      <c r="X4">
        <v>55329</v>
      </c>
      <c r="Y4">
        <v>25751</v>
      </c>
      <c r="Z4">
        <v>34564</v>
      </c>
      <c r="AA4">
        <v>165763</v>
      </c>
      <c r="AB4">
        <v>17637</v>
      </c>
      <c r="AC4">
        <v>58696</v>
      </c>
      <c r="AD4">
        <v>31731</v>
      </c>
      <c r="AE4">
        <v>70266</v>
      </c>
      <c r="AF4">
        <v>57029</v>
      </c>
      <c r="AG4">
        <f t="shared" ref="AG4:AG10" si="1">AVERAGE(U4:AF4)</f>
        <v>53170.833333333336</v>
      </c>
      <c r="AH4">
        <f t="shared" ref="AH4:AH10" si="2">AH3</f>
        <v>1039408.6666666666</v>
      </c>
    </row>
    <row r="5" spans="1:35" x14ac:dyDescent="0.25">
      <c r="A5" t="s">
        <v>3</v>
      </c>
      <c r="B5">
        <v>0</v>
      </c>
      <c r="C5">
        <f t="shared" si="0"/>
        <v>0.58926934737892644</v>
      </c>
      <c r="U5">
        <v>12766</v>
      </c>
      <c r="V5">
        <v>5357</v>
      </c>
      <c r="W5">
        <v>2027</v>
      </c>
      <c r="X5">
        <v>8065</v>
      </c>
      <c r="Y5">
        <v>4653</v>
      </c>
      <c r="Z5">
        <v>5424</v>
      </c>
      <c r="AA5">
        <v>8440</v>
      </c>
      <c r="AB5">
        <v>6608</v>
      </c>
      <c r="AC5">
        <v>3222</v>
      </c>
      <c r="AD5">
        <v>8716</v>
      </c>
      <c r="AE5">
        <v>5582</v>
      </c>
      <c r="AF5">
        <v>2639</v>
      </c>
      <c r="AG5">
        <f t="shared" si="1"/>
        <v>6124.916666666667</v>
      </c>
      <c r="AH5">
        <f t="shared" si="2"/>
        <v>1039408.6666666666</v>
      </c>
    </row>
    <row r="6" spans="1:35" x14ac:dyDescent="0.25">
      <c r="A6" t="s">
        <v>4</v>
      </c>
      <c r="B6">
        <v>0</v>
      </c>
      <c r="C6">
        <f t="shared" si="0"/>
        <v>0.14167510629441227</v>
      </c>
      <c r="U6">
        <v>284</v>
      </c>
      <c r="V6">
        <v>3659</v>
      </c>
      <c r="W6">
        <v>220</v>
      </c>
      <c r="X6">
        <v>1507</v>
      </c>
      <c r="Y6">
        <v>1837</v>
      </c>
      <c r="Z6">
        <v>97</v>
      </c>
      <c r="AA6">
        <v>1376</v>
      </c>
      <c r="AB6">
        <v>479</v>
      </c>
      <c r="AC6">
        <v>420</v>
      </c>
      <c r="AD6">
        <v>1200</v>
      </c>
      <c r="AE6">
        <v>5512</v>
      </c>
      <c r="AF6">
        <v>1080</v>
      </c>
      <c r="AG6">
        <f t="shared" si="1"/>
        <v>1472.5833333333333</v>
      </c>
      <c r="AH6">
        <f t="shared" si="2"/>
        <v>1039408.6666666666</v>
      </c>
    </row>
    <row r="7" spans="1:35" x14ac:dyDescent="0.25">
      <c r="A7" t="s">
        <v>5</v>
      </c>
      <c r="B7">
        <v>0</v>
      </c>
      <c r="C7">
        <f t="shared" si="0"/>
        <v>0.13661614007451672</v>
      </c>
      <c r="U7">
        <v>172</v>
      </c>
      <c r="V7">
        <v>1469</v>
      </c>
      <c r="W7">
        <v>266</v>
      </c>
      <c r="X7">
        <v>1727</v>
      </c>
      <c r="Y7">
        <v>1262</v>
      </c>
      <c r="Z7">
        <v>829</v>
      </c>
      <c r="AA7">
        <v>2676</v>
      </c>
      <c r="AB7">
        <v>1379</v>
      </c>
      <c r="AC7">
        <v>982</v>
      </c>
      <c r="AD7">
        <v>1667</v>
      </c>
      <c r="AE7">
        <v>2117</v>
      </c>
      <c r="AF7">
        <v>2494</v>
      </c>
      <c r="AG7">
        <f t="shared" si="1"/>
        <v>1420</v>
      </c>
      <c r="AH7">
        <f t="shared" si="2"/>
        <v>1039408.6666666666</v>
      </c>
    </row>
    <row r="8" spans="1:35" x14ac:dyDescent="0.25">
      <c r="A8" t="s">
        <v>6</v>
      </c>
      <c r="B8">
        <v>0</v>
      </c>
      <c r="C8">
        <f t="shared" si="0"/>
        <v>1.908937966651551E-2</v>
      </c>
      <c r="U8">
        <v>44</v>
      </c>
      <c r="V8">
        <v>377</v>
      </c>
      <c r="W8">
        <v>18</v>
      </c>
      <c r="X8">
        <v>217</v>
      </c>
      <c r="Y8">
        <v>113</v>
      </c>
      <c r="Z8">
        <v>116</v>
      </c>
      <c r="AA8">
        <v>899</v>
      </c>
      <c r="AB8">
        <v>17</v>
      </c>
      <c r="AC8">
        <v>115</v>
      </c>
      <c r="AD8">
        <v>135</v>
      </c>
      <c r="AE8">
        <v>238</v>
      </c>
      <c r="AF8">
        <v>92</v>
      </c>
      <c r="AG8">
        <f t="shared" si="1"/>
        <v>198.41666666666666</v>
      </c>
      <c r="AH8">
        <f t="shared" si="2"/>
        <v>1039408.6666666666</v>
      </c>
    </row>
    <row r="9" spans="1:35" x14ac:dyDescent="0.25">
      <c r="A9" t="s">
        <v>7</v>
      </c>
      <c r="B9">
        <v>0</v>
      </c>
      <c r="C9">
        <f t="shared" si="0"/>
        <v>3.8523506634862266E-2</v>
      </c>
      <c r="U9">
        <v>38</v>
      </c>
      <c r="V9">
        <v>962</v>
      </c>
      <c r="W9">
        <v>30</v>
      </c>
      <c r="X9">
        <v>67</v>
      </c>
      <c r="Y9">
        <v>199</v>
      </c>
      <c r="Z9">
        <v>139</v>
      </c>
      <c r="AA9">
        <v>1410</v>
      </c>
      <c r="AB9">
        <v>81</v>
      </c>
      <c r="AC9">
        <v>787</v>
      </c>
      <c r="AD9">
        <v>105</v>
      </c>
      <c r="AE9">
        <v>425</v>
      </c>
      <c r="AF9">
        <v>562</v>
      </c>
      <c r="AG9">
        <f t="shared" si="1"/>
        <v>400.41666666666669</v>
      </c>
      <c r="AH9">
        <f t="shared" si="2"/>
        <v>1039408.6666666666</v>
      </c>
    </row>
    <row r="10" spans="1:35" x14ac:dyDescent="0.25">
      <c r="A10" t="s">
        <v>8</v>
      </c>
      <c r="B10">
        <v>0</v>
      </c>
      <c r="C10">
        <f t="shared" si="0"/>
        <v>1.1772238445834264</v>
      </c>
      <c r="U10">
        <v>23744</v>
      </c>
      <c r="V10">
        <v>9821</v>
      </c>
      <c r="W10">
        <v>711</v>
      </c>
      <c r="X10">
        <v>30920</v>
      </c>
      <c r="Y10">
        <v>2440</v>
      </c>
      <c r="Z10">
        <v>11627</v>
      </c>
      <c r="AA10">
        <v>7634</v>
      </c>
      <c r="AB10">
        <v>17760</v>
      </c>
      <c r="AC10">
        <v>20837</v>
      </c>
      <c r="AD10">
        <v>3305</v>
      </c>
      <c r="AE10">
        <v>4133</v>
      </c>
      <c r="AF10">
        <v>13902</v>
      </c>
      <c r="AG10">
        <f t="shared" si="1"/>
        <v>12236.166666666666</v>
      </c>
      <c r="AH10">
        <f t="shared" si="2"/>
        <v>1039408.6666666666</v>
      </c>
    </row>
    <row r="12" spans="1:35" x14ac:dyDescent="0.25">
      <c r="A12" t="s">
        <v>24</v>
      </c>
      <c r="F12">
        <f>SUM(F2:F4)</f>
        <v>2236240</v>
      </c>
      <c r="G12">
        <f t="shared" ref="G12:Q12" si="3">SUM(G2:G4)</f>
        <v>2857095</v>
      </c>
      <c r="H12">
        <f t="shared" si="3"/>
        <v>1332260</v>
      </c>
      <c r="I12">
        <f t="shared" si="3"/>
        <v>3102181</v>
      </c>
      <c r="J12">
        <f t="shared" si="3"/>
        <v>1997834</v>
      </c>
      <c r="K12">
        <f t="shared" si="3"/>
        <v>1538095</v>
      </c>
      <c r="L12">
        <f t="shared" si="3"/>
        <v>2948840</v>
      </c>
      <c r="M12">
        <f t="shared" si="3"/>
        <v>1677806</v>
      </c>
      <c r="N12">
        <f t="shared" si="3"/>
        <v>2539872</v>
      </c>
      <c r="O12">
        <f t="shared" si="3"/>
        <v>2474593</v>
      </c>
      <c r="P12">
        <f t="shared" si="3"/>
        <v>4072516</v>
      </c>
      <c r="Q12">
        <f t="shared" si="3"/>
        <v>2272177</v>
      </c>
      <c r="U12">
        <f>SUM(U2:U10)</f>
        <v>675874</v>
      </c>
      <c r="V12">
        <f t="shared" ref="V12:AF12" si="4">SUM(V2:V10)</f>
        <v>1249676</v>
      </c>
      <c r="W12">
        <f t="shared" si="4"/>
        <v>349860</v>
      </c>
      <c r="X12">
        <f t="shared" si="4"/>
        <v>1037481</v>
      </c>
      <c r="Y12">
        <f t="shared" si="4"/>
        <v>609790</v>
      </c>
      <c r="Z12">
        <f t="shared" si="4"/>
        <v>677516</v>
      </c>
      <c r="AA12">
        <f t="shared" si="4"/>
        <v>1986080</v>
      </c>
      <c r="AB12">
        <f t="shared" si="4"/>
        <v>622624</v>
      </c>
      <c r="AC12">
        <f t="shared" si="4"/>
        <v>1686686</v>
      </c>
      <c r="AD12">
        <f t="shared" si="4"/>
        <v>970372</v>
      </c>
      <c r="AE12">
        <f t="shared" si="4"/>
        <v>1286217</v>
      </c>
      <c r="AF12">
        <f t="shared" si="4"/>
        <v>1320728</v>
      </c>
      <c r="AG12">
        <f>SUM(AG2:AG10)</f>
        <v>1039408.6666666666</v>
      </c>
    </row>
    <row r="13" spans="1:35" x14ac:dyDescent="0.25">
      <c r="A13" t="s">
        <v>27</v>
      </c>
      <c r="F13">
        <v>8985176</v>
      </c>
      <c r="G13">
        <v>11725404</v>
      </c>
      <c r="H13">
        <v>5481988</v>
      </c>
      <c r="I13">
        <v>12540804</v>
      </c>
      <c r="J13">
        <v>8086784</v>
      </c>
      <c r="K13">
        <v>6317488</v>
      </c>
      <c r="L13">
        <v>12350020</v>
      </c>
      <c r="M13">
        <v>6883748</v>
      </c>
      <c r="N13">
        <v>10707296</v>
      </c>
      <c r="O13">
        <v>10089840</v>
      </c>
      <c r="P13">
        <v>16571364</v>
      </c>
      <c r="Q13">
        <v>9383212</v>
      </c>
    </row>
    <row r="14" spans="1:35" x14ac:dyDescent="0.25">
      <c r="A14" t="s">
        <v>28</v>
      </c>
      <c r="F14">
        <f>F13/4</f>
        <v>2246294</v>
      </c>
      <c r="G14">
        <f t="shared" ref="G14:Q14" si="5">G13/4</f>
        <v>2931351</v>
      </c>
      <c r="H14">
        <f t="shared" si="5"/>
        <v>1370497</v>
      </c>
      <c r="I14">
        <f t="shared" si="5"/>
        <v>3135201</v>
      </c>
      <c r="J14">
        <f t="shared" si="5"/>
        <v>2021696</v>
      </c>
      <c r="K14">
        <f t="shared" si="5"/>
        <v>1579372</v>
      </c>
      <c r="L14">
        <f t="shared" si="5"/>
        <v>3087505</v>
      </c>
      <c r="M14">
        <f t="shared" si="5"/>
        <v>1720937</v>
      </c>
      <c r="N14">
        <f t="shared" si="5"/>
        <v>2676824</v>
      </c>
      <c r="O14">
        <f t="shared" si="5"/>
        <v>2522460</v>
      </c>
      <c r="P14">
        <f t="shared" si="5"/>
        <v>4142841</v>
      </c>
      <c r="Q14">
        <f t="shared" si="5"/>
        <v>2345803</v>
      </c>
      <c r="U14">
        <f>F14</f>
        <v>2246294</v>
      </c>
      <c r="V14">
        <f t="shared" ref="V14:AG14" si="6">G14</f>
        <v>2931351</v>
      </c>
      <c r="W14">
        <f t="shared" si="6"/>
        <v>1370497</v>
      </c>
      <c r="X14">
        <f t="shared" si="6"/>
        <v>3135201</v>
      </c>
      <c r="Y14">
        <f t="shared" si="6"/>
        <v>2021696</v>
      </c>
      <c r="Z14">
        <f t="shared" si="6"/>
        <v>1579372</v>
      </c>
      <c r="AA14">
        <f t="shared" si="6"/>
        <v>3087505</v>
      </c>
      <c r="AB14">
        <f t="shared" si="6"/>
        <v>1720937</v>
      </c>
      <c r="AC14">
        <f t="shared" si="6"/>
        <v>2676824</v>
      </c>
      <c r="AD14">
        <f t="shared" si="6"/>
        <v>2522460</v>
      </c>
      <c r="AE14">
        <f t="shared" si="6"/>
        <v>4142841</v>
      </c>
      <c r="AF14">
        <f t="shared" si="6"/>
        <v>2345803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2019-05-22T04:12:45Z</dcterms:modified>
</cp:coreProperties>
</file>