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9B5B945-DB8A-42F9-8480-1489B5E1160C}" xr6:coauthVersionLast="36" xr6:coauthVersionMax="36" xr10:uidLastSave="{00000000-0000-0000-0000-000000000000}"/>
  <bookViews>
    <workbookView xWindow="2790" yWindow="0" windowWidth="22260" windowHeight="12645" firstSheet="2" activeTab="11" xr2:uid="{00000000-000D-0000-FFFF-FFFF00000000}"/>
  </bookViews>
  <sheets>
    <sheet name="501 cecq n" sheetId="2" r:id="rId1"/>
    <sheet name="501 cecq y" sheetId="3" r:id="rId2"/>
    <sheet name="501 colq n" sheetId="4" r:id="rId3"/>
    <sheet name="502 cecq n" sheetId="5" r:id="rId4"/>
    <sheet name="502 cecq y" sheetId="6" r:id="rId5"/>
    <sheet name="502 colq n" sheetId="7" r:id="rId6"/>
    <sheet name="503 cecm n" sheetId="8" r:id="rId7"/>
    <sheet name="503 cecq n" sheetId="9" r:id="rId8"/>
    <sheet name="504 cecm n" sheetId="10" r:id="rId9"/>
    <sheet name="504 cecq n" sheetId="11" r:id="rId10"/>
    <sheet name="504 cecq y" sheetId="12" r:id="rId11"/>
    <sheet name="504 colq n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3" l="1"/>
  <c r="D20" i="13"/>
  <c r="D19" i="13"/>
  <c r="D19" i="12"/>
  <c r="D22" i="10"/>
  <c r="D20" i="10"/>
  <c r="D19" i="10"/>
  <c r="D23" i="8"/>
  <c r="D20" i="8"/>
  <c r="D23" i="3"/>
  <c r="J10" i="13" l="1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<sst xmlns="http://schemas.openxmlformats.org/spreadsheetml/2006/main" count="545" uniqueCount="31">
  <si>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</si>
  <si>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</si>
  <si>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</si>
  <si>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</si>
  <si>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</si>
  <si>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</si>
  <si>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</si>
  <si>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</si>
  <si>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</si>
  <si>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</si>
  <si>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</si>
  <si>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</si>
  <si>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</si>
  <si>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</si>
  <si>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</si>
  <si>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</si>
  <si>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</si>
  <si>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</si>
  <si>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</si>
  <si>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</si>
  <si>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</si>
  <si>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</si>
  <si>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</si>
  <si>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</si>
  <si>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</si>
  <si>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Metapro reads</t>
  </si>
  <si>
    <t>SAMSA2 reads</t>
  </si>
  <si>
    <t>humann2</t>
  </si>
  <si>
    <t>MetaPro</t>
  </si>
  <si>
    <t>SAMSA2</t>
  </si>
  <si>
    <t>HUMAnN2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</si>
</sst>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'501 cecq n'!$A$21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n'!$B$21:$D$21</c:f>
              <c:numCache>
                <c:formatCode>General</c:formatCode>
                <c:ptCount val="3"/>
                <c:pt idx="0">
                  <c:v>8549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4-4673-B7EC-C5623020A3C6}"/>
            </c:ext>
          </c:extLst>
        </c:ser>
        <c:ser>
          <c:idx val="7"/>
          <c:order val="1"/>
          <c:tx>
            <c:strRef>
              <c:f>'501 cecq n'!$A$25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n'!$B$25:$D$25</c:f>
              <c:numCache>
                <c:formatCode>General</c:formatCode>
                <c:ptCount val="3"/>
                <c:pt idx="0">
                  <c:v>10791</c:v>
                </c:pt>
                <c:pt idx="1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4-4673-B7EC-C5623020A3C6}"/>
            </c:ext>
          </c:extLst>
        </c:ser>
        <c:ser>
          <c:idx val="5"/>
          <c:order val="2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3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4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5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6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7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'504 cecq n'!$A$20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n'!$B$20:$D$20</c:f>
              <c:numCache>
                <c:formatCode>General</c:formatCode>
                <c:ptCount val="3"/>
                <c:pt idx="0">
                  <c:v>480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C-4145-8A0F-2870BD18AF6F}"/>
            </c:ext>
          </c:extLst>
        </c:ser>
        <c:ser>
          <c:idx val="7"/>
          <c:order val="1"/>
          <c:tx>
            <c:strRef>
              <c:f>'504 cecq n'!$A$24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n'!$B$24:$D$24</c:f>
              <c:numCache>
                <c:formatCode>General</c:formatCode>
                <c:ptCount val="3"/>
                <c:pt idx="0">
                  <c:v>17670</c:v>
                </c:pt>
                <c:pt idx="1">
                  <c:v>9449</c:v>
                </c:pt>
                <c:pt idx="2">
                  <c:v>10721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6C-4145-8A0F-2870BD18AF6F}"/>
            </c:ext>
          </c:extLst>
        </c:ser>
        <c:ser>
          <c:idx val="5"/>
          <c:order val="2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3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4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5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6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7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'504 cecq y'!$A$19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y'!$B$19:$D$19</c:f>
              <c:numCache>
                <c:formatCode>General</c:formatCode>
                <c:ptCount val="3"/>
                <c:pt idx="0">
                  <c:v>805</c:v>
                </c:pt>
                <c:pt idx="1">
                  <c:v>194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6-42E2-A315-14F0EE6018B4}"/>
            </c:ext>
          </c:extLst>
        </c:ser>
        <c:ser>
          <c:idx val="7"/>
          <c:order val="1"/>
          <c:tx>
            <c:strRef>
              <c:f>'504 cecq y'!$A$23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y'!$B$23:$D$23</c:f>
              <c:numCache>
                <c:formatCode>General</c:formatCode>
                <c:ptCount val="3"/>
                <c:pt idx="0">
                  <c:v>36370</c:v>
                </c:pt>
                <c:pt idx="1">
                  <c:v>31986</c:v>
                </c:pt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6-42E2-A315-14F0EE6018B4}"/>
            </c:ext>
          </c:extLst>
        </c:ser>
        <c:ser>
          <c:idx val="5"/>
          <c:order val="2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3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4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5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6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7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'504 colq n'!$A$19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n'!$B$19:$D$19</c:f>
              <c:numCache>
                <c:formatCode>General</c:formatCode>
                <c:ptCount val="3"/>
                <c:pt idx="0">
                  <c:v>268</c:v>
                </c:pt>
                <c:pt idx="1">
                  <c:v>146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C-4601-B764-D2D93EB9734C}"/>
            </c:ext>
          </c:extLst>
        </c:ser>
        <c:ser>
          <c:idx val="7"/>
          <c:order val="1"/>
          <c:tx>
            <c:strRef>
              <c:f>'504 colq n'!$A$23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n'!$B$23:$D$23</c:f>
              <c:numCache>
                <c:formatCode>General</c:formatCode>
                <c:ptCount val="3"/>
                <c:pt idx="0">
                  <c:v>46537</c:v>
                </c:pt>
                <c:pt idx="1">
                  <c:v>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EC-4601-B764-D2D93EB9734C}"/>
            </c:ext>
          </c:extLst>
        </c:ser>
        <c:ser>
          <c:idx val="5"/>
          <c:order val="2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C-4601-B764-D2D93EB9734C}"/>
            </c:ext>
          </c:extLst>
        </c:ser>
        <c:ser>
          <c:idx val="0"/>
          <c:order val="3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C-4601-B764-D2D93EB9734C}"/>
            </c:ext>
          </c:extLst>
        </c:ser>
        <c:ser>
          <c:idx val="4"/>
          <c:order val="4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C-4601-B764-D2D93EB9734C}"/>
            </c:ext>
          </c:extLst>
        </c:ser>
        <c:ser>
          <c:idx val="1"/>
          <c:order val="5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C-4601-B764-D2D93EB9734C}"/>
            </c:ext>
          </c:extLst>
        </c:ser>
        <c:ser>
          <c:idx val="2"/>
          <c:order val="6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C-4601-B764-D2D93EB9734C}"/>
            </c:ext>
          </c:extLst>
        </c:ser>
        <c:ser>
          <c:idx val="6"/>
          <c:order val="7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 reads</c:v>
                </c:pt>
                <c:pt idx="1">
                  <c:v>SAMSA2 reads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C-4601-B764-D2D93EB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87167"/>
        <c:axId val="361709663"/>
      </c:barChart>
      <c:catAx>
        <c:axId val="53478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9663"/>
        <c:crosses val="autoZero"/>
        <c:auto val="1"/>
        <c:lblAlgn val="ctr"/>
        <c:lblOffset val="100"/>
        <c:noMultiLvlLbl val="0"/>
      </c:catAx>
      <c:valAx>
        <c:axId val="3617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'501 cecq y'!$A$20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y'!$B$20:$D$20</c:f>
              <c:numCache>
                <c:formatCode>General</c:formatCode>
                <c:ptCount val="3"/>
                <c:pt idx="0">
                  <c:v>7796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0-440F-9BD1-2121DDD25027}"/>
            </c:ext>
          </c:extLst>
        </c:ser>
        <c:ser>
          <c:idx val="7"/>
          <c:order val="1"/>
          <c:tx>
            <c:strRef>
              <c:f>'501 cecq y'!$A$24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y'!$B$24:$D$24</c:f>
              <c:numCache>
                <c:formatCode>General</c:formatCode>
                <c:ptCount val="3"/>
                <c:pt idx="0">
                  <c:v>35089</c:v>
                </c:pt>
                <c:pt idx="1">
                  <c:v>32222</c:v>
                </c:pt>
                <c:pt idx="2">
                  <c:v>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60-440F-9BD1-2121DDD25027}"/>
            </c:ext>
          </c:extLst>
        </c:ser>
        <c:ser>
          <c:idx val="5"/>
          <c:order val="2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3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4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5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6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7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'501 colq n'!$A$21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n'!$B$21:$D$21</c:f>
              <c:numCache>
                <c:formatCode>General</c:formatCode>
                <c:ptCount val="3"/>
                <c:pt idx="0">
                  <c:v>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F-4A66-B113-D3229EC974FD}"/>
            </c:ext>
          </c:extLst>
        </c:ser>
        <c:ser>
          <c:idx val="7"/>
          <c:order val="1"/>
          <c:tx>
            <c:strRef>
              <c:f>'501 colq n'!$A$25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n'!$B$25:$D$25</c:f>
              <c:numCache>
                <c:formatCode>General</c:formatCode>
                <c:ptCount val="3"/>
                <c:pt idx="0">
                  <c:v>10772</c:v>
                </c:pt>
                <c:pt idx="1">
                  <c:v>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F-4A66-B113-D3229EC974FD}"/>
            </c:ext>
          </c:extLst>
        </c:ser>
        <c:ser>
          <c:idx val="5"/>
          <c:order val="2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3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4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5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6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7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'502 cecq n'!$A$19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n'!$B$19:$D$19</c:f>
              <c:numCache>
                <c:formatCode>General</c:formatCode>
                <c:ptCount val="3"/>
                <c:pt idx="0">
                  <c:v>18351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F-40B5-8DE4-AB3241B5F7E3}"/>
            </c:ext>
          </c:extLst>
        </c:ser>
        <c:ser>
          <c:idx val="7"/>
          <c:order val="1"/>
          <c:tx>
            <c:strRef>
              <c:f>'502 cecq n'!$A$23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n'!$B$23:$D$23</c:f>
              <c:numCache>
                <c:formatCode>General</c:formatCode>
                <c:ptCount val="3"/>
                <c:pt idx="0">
                  <c:v>21579</c:v>
                </c:pt>
                <c:pt idx="1">
                  <c:v>4044</c:v>
                </c:pt>
                <c:pt idx="2">
                  <c:v>13160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9F-40B5-8DE4-AB3241B5F7E3}"/>
            </c:ext>
          </c:extLst>
        </c:ser>
        <c:ser>
          <c:idx val="5"/>
          <c:order val="2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3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4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5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6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7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'502 cecq y'!$A$19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y'!$B$19:$D$19</c:f>
              <c:numCache>
                <c:formatCode>General</c:formatCode>
                <c:ptCount val="3"/>
                <c:pt idx="0">
                  <c:v>549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0-4995-B731-7BF38256D508}"/>
            </c:ext>
          </c:extLst>
        </c:ser>
        <c:ser>
          <c:idx val="7"/>
          <c:order val="1"/>
          <c:tx>
            <c:strRef>
              <c:f>'502 cecq y'!$A$23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y'!$B$23:$D$23</c:f>
              <c:numCache>
                <c:formatCode>General</c:formatCode>
                <c:ptCount val="3"/>
                <c:pt idx="0">
                  <c:v>15790</c:v>
                </c:pt>
                <c:pt idx="1">
                  <c:v>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40-4995-B731-7BF38256D508}"/>
            </c:ext>
          </c:extLst>
        </c:ser>
        <c:ser>
          <c:idx val="5"/>
          <c:order val="2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3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4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5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6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7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'502 colq n'!$A$20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n'!$B$20:$D$20</c:f>
              <c:numCache>
                <c:formatCode>General</c:formatCode>
                <c:ptCount val="3"/>
                <c:pt idx="0">
                  <c:v>565</c:v>
                </c:pt>
                <c:pt idx="1">
                  <c:v>28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6-47C0-82C3-9BC6140B528F}"/>
            </c:ext>
          </c:extLst>
        </c:ser>
        <c:ser>
          <c:idx val="7"/>
          <c:order val="1"/>
          <c:tx>
            <c:strRef>
              <c:f>'502 colq n'!$A$24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n'!$B$24:$D$24</c:f>
              <c:numCache>
                <c:formatCode>General</c:formatCode>
                <c:ptCount val="3"/>
                <c:pt idx="0">
                  <c:v>18996</c:v>
                </c:pt>
                <c:pt idx="1">
                  <c:v>8617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56-47C0-82C3-9BC6140B528F}"/>
            </c:ext>
          </c:extLst>
        </c:ser>
        <c:ser>
          <c:idx val="5"/>
          <c:order val="2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3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4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5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6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7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'503 cecm n'!$A$20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n'!$B$20:$D$20</c:f>
              <c:numCache>
                <c:formatCode>General</c:formatCode>
                <c:ptCount val="3"/>
                <c:pt idx="0">
                  <c:v>676</c:v>
                </c:pt>
                <c:pt idx="1">
                  <c:v>282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D-4B3A-A5DE-00E1B0D8FA85}"/>
            </c:ext>
          </c:extLst>
        </c:ser>
        <c:ser>
          <c:idx val="7"/>
          <c:order val="1"/>
          <c:tx>
            <c:strRef>
              <c:f>'503 cecm n'!$A$24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n'!$B$24:$D$24</c:f>
              <c:numCache>
                <c:formatCode>General</c:formatCode>
                <c:ptCount val="3"/>
                <c:pt idx="0">
                  <c:v>45872</c:v>
                </c:pt>
                <c:pt idx="1">
                  <c:v>57161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D-4B3A-A5DE-00E1B0D8FA85}"/>
            </c:ext>
          </c:extLst>
        </c:ser>
        <c:ser>
          <c:idx val="5"/>
          <c:order val="2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3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4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5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6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7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'503 cecq n'!$A$19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n'!$B$19:$D$19</c:f>
              <c:numCache>
                <c:formatCode>General</c:formatCode>
                <c:ptCount val="3"/>
                <c:pt idx="0">
                  <c:v>866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6-40AB-9A4E-867F623BCD05}"/>
            </c:ext>
          </c:extLst>
        </c:ser>
        <c:ser>
          <c:idx val="7"/>
          <c:order val="1"/>
          <c:tx>
            <c:strRef>
              <c:f>'503 cecq n'!$A$23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n'!$B$23:$D$23</c:f>
              <c:numCache>
                <c:formatCode>General</c:formatCode>
                <c:ptCount val="3"/>
                <c:pt idx="0">
                  <c:v>10521</c:v>
                </c:pt>
                <c:pt idx="1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E6-40AB-9A4E-867F623BCD05}"/>
            </c:ext>
          </c:extLst>
        </c:ser>
        <c:ser>
          <c:idx val="5"/>
          <c:order val="2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3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4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5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6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7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'504 cecm n'!$A$19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n'!$B$19:$D$19</c:f>
              <c:numCache>
                <c:formatCode>General</c:formatCode>
                <c:ptCount val="3"/>
                <c:pt idx="0">
                  <c:v>10702</c:v>
                </c:pt>
                <c:pt idx="1">
                  <c:v>168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0-4706-A21E-F26067D72205}"/>
            </c:ext>
          </c:extLst>
        </c:ser>
        <c:ser>
          <c:idx val="7"/>
          <c:order val="1"/>
          <c:tx>
            <c:strRef>
              <c:f>'504 cecm n'!$A$23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n'!$B$23:$D$23</c:f>
              <c:numCache>
                <c:formatCode>General</c:formatCode>
                <c:ptCount val="3"/>
                <c:pt idx="0">
                  <c:v>74095</c:v>
                </c:pt>
                <c:pt idx="1">
                  <c:v>108500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B0-4706-A21E-F26067D72205}"/>
            </c:ext>
          </c:extLst>
        </c:ser>
        <c:ser>
          <c:idx val="5"/>
          <c:order val="2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3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4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5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6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7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53A9-E89F-4DFF-B8CF-3A6F850C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25"/>
  <sheetViews>
    <sheetView workbookViewId="0">
      <selection activeCell="A17" sqref="A17:D25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7" spans="1:4" x14ac:dyDescent="0.25">
      <c r="A17" t="s">
        <v>2</v>
      </c>
      <c r="B17" t="s">
        <v>28</v>
      </c>
      <c r="C17" t="s">
        <v>29</v>
      </c>
      <c r="D17" t="s">
        <v>30</v>
      </c>
    </row>
    <row r="18" spans="1:4" x14ac:dyDescent="0.25">
      <c r="A18" t="s">
        <v>5</v>
      </c>
      <c r="B18">
        <v>395</v>
      </c>
      <c r="C18">
        <v>639</v>
      </c>
    </row>
    <row r="19" spans="1:4" x14ac:dyDescent="0.25">
      <c r="A19" t="s">
        <v>6</v>
      </c>
      <c r="B19">
        <v>1439</v>
      </c>
      <c r="C19">
        <v>364</v>
      </c>
    </row>
    <row r="20" spans="1:4" x14ac:dyDescent="0.25">
      <c r="A20" t="s">
        <v>7</v>
      </c>
      <c r="B20">
        <v>107162</v>
      </c>
      <c r="C20">
        <v>4532</v>
      </c>
      <c r="D20">
        <v>16044</v>
      </c>
    </row>
    <row r="21" spans="1:4" x14ac:dyDescent="0.25">
      <c r="A21" t="s">
        <v>24</v>
      </c>
      <c r="B21">
        <v>8549</v>
      </c>
      <c r="C21">
        <v>14</v>
      </c>
    </row>
    <row r="22" spans="1:4" x14ac:dyDescent="0.25">
      <c r="A22" t="s">
        <v>8</v>
      </c>
      <c r="B22">
        <v>44735</v>
      </c>
      <c r="C22">
        <v>976</v>
      </c>
    </row>
    <row r="23" spans="1:4" x14ac:dyDescent="0.25">
      <c r="A23" t="s">
        <v>9</v>
      </c>
      <c r="B23">
        <v>335</v>
      </c>
      <c r="C23">
        <v>91</v>
      </c>
    </row>
    <row r="24" spans="1:4" x14ac:dyDescent="0.25">
      <c r="A24" t="s">
        <v>10</v>
      </c>
      <c r="B24">
        <v>4821</v>
      </c>
      <c r="C24">
        <v>1073</v>
      </c>
    </row>
    <row r="25" spans="1:4" x14ac:dyDescent="0.25">
      <c r="A25" t="s">
        <v>11</v>
      </c>
      <c r="B25">
        <v>10791</v>
      </c>
      <c r="C25">
        <v>2503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J24"/>
  <sheetViews>
    <sheetView workbookViewId="0">
      <selection activeCell="A16" sqref="A16:D24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28</v>
      </c>
      <c r="C16" t="s">
        <v>29</v>
      </c>
      <c r="D16" t="s">
        <v>30</v>
      </c>
    </row>
    <row r="17" spans="1:4" x14ac:dyDescent="0.25">
      <c r="A17" t="s">
        <v>5</v>
      </c>
      <c r="B17">
        <v>1078</v>
      </c>
      <c r="C17">
        <v>1486</v>
      </c>
    </row>
    <row r="18" spans="1:4" x14ac:dyDescent="0.25">
      <c r="A18" t="s">
        <v>6</v>
      </c>
      <c r="B18">
        <v>1608</v>
      </c>
      <c r="C18">
        <v>515</v>
      </c>
    </row>
    <row r="19" spans="1:4" x14ac:dyDescent="0.25">
      <c r="A19" t="s">
        <v>7</v>
      </c>
      <c r="B19">
        <v>83927</v>
      </c>
      <c r="C19">
        <v>12831</v>
      </c>
      <c r="D19">
        <v>31820</v>
      </c>
    </row>
    <row r="20" spans="1:4" x14ac:dyDescent="0.25">
      <c r="A20" t="s">
        <v>24</v>
      </c>
      <c r="B20">
        <v>480</v>
      </c>
      <c r="C20">
        <v>67</v>
      </c>
    </row>
    <row r="21" spans="1:4" x14ac:dyDescent="0.25">
      <c r="A21" t="s">
        <v>8</v>
      </c>
      <c r="B21">
        <v>57826</v>
      </c>
      <c r="C21">
        <v>4504</v>
      </c>
    </row>
    <row r="22" spans="1:4" x14ac:dyDescent="0.25">
      <c r="A22" t="s">
        <v>9</v>
      </c>
      <c r="B22">
        <v>809</v>
      </c>
      <c r="C22">
        <v>389</v>
      </c>
    </row>
    <row r="23" spans="1:4" x14ac:dyDescent="0.25">
      <c r="A23" t="s">
        <v>10</v>
      </c>
      <c r="B23">
        <v>11814</v>
      </c>
      <c r="C23">
        <v>6489</v>
      </c>
    </row>
    <row r="24" spans="1:4" x14ac:dyDescent="0.25">
      <c r="A24" t="s">
        <v>11</v>
      </c>
      <c r="B24">
        <v>17670</v>
      </c>
      <c r="C24">
        <v>9449</v>
      </c>
      <c r="D24">
        <v>10721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3"/>
  <sheetViews>
    <sheetView workbookViewId="0">
      <selection activeCell="H16" activeCellId="1" sqref="A15:D23 H16"/>
    </sheetView>
  </sheetViews>
  <sheetFormatPr defaultRowHeight="15" x14ac:dyDescent="0.25"/>
  <sheetData>
    <row r="1" spans="1:10" x14ac:dyDescent="0.25">
      <c r="A1" t="s">
        <v>21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28</v>
      </c>
      <c r="C15" t="s">
        <v>29</v>
      </c>
      <c r="D15" t="s">
        <v>30</v>
      </c>
    </row>
    <row r="16" spans="1:10" x14ac:dyDescent="0.25">
      <c r="A16" t="s">
        <v>5</v>
      </c>
      <c r="B16">
        <v>2325</v>
      </c>
      <c r="C16">
        <v>2080</v>
      </c>
    </row>
    <row r="17" spans="1:4" x14ac:dyDescent="0.25">
      <c r="A17" t="s">
        <v>6</v>
      </c>
      <c r="B17">
        <v>3136</v>
      </c>
      <c r="C17">
        <v>690</v>
      </c>
    </row>
    <row r="18" spans="1:4" x14ac:dyDescent="0.25">
      <c r="A18" t="s">
        <v>7</v>
      </c>
      <c r="B18">
        <v>330245</v>
      </c>
      <c r="C18">
        <v>80651</v>
      </c>
      <c r="D18">
        <v>150652</v>
      </c>
    </row>
    <row r="19" spans="1:4" x14ac:dyDescent="0.25">
      <c r="A19" t="s">
        <v>24</v>
      </c>
      <c r="B19">
        <v>805</v>
      </c>
      <c r="C19">
        <v>194</v>
      </c>
      <c r="D19">
        <f>19</f>
        <v>19</v>
      </c>
    </row>
    <row r="20" spans="1:4" x14ac:dyDescent="0.25">
      <c r="A20" t="s">
        <v>8</v>
      </c>
      <c r="B20">
        <v>42235</v>
      </c>
      <c r="C20">
        <v>20857</v>
      </c>
    </row>
    <row r="21" spans="1:4" x14ac:dyDescent="0.25">
      <c r="A21" t="s">
        <v>9</v>
      </c>
      <c r="B21">
        <v>2490</v>
      </c>
      <c r="C21">
        <v>719</v>
      </c>
    </row>
    <row r="22" spans="1:4" x14ac:dyDescent="0.25">
      <c r="A22" t="s">
        <v>10</v>
      </c>
      <c r="B22">
        <v>49725</v>
      </c>
      <c r="C22">
        <v>25575</v>
      </c>
      <c r="D22">
        <v>7109</v>
      </c>
    </row>
    <row r="23" spans="1:4" x14ac:dyDescent="0.25">
      <c r="A23" t="s">
        <v>11</v>
      </c>
      <c r="B23">
        <v>36370</v>
      </c>
      <c r="C23">
        <v>31986</v>
      </c>
      <c r="D23">
        <v>16000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3"/>
  <sheetViews>
    <sheetView tabSelected="1" workbookViewId="0">
      <selection activeCell="A15" sqref="A15:D23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27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25</v>
      </c>
      <c r="C15" t="s">
        <v>26</v>
      </c>
      <c r="D15" t="s">
        <v>30</v>
      </c>
    </row>
    <row r="16" spans="1:10" x14ac:dyDescent="0.25">
      <c r="A16" t="s">
        <v>5</v>
      </c>
      <c r="B16">
        <v>1210</v>
      </c>
      <c r="C16">
        <v>1066</v>
      </c>
    </row>
    <row r="17" spans="1:4" x14ac:dyDescent="0.25">
      <c r="A17" t="s">
        <v>6</v>
      </c>
      <c r="B17">
        <v>1495</v>
      </c>
      <c r="C17">
        <v>476</v>
      </c>
    </row>
    <row r="18" spans="1:4" x14ac:dyDescent="0.25">
      <c r="A18" t="s">
        <v>7</v>
      </c>
      <c r="B18">
        <v>203694</v>
      </c>
      <c r="C18">
        <v>84140</v>
      </c>
      <c r="D18">
        <v>146996</v>
      </c>
    </row>
    <row r="19" spans="1:4" x14ac:dyDescent="0.25">
      <c r="A19" t="s">
        <v>24</v>
      </c>
      <c r="B19">
        <v>268</v>
      </c>
      <c r="C19">
        <v>146</v>
      </c>
      <c r="D19">
        <f>3+6</f>
        <v>9</v>
      </c>
    </row>
    <row r="20" spans="1:4" x14ac:dyDescent="0.25">
      <c r="A20" t="s">
        <v>8</v>
      </c>
      <c r="B20">
        <v>68600</v>
      </c>
      <c r="C20">
        <v>22095</v>
      </c>
      <c r="D20">
        <f>4549</f>
        <v>4549</v>
      </c>
    </row>
    <row r="21" spans="1:4" x14ac:dyDescent="0.25">
      <c r="A21" t="s">
        <v>9</v>
      </c>
      <c r="B21">
        <v>2312</v>
      </c>
      <c r="C21">
        <v>462</v>
      </c>
    </row>
    <row r="22" spans="1:4" x14ac:dyDescent="0.25">
      <c r="A22" t="s">
        <v>10</v>
      </c>
      <c r="B22">
        <v>57954</v>
      </c>
      <c r="C22">
        <v>27795</v>
      </c>
      <c r="D22">
        <f>39780+7062+1723</f>
        <v>48565</v>
      </c>
    </row>
    <row r="23" spans="1:4" x14ac:dyDescent="0.25">
      <c r="A23" t="s">
        <v>11</v>
      </c>
      <c r="B23">
        <v>46537</v>
      </c>
      <c r="C23">
        <v>48126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24"/>
  <sheetViews>
    <sheetView workbookViewId="0">
      <selection activeCell="A16" sqref="A16:D24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28</v>
      </c>
      <c r="C16" t="s">
        <v>29</v>
      </c>
      <c r="D16" t="s">
        <v>30</v>
      </c>
    </row>
    <row r="17" spans="1:4" x14ac:dyDescent="0.25">
      <c r="A17" t="s">
        <v>5</v>
      </c>
      <c r="B17">
        <v>2776</v>
      </c>
      <c r="C17">
        <v>2079</v>
      </c>
    </row>
    <row r="18" spans="1:4" x14ac:dyDescent="0.25">
      <c r="A18" t="s">
        <v>6</v>
      </c>
      <c r="B18">
        <v>1727</v>
      </c>
      <c r="C18">
        <v>512</v>
      </c>
    </row>
    <row r="19" spans="1:4" x14ac:dyDescent="0.25">
      <c r="A19" t="s">
        <v>7</v>
      </c>
      <c r="B19">
        <v>561824</v>
      </c>
      <c r="C19">
        <v>238766</v>
      </c>
      <c r="D19">
        <v>406153</v>
      </c>
    </row>
    <row r="20" spans="1:4" x14ac:dyDescent="0.25">
      <c r="A20" t="s">
        <v>24</v>
      </c>
      <c r="B20">
        <v>7796</v>
      </c>
      <c r="C20">
        <v>630</v>
      </c>
    </row>
    <row r="21" spans="1:4" x14ac:dyDescent="0.25">
      <c r="A21" t="s">
        <v>8</v>
      </c>
      <c r="B21">
        <v>54921</v>
      </c>
      <c r="C21">
        <v>31723</v>
      </c>
    </row>
    <row r="22" spans="1:4" x14ac:dyDescent="0.25">
      <c r="A22" t="s">
        <v>9</v>
      </c>
      <c r="B22">
        <v>2743</v>
      </c>
      <c r="C22">
        <v>1891</v>
      </c>
    </row>
    <row r="23" spans="1:4" x14ac:dyDescent="0.25">
      <c r="A23" t="s">
        <v>10</v>
      </c>
      <c r="B23">
        <v>58753</v>
      </c>
      <c r="C23">
        <v>31088</v>
      </c>
      <c r="D23">
        <f>36473+2401+14763</f>
        <v>53637</v>
      </c>
    </row>
    <row r="24" spans="1:4" x14ac:dyDescent="0.25">
      <c r="A24" t="s">
        <v>11</v>
      </c>
      <c r="B24">
        <v>35089</v>
      </c>
      <c r="C24">
        <v>32222</v>
      </c>
      <c r="D24">
        <v>7213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5"/>
  <sheetViews>
    <sheetView workbookViewId="0">
      <selection activeCell="A17" sqref="A17:D25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4" x14ac:dyDescent="0.25">
      <c r="A17" t="s">
        <v>2</v>
      </c>
      <c r="B17" t="s">
        <v>28</v>
      </c>
      <c r="C17" t="s">
        <v>29</v>
      </c>
      <c r="D17" t="s">
        <v>30</v>
      </c>
    </row>
    <row r="18" spans="1:4" x14ac:dyDescent="0.25">
      <c r="A18" t="s">
        <v>5</v>
      </c>
      <c r="B18">
        <v>772</v>
      </c>
      <c r="C18">
        <v>5145</v>
      </c>
    </row>
    <row r="19" spans="1:4" x14ac:dyDescent="0.25">
      <c r="A19" t="s">
        <v>6</v>
      </c>
      <c r="B19">
        <v>336</v>
      </c>
      <c r="C19">
        <v>3040</v>
      </c>
    </row>
    <row r="20" spans="1:4" x14ac:dyDescent="0.25">
      <c r="A20" t="s">
        <v>7</v>
      </c>
      <c r="B20">
        <v>13789</v>
      </c>
      <c r="C20">
        <v>4230</v>
      </c>
      <c r="D20">
        <v>15111</v>
      </c>
    </row>
    <row r="21" spans="1:4" x14ac:dyDescent="0.25">
      <c r="A21" t="s">
        <v>24</v>
      </c>
      <c r="B21">
        <v>46</v>
      </c>
      <c r="C21">
        <v>4</v>
      </c>
    </row>
    <row r="22" spans="1:4" x14ac:dyDescent="0.25">
      <c r="A22" t="s">
        <v>8</v>
      </c>
      <c r="B22">
        <v>12421</v>
      </c>
      <c r="C22">
        <v>7825</v>
      </c>
    </row>
    <row r="23" spans="1:4" x14ac:dyDescent="0.25">
      <c r="A23" t="s">
        <v>9</v>
      </c>
      <c r="B23">
        <v>233</v>
      </c>
      <c r="C23">
        <v>21</v>
      </c>
    </row>
    <row r="24" spans="1:4" x14ac:dyDescent="0.25">
      <c r="A24" t="s">
        <v>10</v>
      </c>
      <c r="B24">
        <v>2876</v>
      </c>
      <c r="C24">
        <v>1198</v>
      </c>
    </row>
    <row r="25" spans="1:4" x14ac:dyDescent="0.25">
      <c r="A25" t="s">
        <v>11</v>
      </c>
      <c r="B25">
        <v>10772</v>
      </c>
      <c r="C25">
        <v>6673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3"/>
  <sheetViews>
    <sheetView workbookViewId="0">
      <selection activeCell="A15" sqref="A15:D23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28</v>
      </c>
      <c r="C15" t="s">
        <v>29</v>
      </c>
      <c r="D15" t="s">
        <v>30</v>
      </c>
    </row>
    <row r="16" spans="1:10" x14ac:dyDescent="0.25">
      <c r="A16" t="s">
        <v>5</v>
      </c>
      <c r="B16">
        <v>609</v>
      </c>
      <c r="C16">
        <v>849</v>
      </c>
    </row>
    <row r="17" spans="1:4" x14ac:dyDescent="0.25">
      <c r="A17" t="s">
        <v>6</v>
      </c>
      <c r="B17">
        <v>668</v>
      </c>
      <c r="C17">
        <v>529</v>
      </c>
    </row>
    <row r="18" spans="1:4" x14ac:dyDescent="0.25">
      <c r="A18" t="s">
        <v>7</v>
      </c>
      <c r="B18">
        <v>91627</v>
      </c>
      <c r="C18">
        <v>8853</v>
      </c>
      <c r="D18">
        <v>29812</v>
      </c>
    </row>
    <row r="19" spans="1:4" x14ac:dyDescent="0.25">
      <c r="A19" t="s">
        <v>24</v>
      </c>
      <c r="B19">
        <v>18351</v>
      </c>
      <c r="C19">
        <v>47</v>
      </c>
    </row>
    <row r="20" spans="1:4" x14ac:dyDescent="0.25">
      <c r="A20" t="s">
        <v>8</v>
      </c>
      <c r="B20">
        <v>82163</v>
      </c>
      <c r="C20">
        <v>3040</v>
      </c>
    </row>
    <row r="21" spans="1:4" x14ac:dyDescent="0.25">
      <c r="A21" t="s">
        <v>9</v>
      </c>
      <c r="B21">
        <v>969</v>
      </c>
      <c r="C21">
        <v>119</v>
      </c>
    </row>
    <row r="22" spans="1:4" x14ac:dyDescent="0.25">
      <c r="A22" t="s">
        <v>10</v>
      </c>
      <c r="B22">
        <v>14779</v>
      </c>
      <c r="C22">
        <v>4130</v>
      </c>
    </row>
    <row r="23" spans="1:4" x14ac:dyDescent="0.25">
      <c r="A23" t="s">
        <v>11</v>
      </c>
      <c r="B23">
        <v>21579</v>
      </c>
      <c r="C23">
        <v>4044</v>
      </c>
      <c r="D23">
        <v>13160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3"/>
  <sheetViews>
    <sheetView workbookViewId="0">
      <selection activeCell="A15" sqref="A15:D23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28</v>
      </c>
      <c r="C15" t="s">
        <v>29</v>
      </c>
      <c r="D15" t="s">
        <v>30</v>
      </c>
    </row>
    <row r="16" spans="1:10" x14ac:dyDescent="0.25">
      <c r="A16" t="s">
        <v>5</v>
      </c>
      <c r="B16">
        <v>1213</v>
      </c>
      <c r="C16">
        <v>1946</v>
      </c>
    </row>
    <row r="17" spans="1:4" x14ac:dyDescent="0.25">
      <c r="A17" t="s">
        <v>6</v>
      </c>
      <c r="B17">
        <v>809</v>
      </c>
      <c r="C17">
        <v>1252</v>
      </c>
    </row>
    <row r="18" spans="1:4" x14ac:dyDescent="0.25">
      <c r="A18" t="s">
        <v>7</v>
      </c>
      <c r="B18">
        <v>135931</v>
      </c>
      <c r="C18">
        <v>14829</v>
      </c>
      <c r="D18">
        <v>66877</v>
      </c>
    </row>
    <row r="19" spans="1:4" x14ac:dyDescent="0.25">
      <c r="A19" t="s">
        <v>24</v>
      </c>
      <c r="B19">
        <v>549</v>
      </c>
      <c r="C19">
        <v>28</v>
      </c>
    </row>
    <row r="20" spans="1:4" x14ac:dyDescent="0.25">
      <c r="A20" t="s">
        <v>8</v>
      </c>
      <c r="B20">
        <v>22710</v>
      </c>
      <c r="C20">
        <v>6909</v>
      </c>
    </row>
    <row r="21" spans="1:4" x14ac:dyDescent="0.25">
      <c r="A21" t="s">
        <v>9</v>
      </c>
      <c r="B21">
        <v>1061</v>
      </c>
      <c r="C21">
        <v>128</v>
      </c>
    </row>
    <row r="22" spans="1:4" x14ac:dyDescent="0.25">
      <c r="A22" t="s">
        <v>10</v>
      </c>
      <c r="B22">
        <v>17512</v>
      </c>
      <c r="C22">
        <v>4726</v>
      </c>
      <c r="D22">
        <v>2470</v>
      </c>
    </row>
    <row r="23" spans="1:4" x14ac:dyDescent="0.25">
      <c r="A23" t="s">
        <v>11</v>
      </c>
      <c r="B23">
        <v>15790</v>
      </c>
      <c r="C23">
        <v>8617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4"/>
  <sheetViews>
    <sheetView workbookViewId="0">
      <selection activeCell="A16" sqref="A16:D24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28</v>
      </c>
      <c r="C16" t="s">
        <v>29</v>
      </c>
      <c r="D16" t="s">
        <v>30</v>
      </c>
    </row>
    <row r="17" spans="1:4" x14ac:dyDescent="0.25">
      <c r="A17" t="s">
        <v>5</v>
      </c>
      <c r="B17">
        <v>713</v>
      </c>
      <c r="C17">
        <v>1946</v>
      </c>
      <c r="D17">
        <v>0</v>
      </c>
    </row>
    <row r="18" spans="1:4" x14ac:dyDescent="0.25">
      <c r="A18" t="s">
        <v>6</v>
      </c>
      <c r="B18">
        <v>2940</v>
      </c>
      <c r="C18">
        <v>1252</v>
      </c>
      <c r="D18">
        <v>0</v>
      </c>
    </row>
    <row r="19" spans="1:4" x14ac:dyDescent="0.25">
      <c r="A19" t="s">
        <v>7</v>
      </c>
      <c r="B19">
        <v>107791</v>
      </c>
      <c r="C19">
        <v>14829</v>
      </c>
      <c r="D19">
        <v>30600</v>
      </c>
    </row>
    <row r="20" spans="1:4" x14ac:dyDescent="0.25">
      <c r="A20" t="s">
        <v>24</v>
      </c>
      <c r="B20">
        <v>565</v>
      </c>
      <c r="C20">
        <v>28</v>
      </c>
      <c r="D20">
        <v>22</v>
      </c>
    </row>
    <row r="21" spans="1:4" x14ac:dyDescent="0.25">
      <c r="A21" t="s">
        <v>8</v>
      </c>
      <c r="B21">
        <v>39427</v>
      </c>
      <c r="C21">
        <v>6909</v>
      </c>
      <c r="D21">
        <v>0</v>
      </c>
    </row>
    <row r="22" spans="1:4" x14ac:dyDescent="0.25">
      <c r="A22" t="s">
        <v>9</v>
      </c>
      <c r="B22">
        <v>739</v>
      </c>
      <c r="C22">
        <v>128</v>
      </c>
      <c r="D22">
        <v>0</v>
      </c>
    </row>
    <row r="23" spans="1:4" x14ac:dyDescent="0.25">
      <c r="A23" t="s">
        <v>10</v>
      </c>
      <c r="B23">
        <v>10088</v>
      </c>
      <c r="C23">
        <v>4726</v>
      </c>
      <c r="D23">
        <v>667</v>
      </c>
    </row>
    <row r="24" spans="1:4" x14ac:dyDescent="0.25">
      <c r="A24" t="s">
        <v>11</v>
      </c>
      <c r="B24">
        <v>18996</v>
      </c>
      <c r="C24">
        <v>8617</v>
      </c>
      <c r="D2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4"/>
  <sheetViews>
    <sheetView workbookViewId="0">
      <selection activeCell="A16" sqref="A16:D24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28</v>
      </c>
      <c r="C16" t="s">
        <v>29</v>
      </c>
      <c r="D16" t="s">
        <v>30</v>
      </c>
    </row>
    <row r="17" spans="1:4" x14ac:dyDescent="0.25">
      <c r="A17" t="s">
        <v>5</v>
      </c>
      <c r="B17">
        <v>434</v>
      </c>
      <c r="C17">
        <v>2071</v>
      </c>
    </row>
    <row r="18" spans="1:4" x14ac:dyDescent="0.25">
      <c r="A18" t="s">
        <v>6</v>
      </c>
      <c r="B18">
        <v>2179</v>
      </c>
      <c r="C18">
        <v>892</v>
      </c>
    </row>
    <row r="19" spans="1:4" x14ac:dyDescent="0.25">
      <c r="A19" t="s">
        <v>7</v>
      </c>
      <c r="B19">
        <v>849905</v>
      </c>
      <c r="C19">
        <v>193487</v>
      </c>
      <c r="D19">
        <v>401383</v>
      </c>
    </row>
    <row r="20" spans="1:4" x14ac:dyDescent="0.25">
      <c r="A20" t="s">
        <v>24</v>
      </c>
      <c r="B20">
        <v>676</v>
      </c>
      <c r="C20">
        <v>282</v>
      </c>
      <c r="D20">
        <f>2+6</f>
        <v>8</v>
      </c>
    </row>
    <row r="21" spans="1:4" x14ac:dyDescent="0.25">
      <c r="A21" t="s">
        <v>8</v>
      </c>
      <c r="B21">
        <v>79051</v>
      </c>
      <c r="C21">
        <v>48535</v>
      </c>
      <c r="D21">
        <v>10542</v>
      </c>
    </row>
    <row r="22" spans="1:4" x14ac:dyDescent="0.25">
      <c r="A22" t="s">
        <v>9</v>
      </c>
      <c r="B22">
        <v>4169</v>
      </c>
      <c r="C22">
        <v>630</v>
      </c>
    </row>
    <row r="23" spans="1:4" x14ac:dyDescent="0.25">
      <c r="A23" t="s">
        <v>10</v>
      </c>
      <c r="B23">
        <v>81801</v>
      </c>
      <c r="C23">
        <v>30230</v>
      </c>
      <c r="D23">
        <f>12099+1629+45027</f>
        <v>58755</v>
      </c>
    </row>
    <row r="24" spans="1:4" x14ac:dyDescent="0.25">
      <c r="A24" t="s">
        <v>11</v>
      </c>
      <c r="B24">
        <v>45872</v>
      </c>
      <c r="C24">
        <v>57161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3"/>
  <sheetViews>
    <sheetView workbookViewId="0">
      <selection activeCell="A15" sqref="A15:D23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28</v>
      </c>
      <c r="C15" t="s">
        <v>29</v>
      </c>
      <c r="D15" t="s">
        <v>30</v>
      </c>
    </row>
    <row r="16" spans="1:10" x14ac:dyDescent="0.25">
      <c r="A16" t="s">
        <v>5</v>
      </c>
      <c r="B16">
        <v>1102</v>
      </c>
      <c r="C16">
        <v>743</v>
      </c>
    </row>
    <row r="17" spans="1:4" x14ac:dyDescent="0.25">
      <c r="A17" t="s">
        <v>6</v>
      </c>
      <c r="B17">
        <v>1225</v>
      </c>
      <c r="C17">
        <v>371</v>
      </c>
    </row>
    <row r="18" spans="1:4" x14ac:dyDescent="0.25">
      <c r="A18" t="s">
        <v>7</v>
      </c>
      <c r="B18">
        <v>67364</v>
      </c>
      <c r="C18">
        <v>11627</v>
      </c>
      <c r="D18">
        <v>25712</v>
      </c>
    </row>
    <row r="19" spans="1:4" x14ac:dyDescent="0.25">
      <c r="A19" t="s">
        <v>24</v>
      </c>
      <c r="B19">
        <v>866</v>
      </c>
      <c r="C19">
        <v>23</v>
      </c>
    </row>
    <row r="20" spans="1:4" x14ac:dyDescent="0.25">
      <c r="A20" t="s">
        <v>8</v>
      </c>
      <c r="B20">
        <v>60830</v>
      </c>
      <c r="C20">
        <v>4970</v>
      </c>
      <c r="D20">
        <v>28894</v>
      </c>
    </row>
    <row r="21" spans="1:4" x14ac:dyDescent="0.25">
      <c r="A21" t="s">
        <v>9</v>
      </c>
      <c r="B21">
        <v>924</v>
      </c>
      <c r="C21">
        <v>119</v>
      </c>
    </row>
    <row r="22" spans="1:4" x14ac:dyDescent="0.25">
      <c r="A22" t="s">
        <v>10</v>
      </c>
      <c r="B22">
        <v>7143</v>
      </c>
      <c r="C22">
        <v>3226</v>
      </c>
      <c r="D22">
        <v>1104</v>
      </c>
    </row>
    <row r="23" spans="1:4" x14ac:dyDescent="0.25">
      <c r="A23" t="s">
        <v>11</v>
      </c>
      <c r="B23">
        <v>10521</v>
      </c>
      <c r="C23">
        <v>3100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3"/>
  <sheetViews>
    <sheetView workbookViewId="0">
      <selection activeCell="A15" sqref="A15:D23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27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28</v>
      </c>
      <c r="C15" t="s">
        <v>29</v>
      </c>
      <c r="D15" t="s">
        <v>30</v>
      </c>
    </row>
    <row r="16" spans="1:10" x14ac:dyDescent="0.25">
      <c r="A16" t="s">
        <v>5</v>
      </c>
      <c r="B16">
        <v>472</v>
      </c>
      <c r="C16">
        <v>1460</v>
      </c>
    </row>
    <row r="17" spans="1:4" x14ac:dyDescent="0.25">
      <c r="A17" t="s">
        <v>6</v>
      </c>
      <c r="B17">
        <v>1201</v>
      </c>
      <c r="C17">
        <v>711</v>
      </c>
    </row>
    <row r="18" spans="1:4" x14ac:dyDescent="0.25">
      <c r="A18" t="s">
        <v>7</v>
      </c>
      <c r="B18">
        <v>239782</v>
      </c>
      <c r="C18">
        <v>82462</v>
      </c>
      <c r="D18">
        <v>160304</v>
      </c>
    </row>
    <row r="19" spans="1:4" x14ac:dyDescent="0.25">
      <c r="A19" t="s">
        <v>24</v>
      </c>
      <c r="B19">
        <v>10702</v>
      </c>
      <c r="C19">
        <v>168</v>
      </c>
      <c r="D19">
        <f>9</f>
        <v>9</v>
      </c>
    </row>
    <row r="20" spans="1:4" x14ac:dyDescent="0.25">
      <c r="A20" t="s">
        <v>8</v>
      </c>
      <c r="B20">
        <v>49878</v>
      </c>
      <c r="C20">
        <v>24265</v>
      </c>
      <c r="D20">
        <f>5278</f>
        <v>5278</v>
      </c>
    </row>
    <row r="21" spans="1:4" x14ac:dyDescent="0.25">
      <c r="A21" t="s">
        <v>9</v>
      </c>
      <c r="B21">
        <v>2212</v>
      </c>
      <c r="C21">
        <v>398</v>
      </c>
    </row>
    <row r="22" spans="1:4" x14ac:dyDescent="0.25">
      <c r="A22" t="s">
        <v>10</v>
      </c>
      <c r="B22">
        <v>84833</v>
      </c>
      <c r="C22">
        <v>30622</v>
      </c>
      <c r="D22">
        <f>697+5776+52296</f>
        <v>58769</v>
      </c>
    </row>
    <row r="23" spans="1:4" x14ac:dyDescent="0.25">
      <c r="A23" t="s">
        <v>11</v>
      </c>
      <c r="B23">
        <v>74095</v>
      </c>
      <c r="C23">
        <v>108500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2019-06-18T04:35:13Z</dcterms:modified>
</cp:coreProperties>
</file>