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Billydev080107\wsCW7\88888_Exp003_MortgagePrepayment\CalculateSheet\"/>
    </mc:Choice>
  </mc:AlternateContent>
  <bookViews>
    <workbookView xWindow="0" yWindow="0" windowWidth="24000" windowHeight="9735"/>
  </bookViews>
  <sheets>
    <sheet name="Loan Calculator" sheetId="1" r:id="rId1"/>
  </sheets>
  <definedNames>
    <definedName name="Beg_Bal">'Loan Calculator'!$C$18:$C$377</definedName>
    <definedName name="Data">'Loan Calculator'!$A$18:$I$377</definedName>
    <definedName name="End_Bal">'Loan Calculator'!$I$18:$I$377</definedName>
    <definedName name="Extra_Pay">'Loan Calculator'!$E$18:$E$377</definedName>
    <definedName name="Full_Print">'Loan Calculator'!$A$1:$I$377</definedName>
    <definedName name="Header_Row">ROW('Loan Calculator'!$17:$17)</definedName>
    <definedName name="Int">'Loan Calculator'!$H$18:$H$377</definedName>
    <definedName name="Interest_Rate">'Loan Calculator'!$D$5</definedName>
    <definedName name="Last_Row">IF(Values_Entered,Header_Row+Number_of_Payments,Header_Row)</definedName>
    <definedName name="Loan_Amount">'Loan Calculator'!$D$4</definedName>
    <definedName name="Loan_Start">'Loan Calculator'!$D$7</definedName>
    <definedName name="Loan_Years">'Loan Calculator'!$D$6</definedName>
    <definedName name="Number_of_Payments">MATCH(0.01,End_Bal,-1)+1</definedName>
    <definedName name="Pay_Date">'Loan Calculator'!$B$18:$B$377</definedName>
    <definedName name="Pay_Num">'Loan Calculator'!$A$18:$A$377</definedName>
    <definedName name="Payment_Date">DATE(YEAR(Loan_Start),MONTH(Loan_Start)+Payment_Number,DAY(Loan_Start))</definedName>
    <definedName name="Princ">'Loan Calculator'!$G$18:$G$377</definedName>
    <definedName name="Print_Area_Reset">OFFSET(Full_Print,0,0,Last_Row)</definedName>
    <definedName name="_xlnm.Print_Titles" localSheetId="0">'Loan Calculator'!$17:$17</definedName>
    <definedName name="Sched_Pay">'Loan Calculator'!$D$18:$D$377</definedName>
    <definedName name="Scheduled_Extra_Payments">'Loan Calculator'!$D$8</definedName>
    <definedName name="Scheduled_Interest_Rate">'Loan Calculator'!$D$5</definedName>
    <definedName name="Scheduled_Monthly_Payment">'Loan Calculator'!$D$11</definedName>
    <definedName name="Total_Interest">'Loan Calculator'!$D$15</definedName>
    <definedName name="Total_Pay">'Loan Calculator'!$F$18:$F$377</definedName>
    <definedName name="Total_Payment">Scheduled_Payment+Extra_Payment</definedName>
    <definedName name="Values_Entered">IF(Loan_Amount*Interest_Rate*Loan_Years*Loan_Start&gt;0,1,0)</definedName>
  </definedNames>
  <calcPr calcId="152511" fullCalcOnLoad="1"/>
</workbook>
</file>

<file path=xl/calcChain.xml><?xml version="1.0" encoding="utf-8"?>
<calcChain xmlns="http://schemas.openxmlformats.org/spreadsheetml/2006/main">
  <c r="A18" i="1" l="1"/>
  <c r="A19" i="1"/>
  <c r="A20" i="1" s="1"/>
  <c r="A21" i="1"/>
  <c r="C18" i="1"/>
  <c r="D11" i="1"/>
  <c r="D20" i="1" s="1"/>
  <c r="D18" i="1"/>
  <c r="E18" i="1"/>
  <c r="H18" i="1"/>
  <c r="D19" i="1"/>
  <c r="E19" i="1"/>
  <c r="E20" i="1"/>
  <c r="F20" i="1"/>
  <c r="B18" i="1"/>
  <c r="B19" i="1"/>
  <c r="B20" i="1" s="1"/>
  <c r="D12" i="1"/>
  <c r="F18" i="1" l="1"/>
  <c r="G18" i="1" s="1"/>
  <c r="I18" i="1" s="1"/>
  <c r="C19" i="1" s="1"/>
  <c r="H19" i="1" s="1"/>
  <c r="F19" i="1"/>
  <c r="B21" i="1"/>
  <c r="A22" i="1"/>
  <c r="D21" i="1"/>
  <c r="E21" i="1"/>
  <c r="G19" i="1" l="1"/>
  <c r="I19" i="1" s="1"/>
  <c r="C20" i="1" s="1"/>
  <c r="F21" i="1"/>
  <c r="A23" i="1"/>
  <c r="D22" i="1"/>
  <c r="E22" i="1"/>
  <c r="F22" i="1" s="1"/>
  <c r="B22" i="1"/>
  <c r="A24" i="1" l="1"/>
  <c r="E23" i="1"/>
  <c r="D23" i="1"/>
  <c r="B23" i="1"/>
  <c r="H20" i="1"/>
  <c r="F23" i="1" l="1"/>
  <c r="G20" i="1"/>
  <c r="I20" i="1" s="1"/>
  <c r="D24" i="1"/>
  <c r="E24" i="1"/>
  <c r="F24" i="1" s="1"/>
  <c r="B24" i="1"/>
  <c r="A25" i="1"/>
  <c r="C21" i="1" l="1"/>
  <c r="A26" i="1"/>
  <c r="B25" i="1"/>
  <c r="E25" i="1"/>
  <c r="F25" i="1" s="1"/>
  <c r="D25" i="1"/>
  <c r="H21" i="1" l="1"/>
  <c r="G21" i="1" s="1"/>
  <c r="I21" i="1" s="1"/>
  <c r="A27" i="1"/>
  <c r="D26" i="1"/>
  <c r="E26" i="1"/>
  <c r="F26" i="1" s="1"/>
  <c r="B26" i="1"/>
  <c r="C22" i="1" l="1"/>
  <c r="A28" i="1"/>
  <c r="D27" i="1"/>
  <c r="E27" i="1"/>
  <c r="F27" i="1" s="1"/>
  <c r="B27" i="1"/>
  <c r="H22" i="1" l="1"/>
  <c r="G22" i="1" s="1"/>
  <c r="I22" i="1"/>
  <c r="A29" i="1"/>
  <c r="E28" i="1"/>
  <c r="F28" i="1" s="1"/>
  <c r="D28" i="1"/>
  <c r="B28" i="1"/>
  <c r="C23" i="1" l="1"/>
  <c r="B29" i="1"/>
  <c r="A30" i="1"/>
  <c r="E29" i="1"/>
  <c r="D29" i="1"/>
  <c r="F29" i="1" l="1"/>
  <c r="H23" i="1"/>
  <c r="G23" i="1" s="1"/>
  <c r="I23" i="1" s="1"/>
  <c r="A31" i="1"/>
  <c r="D30" i="1"/>
  <c r="E30" i="1"/>
  <c r="B30" i="1"/>
  <c r="F30" i="1" l="1"/>
  <c r="C24" i="1"/>
  <c r="A32" i="1"/>
  <c r="D31" i="1"/>
  <c r="E31" i="1"/>
  <c r="B31" i="1"/>
  <c r="F31" i="1" l="1"/>
  <c r="D32" i="1"/>
  <c r="A33" i="1"/>
  <c r="E32" i="1"/>
  <c r="F32" i="1" s="1"/>
  <c r="B32" i="1"/>
  <c r="H24" i="1"/>
  <c r="G24" i="1" s="1"/>
  <c r="I24" i="1" s="1"/>
  <c r="C25" i="1" s="1"/>
  <c r="H25" i="1" l="1"/>
  <c r="G25" i="1" s="1"/>
  <c r="I25" i="1" s="1"/>
  <c r="C26" i="1" s="1"/>
  <c r="A34" i="1"/>
  <c r="E33" i="1"/>
  <c r="D33" i="1"/>
  <c r="F33" i="1" s="1"/>
  <c r="B33" i="1"/>
  <c r="H26" i="1" l="1"/>
  <c r="G26" i="1" s="1"/>
  <c r="I26" i="1" s="1"/>
  <c r="C27" i="1" s="1"/>
  <c r="A35" i="1"/>
  <c r="E34" i="1"/>
  <c r="F34" i="1" s="1"/>
  <c r="D34" i="1"/>
  <c r="B34" i="1"/>
  <c r="H27" i="1" l="1"/>
  <c r="G27" i="1" s="1"/>
  <c r="I27" i="1" s="1"/>
  <c r="C28" i="1" s="1"/>
  <c r="A36" i="1"/>
  <c r="D35" i="1"/>
  <c r="E35" i="1"/>
  <c r="B35" i="1"/>
  <c r="F35" i="1" l="1"/>
  <c r="H28" i="1"/>
  <c r="G28" i="1" s="1"/>
  <c r="I28" i="1" s="1"/>
  <c r="C29" i="1" s="1"/>
  <c r="D36" i="1"/>
  <c r="A37" i="1"/>
  <c r="E36" i="1"/>
  <c r="F36" i="1"/>
  <c r="B36" i="1"/>
  <c r="A38" i="1" l="1"/>
  <c r="D37" i="1"/>
  <c r="B37" i="1"/>
  <c r="E37" i="1"/>
  <c r="H29" i="1"/>
  <c r="G29" i="1" s="1"/>
  <c r="I29" i="1" s="1"/>
  <c r="C30" i="1" s="1"/>
  <c r="F37" i="1" l="1"/>
  <c r="A39" i="1"/>
  <c r="D38" i="1"/>
  <c r="E38" i="1"/>
  <c r="F38" i="1" s="1"/>
  <c r="B38" i="1"/>
  <c r="H30" i="1"/>
  <c r="G30" i="1" s="1"/>
  <c r="I30" i="1" s="1"/>
  <c r="C31" i="1" s="1"/>
  <c r="H31" i="1" l="1"/>
  <c r="G31" i="1" s="1"/>
  <c r="I31" i="1" s="1"/>
  <c r="C32" i="1" s="1"/>
  <c r="A40" i="1"/>
  <c r="E39" i="1"/>
  <c r="D39" i="1"/>
  <c r="F39" i="1" s="1"/>
  <c r="B39" i="1"/>
  <c r="A41" i="1" l="1"/>
  <c r="E40" i="1"/>
  <c r="D40" i="1"/>
  <c r="B40" i="1"/>
  <c r="H32" i="1"/>
  <c r="G32" i="1" s="1"/>
  <c r="I32" i="1" s="1"/>
  <c r="C33" i="1" s="1"/>
  <c r="F40" i="1" l="1"/>
  <c r="H33" i="1"/>
  <c r="G33" i="1" s="1"/>
  <c r="I33" i="1" s="1"/>
  <c r="C34" i="1" s="1"/>
  <c r="A42" i="1"/>
  <c r="B41" i="1"/>
  <c r="E41" i="1"/>
  <c r="F41" i="1" s="1"/>
  <c r="D41" i="1"/>
  <c r="A43" i="1" l="1"/>
  <c r="D42" i="1"/>
  <c r="E42" i="1"/>
  <c r="F42" i="1" s="1"/>
  <c r="B42" i="1"/>
  <c r="H34" i="1"/>
  <c r="G34" i="1" s="1"/>
  <c r="I34" i="1" s="1"/>
  <c r="C35" i="1" s="1"/>
  <c r="H35" i="1" l="1"/>
  <c r="G35" i="1" s="1"/>
  <c r="I35" i="1" s="1"/>
  <c r="C36" i="1" s="1"/>
  <c r="A44" i="1"/>
  <c r="D43" i="1"/>
  <c r="E43" i="1"/>
  <c r="F43" i="1" s="1"/>
  <c r="B43" i="1"/>
  <c r="A45" i="1" l="1"/>
  <c r="E44" i="1"/>
  <c r="D44" i="1"/>
  <c r="B44" i="1"/>
  <c r="H36" i="1"/>
  <c r="G36" i="1" s="1"/>
  <c r="I36" i="1" s="1"/>
  <c r="C37" i="1" s="1"/>
  <c r="F44" i="1" l="1"/>
  <c r="B45" i="1"/>
  <c r="A46" i="1"/>
  <c r="E45" i="1"/>
  <c r="F45" i="1" s="1"/>
  <c r="D45" i="1"/>
  <c r="H37" i="1"/>
  <c r="G37" i="1" s="1"/>
  <c r="I37" i="1" s="1"/>
  <c r="C38" i="1" s="1"/>
  <c r="H38" i="1" l="1"/>
  <c r="G38" i="1" s="1"/>
  <c r="I38" i="1" s="1"/>
  <c r="C39" i="1" s="1"/>
  <c r="A47" i="1"/>
  <c r="D46" i="1"/>
  <c r="E46" i="1"/>
  <c r="B46" i="1"/>
  <c r="F46" i="1" l="1"/>
  <c r="H39" i="1"/>
  <c r="G39" i="1" s="1"/>
  <c r="I39" i="1" s="1"/>
  <c r="C40" i="1" s="1"/>
  <c r="A48" i="1"/>
  <c r="D47" i="1"/>
  <c r="E47" i="1"/>
  <c r="B47" i="1"/>
  <c r="F47" i="1" l="1"/>
  <c r="H40" i="1"/>
  <c r="G40" i="1" s="1"/>
  <c r="I40" i="1" s="1"/>
  <c r="C41" i="1" s="1"/>
  <c r="D48" i="1"/>
  <c r="F48" i="1" s="1"/>
  <c r="A49" i="1"/>
  <c r="E48" i="1"/>
  <c r="B48" i="1"/>
  <c r="H41" i="1" l="1"/>
  <c r="G41" i="1" s="1"/>
  <c r="I41" i="1" s="1"/>
  <c r="C42" i="1" s="1"/>
  <c r="A50" i="1"/>
  <c r="E49" i="1"/>
  <c r="F49" i="1"/>
  <c r="B49" i="1"/>
  <c r="D49" i="1"/>
  <c r="A51" i="1" l="1"/>
  <c r="E50" i="1"/>
  <c r="D50" i="1"/>
  <c r="B50" i="1"/>
  <c r="H42" i="1"/>
  <c r="G42" i="1" s="1"/>
  <c r="I42" i="1" s="1"/>
  <c r="C43" i="1" s="1"/>
  <c r="F50" i="1" l="1"/>
  <c r="H43" i="1"/>
  <c r="G43" i="1" s="1"/>
  <c r="I43" i="1" s="1"/>
  <c r="C44" i="1" s="1"/>
  <c r="A52" i="1"/>
  <c r="D51" i="1"/>
  <c r="E51" i="1"/>
  <c r="F51" i="1" s="1"/>
  <c r="B51" i="1"/>
  <c r="H44" i="1" l="1"/>
  <c r="G44" i="1" s="1"/>
  <c r="I44" i="1" s="1"/>
  <c r="C45" i="1" s="1"/>
  <c r="D52" i="1"/>
  <c r="A53" i="1"/>
  <c r="E52" i="1"/>
  <c r="B52" i="1"/>
  <c r="F52" i="1" l="1"/>
  <c r="H45" i="1"/>
  <c r="G45" i="1" s="1"/>
  <c r="I45" i="1" s="1"/>
  <c r="C46" i="1" s="1"/>
  <c r="A54" i="1"/>
  <c r="D53" i="1"/>
  <c r="B53" i="1"/>
  <c r="E53" i="1"/>
  <c r="F53" i="1" l="1"/>
  <c r="H46" i="1"/>
  <c r="G46" i="1" s="1"/>
  <c r="I46" i="1" s="1"/>
  <c r="C47" i="1" s="1"/>
  <c r="A55" i="1"/>
  <c r="D54" i="1"/>
  <c r="E54" i="1"/>
  <c r="F54" i="1" s="1"/>
  <c r="B54" i="1"/>
  <c r="H47" i="1" l="1"/>
  <c r="G47" i="1" s="1"/>
  <c r="I47" i="1"/>
  <c r="C48" i="1" s="1"/>
  <c r="A56" i="1"/>
  <c r="E55" i="1"/>
  <c r="F55" i="1" s="1"/>
  <c r="D55" i="1"/>
  <c r="B55" i="1"/>
  <c r="D56" i="1" l="1"/>
  <c r="A57" i="1"/>
  <c r="E56" i="1"/>
  <c r="B56" i="1"/>
  <c r="H48" i="1"/>
  <c r="G48" i="1" s="1"/>
  <c r="I48" i="1" s="1"/>
  <c r="C49" i="1" s="1"/>
  <c r="F56" i="1" l="1"/>
  <c r="H49" i="1"/>
  <c r="G49" i="1" s="1"/>
  <c r="I49" i="1" s="1"/>
  <c r="C50" i="1" s="1"/>
  <c r="A58" i="1"/>
  <c r="B57" i="1"/>
  <c r="E57" i="1"/>
  <c r="F57" i="1" s="1"/>
  <c r="D57" i="1"/>
  <c r="H50" i="1" l="1"/>
  <c r="G50" i="1" s="1"/>
  <c r="I50" i="1" s="1"/>
  <c r="C51" i="1" s="1"/>
  <c r="A59" i="1"/>
  <c r="D58" i="1"/>
  <c r="E58" i="1"/>
  <c r="F58" i="1" s="1"/>
  <c r="B58" i="1"/>
  <c r="A60" i="1" l="1"/>
  <c r="D59" i="1"/>
  <c r="E59" i="1"/>
  <c r="B59" i="1"/>
  <c r="H51" i="1"/>
  <c r="G51" i="1" s="1"/>
  <c r="I51" i="1"/>
  <c r="C52" i="1" s="1"/>
  <c r="F59" i="1" l="1"/>
  <c r="H52" i="1"/>
  <c r="G52" i="1" s="1"/>
  <c r="I52" i="1" s="1"/>
  <c r="C53" i="1" s="1"/>
  <c r="A61" i="1"/>
  <c r="E60" i="1"/>
  <c r="F60" i="1" s="1"/>
  <c r="D60" i="1"/>
  <c r="B60" i="1"/>
  <c r="H53" i="1" l="1"/>
  <c r="G53" i="1" s="1"/>
  <c r="I53" i="1" s="1"/>
  <c r="C54" i="1" s="1"/>
  <c r="B61" i="1"/>
  <c r="A62" i="1"/>
  <c r="E61" i="1"/>
  <c r="D61" i="1"/>
  <c r="F61" i="1" l="1"/>
  <c r="H54" i="1"/>
  <c r="G54" i="1" s="1"/>
  <c r="I54" i="1" s="1"/>
  <c r="C55" i="1" s="1"/>
  <c r="A63" i="1"/>
  <c r="D62" i="1"/>
  <c r="F62" i="1" s="1"/>
  <c r="E62" i="1"/>
  <c r="B62" i="1"/>
  <c r="H55" i="1" l="1"/>
  <c r="G55" i="1" s="1"/>
  <c r="I55" i="1" s="1"/>
  <c r="C56" i="1" s="1"/>
  <c r="A64" i="1"/>
  <c r="D63" i="1"/>
  <c r="E63" i="1"/>
  <c r="B63" i="1"/>
  <c r="F63" i="1" l="1"/>
  <c r="A65" i="1"/>
  <c r="E64" i="1"/>
  <c r="F64" i="1" s="1"/>
  <c r="D64" i="1"/>
  <c r="B64" i="1"/>
  <c r="H56" i="1"/>
  <c r="G56" i="1" s="1"/>
  <c r="I56" i="1" s="1"/>
  <c r="C57" i="1" s="1"/>
  <c r="H57" i="1" l="1"/>
  <c r="G57" i="1" s="1"/>
  <c r="I57" i="1" s="1"/>
  <c r="C58" i="1" s="1"/>
  <c r="A66" i="1"/>
  <c r="E65" i="1"/>
  <c r="B65" i="1"/>
  <c r="D65" i="1"/>
  <c r="F65" i="1" l="1"/>
  <c r="H58" i="1"/>
  <c r="G58" i="1" s="1"/>
  <c r="I58" i="1" s="1"/>
  <c r="C59" i="1" s="1"/>
  <c r="A67" i="1"/>
  <c r="E66" i="1"/>
  <c r="D66" i="1"/>
  <c r="B66" i="1"/>
  <c r="F66" i="1" l="1"/>
  <c r="H59" i="1"/>
  <c r="G59" i="1" s="1"/>
  <c r="I59" i="1" s="1"/>
  <c r="C60" i="1" s="1"/>
  <c r="A68" i="1"/>
  <c r="D67" i="1"/>
  <c r="F67" i="1" s="1"/>
  <c r="B67" i="1"/>
  <c r="E67" i="1"/>
  <c r="H60" i="1" l="1"/>
  <c r="G60" i="1" s="1"/>
  <c r="I60" i="1" s="1"/>
  <c r="C61" i="1" s="1"/>
  <c r="A69" i="1"/>
  <c r="D68" i="1"/>
  <c r="E68" i="1"/>
  <c r="F68" i="1" s="1"/>
  <c r="B68" i="1"/>
  <c r="H61" i="1" l="1"/>
  <c r="G61" i="1" s="1"/>
  <c r="I61" i="1" s="1"/>
  <c r="C62" i="1" s="1"/>
  <c r="A70" i="1"/>
  <c r="D69" i="1"/>
  <c r="B69" i="1"/>
  <c r="E69" i="1"/>
  <c r="F69" i="1" s="1"/>
  <c r="H62" i="1" l="1"/>
  <c r="G62" i="1" s="1"/>
  <c r="I62" i="1" s="1"/>
  <c r="C63" i="1" s="1"/>
  <c r="A71" i="1"/>
  <c r="E70" i="1"/>
  <c r="D70" i="1"/>
  <c r="F70" i="1" s="1"/>
  <c r="B70" i="1"/>
  <c r="H63" i="1" l="1"/>
  <c r="G63" i="1" s="1"/>
  <c r="I63" i="1" s="1"/>
  <c r="C64" i="1" s="1"/>
  <c r="A72" i="1"/>
  <c r="D71" i="1"/>
  <c r="E71" i="1"/>
  <c r="B71" i="1"/>
  <c r="F71" i="1" l="1"/>
  <c r="H64" i="1"/>
  <c r="G64" i="1" s="1"/>
  <c r="I64" i="1" s="1"/>
  <c r="C65" i="1" s="1"/>
  <c r="A73" i="1"/>
  <c r="D72" i="1"/>
  <c r="E72" i="1"/>
  <c r="B72" i="1"/>
  <c r="F72" i="1" l="1"/>
  <c r="H65" i="1"/>
  <c r="G65" i="1" s="1"/>
  <c r="I65" i="1"/>
  <c r="C66" i="1" s="1"/>
  <c r="A74" i="1"/>
  <c r="B73" i="1"/>
  <c r="E73" i="1"/>
  <c r="D73" i="1"/>
  <c r="F73" i="1"/>
  <c r="A75" i="1" l="1"/>
  <c r="D74" i="1"/>
  <c r="E74" i="1"/>
  <c r="F74" i="1"/>
  <c r="B74" i="1"/>
  <c r="H66" i="1"/>
  <c r="G66" i="1" s="1"/>
  <c r="I66" i="1"/>
  <c r="C67" i="1" s="1"/>
  <c r="H67" i="1" l="1"/>
  <c r="G67" i="1" s="1"/>
  <c r="I67" i="1" s="1"/>
  <c r="C68" i="1" s="1"/>
  <c r="A76" i="1"/>
  <c r="E75" i="1"/>
  <c r="D75" i="1"/>
  <c r="F75" i="1" s="1"/>
  <c r="B75" i="1"/>
  <c r="H68" i="1" l="1"/>
  <c r="G68" i="1" s="1"/>
  <c r="I68" i="1" s="1"/>
  <c r="C69" i="1" s="1"/>
  <c r="A77" i="1"/>
  <c r="E76" i="1"/>
  <c r="D76" i="1"/>
  <c r="F76" i="1" s="1"/>
  <c r="B76" i="1"/>
  <c r="H69" i="1" l="1"/>
  <c r="G69" i="1" s="1"/>
  <c r="I69" i="1" s="1"/>
  <c r="C70" i="1" s="1"/>
  <c r="B77" i="1"/>
  <c r="A78" i="1"/>
  <c r="E77" i="1"/>
  <c r="D77" i="1"/>
  <c r="F77" i="1" l="1"/>
  <c r="H70" i="1"/>
  <c r="G70" i="1" s="1"/>
  <c r="I70" i="1" s="1"/>
  <c r="C71" i="1" s="1"/>
  <c r="A79" i="1"/>
  <c r="D78" i="1"/>
  <c r="E78" i="1"/>
  <c r="B78" i="1"/>
  <c r="F78" i="1" l="1"/>
  <c r="H71" i="1"/>
  <c r="G71" i="1" s="1"/>
  <c r="I71" i="1" s="1"/>
  <c r="C72" i="1" s="1"/>
  <c r="A80" i="1"/>
  <c r="D79" i="1"/>
  <c r="E79" i="1"/>
  <c r="F79" i="1" s="1"/>
  <c r="B79" i="1"/>
  <c r="H72" i="1" l="1"/>
  <c r="G72" i="1" s="1"/>
  <c r="I72" i="1" s="1"/>
  <c r="C73" i="1" s="1"/>
  <c r="A81" i="1"/>
  <c r="E80" i="1"/>
  <c r="F80" i="1" s="1"/>
  <c r="D80" i="1"/>
  <c r="B80" i="1"/>
  <c r="A82" i="1" l="1"/>
  <c r="B81" i="1"/>
  <c r="E81" i="1"/>
  <c r="D81" i="1"/>
  <c r="F81" i="1" s="1"/>
  <c r="H73" i="1"/>
  <c r="G73" i="1" s="1"/>
  <c r="I73" i="1" s="1"/>
  <c r="C74" i="1" s="1"/>
  <c r="H74" i="1" l="1"/>
  <c r="G74" i="1" s="1"/>
  <c r="I74" i="1" s="1"/>
  <c r="C75" i="1" s="1"/>
  <c r="A83" i="1"/>
  <c r="D82" i="1"/>
  <c r="B82" i="1"/>
  <c r="E82" i="1"/>
  <c r="F82" i="1" l="1"/>
  <c r="H75" i="1"/>
  <c r="G75" i="1" s="1"/>
  <c r="I75" i="1"/>
  <c r="C76" i="1" s="1"/>
  <c r="A84" i="1"/>
  <c r="D83" i="1"/>
  <c r="F83" i="1" s="1"/>
  <c r="E83" i="1"/>
  <c r="B83" i="1"/>
  <c r="D84" i="1" l="1"/>
  <c r="E84" i="1"/>
  <c r="F84" i="1" s="1"/>
  <c r="A85" i="1"/>
  <c r="B84" i="1"/>
  <c r="H76" i="1"/>
  <c r="G76" i="1" s="1"/>
  <c r="I76" i="1" s="1"/>
  <c r="C77" i="1" s="1"/>
  <c r="H77" i="1" l="1"/>
  <c r="G77" i="1" s="1"/>
  <c r="I77" i="1" s="1"/>
  <c r="C78" i="1" s="1"/>
  <c r="A86" i="1"/>
  <c r="B85" i="1"/>
  <c r="D85" i="1"/>
  <c r="E85" i="1"/>
  <c r="F85" i="1" s="1"/>
  <c r="H78" i="1" l="1"/>
  <c r="G78" i="1" s="1"/>
  <c r="I78" i="1" s="1"/>
  <c r="C79" i="1" s="1"/>
  <c r="A87" i="1"/>
  <c r="E86" i="1"/>
  <c r="D86" i="1"/>
  <c r="B86" i="1"/>
  <c r="F86" i="1" l="1"/>
  <c r="H79" i="1"/>
  <c r="G79" i="1" s="1"/>
  <c r="I79" i="1"/>
  <c r="C80" i="1" s="1"/>
  <c r="A88" i="1"/>
  <c r="E87" i="1"/>
  <c r="D87" i="1"/>
  <c r="B87" i="1"/>
  <c r="F87" i="1" l="1"/>
  <c r="D88" i="1"/>
  <c r="A89" i="1"/>
  <c r="E88" i="1"/>
  <c r="B88" i="1"/>
  <c r="H80" i="1"/>
  <c r="G80" i="1" s="1"/>
  <c r="I80" i="1" s="1"/>
  <c r="C81" i="1" s="1"/>
  <c r="F88" i="1" l="1"/>
  <c r="H81" i="1"/>
  <c r="G81" i="1" s="1"/>
  <c r="I81" i="1"/>
  <c r="C82" i="1" s="1"/>
  <c r="A90" i="1"/>
  <c r="B89" i="1"/>
  <c r="E89" i="1"/>
  <c r="D89" i="1"/>
  <c r="F89" i="1"/>
  <c r="H82" i="1" l="1"/>
  <c r="G82" i="1" s="1"/>
  <c r="I82" i="1" s="1"/>
  <c r="C83" i="1" s="1"/>
  <c r="A91" i="1"/>
  <c r="D90" i="1"/>
  <c r="E90" i="1"/>
  <c r="F90" i="1" s="1"/>
  <c r="B90" i="1"/>
  <c r="H83" i="1" l="1"/>
  <c r="G83" i="1" s="1"/>
  <c r="I83" i="1"/>
  <c r="C84" i="1" s="1"/>
  <c r="A92" i="1"/>
  <c r="E91" i="1"/>
  <c r="F91" i="1" s="1"/>
  <c r="D91" i="1"/>
  <c r="B91" i="1"/>
  <c r="A93" i="1" l="1"/>
  <c r="E92" i="1"/>
  <c r="D92" i="1"/>
  <c r="F92" i="1" s="1"/>
  <c r="B92" i="1"/>
  <c r="H84" i="1"/>
  <c r="G84" i="1" s="1"/>
  <c r="I84" i="1" s="1"/>
  <c r="C85" i="1" s="1"/>
  <c r="H85" i="1" l="1"/>
  <c r="G85" i="1" s="1"/>
  <c r="I85" i="1" s="1"/>
  <c r="C86" i="1" s="1"/>
  <c r="B93" i="1"/>
  <c r="A94" i="1"/>
  <c r="E93" i="1"/>
  <c r="D93" i="1"/>
  <c r="F93" i="1" l="1"/>
  <c r="H86" i="1"/>
  <c r="G86" i="1" s="1"/>
  <c r="I86" i="1" s="1"/>
  <c r="C87" i="1" s="1"/>
  <c r="A95" i="1"/>
  <c r="D94" i="1"/>
  <c r="E94" i="1"/>
  <c r="B94" i="1"/>
  <c r="F94" i="1" l="1"/>
  <c r="H87" i="1"/>
  <c r="G87" i="1" s="1"/>
  <c r="I87" i="1" s="1"/>
  <c r="C88" i="1" s="1"/>
  <c r="A96" i="1"/>
  <c r="D95" i="1"/>
  <c r="E95" i="1"/>
  <c r="F95" i="1"/>
  <c r="B95" i="1"/>
  <c r="H88" i="1" l="1"/>
  <c r="G88" i="1" s="1"/>
  <c r="I88" i="1" s="1"/>
  <c r="C89" i="1" s="1"/>
  <c r="A97" i="1"/>
  <c r="E96" i="1"/>
  <c r="F96" i="1"/>
  <c r="D96" i="1"/>
  <c r="B96" i="1"/>
  <c r="H89" i="1" l="1"/>
  <c r="G89" i="1" s="1"/>
  <c r="I89" i="1" s="1"/>
  <c r="C90" i="1" s="1"/>
  <c r="A98" i="1"/>
  <c r="B97" i="1"/>
  <c r="E97" i="1"/>
  <c r="F97" i="1" s="1"/>
  <c r="D97" i="1"/>
  <c r="H90" i="1" l="1"/>
  <c r="G90" i="1" s="1"/>
  <c r="I90" i="1" s="1"/>
  <c r="C91" i="1" s="1"/>
  <c r="A99" i="1"/>
  <c r="D98" i="1"/>
  <c r="E98" i="1"/>
  <c r="B98" i="1"/>
  <c r="F98" i="1" l="1"/>
  <c r="H91" i="1"/>
  <c r="G91" i="1" s="1"/>
  <c r="I91" i="1" s="1"/>
  <c r="C92" i="1" s="1"/>
  <c r="A100" i="1"/>
  <c r="D99" i="1"/>
  <c r="E99" i="1"/>
  <c r="B99" i="1"/>
  <c r="F99" i="1"/>
  <c r="H92" i="1" l="1"/>
  <c r="G92" i="1" s="1"/>
  <c r="I92" i="1"/>
  <c r="C93" i="1" s="1"/>
  <c r="A101" i="1"/>
  <c r="D100" i="1"/>
  <c r="E100" i="1"/>
  <c r="F100" i="1" s="1"/>
  <c r="B100" i="1"/>
  <c r="A102" i="1" l="1"/>
  <c r="D101" i="1"/>
  <c r="B101" i="1"/>
  <c r="F101" i="1"/>
  <c r="E101" i="1"/>
  <c r="H93" i="1"/>
  <c r="G93" i="1" s="1"/>
  <c r="I93" i="1" s="1"/>
  <c r="C94" i="1" s="1"/>
  <c r="H94" i="1" l="1"/>
  <c r="G94" i="1" s="1"/>
  <c r="I94" i="1"/>
  <c r="C95" i="1" s="1"/>
  <c r="A103" i="1"/>
  <c r="E102" i="1"/>
  <c r="F102" i="1" s="1"/>
  <c r="D102" i="1"/>
  <c r="B102" i="1"/>
  <c r="H95" i="1" l="1"/>
  <c r="G95" i="1" s="1"/>
  <c r="I95" i="1" s="1"/>
  <c r="C96" i="1" s="1"/>
  <c r="A104" i="1"/>
  <c r="D103" i="1"/>
  <c r="F103" i="1" s="1"/>
  <c r="B103" i="1"/>
  <c r="E103" i="1"/>
  <c r="H96" i="1" l="1"/>
  <c r="G96" i="1" s="1"/>
  <c r="I96" i="1"/>
  <c r="C97" i="1" s="1"/>
  <c r="A105" i="1"/>
  <c r="F104" i="1"/>
  <c r="D104" i="1"/>
  <c r="E104" i="1"/>
  <c r="B104" i="1"/>
  <c r="H97" i="1" l="1"/>
  <c r="G97" i="1" s="1"/>
  <c r="I97" i="1" s="1"/>
  <c r="C98" i="1" s="1"/>
  <c r="A106" i="1"/>
  <c r="B105" i="1"/>
  <c r="E105" i="1"/>
  <c r="F105" i="1" s="1"/>
  <c r="D105" i="1"/>
  <c r="H98" i="1" l="1"/>
  <c r="G98" i="1" s="1"/>
  <c r="I98" i="1"/>
  <c r="C99" i="1" s="1"/>
  <c r="A107" i="1"/>
  <c r="D106" i="1"/>
  <c r="E106" i="1"/>
  <c r="F106" i="1"/>
  <c r="B106" i="1"/>
  <c r="A108" i="1" l="1"/>
  <c r="E107" i="1"/>
  <c r="F107" i="1" s="1"/>
  <c r="D107" i="1"/>
  <c r="B107" i="1"/>
  <c r="H99" i="1"/>
  <c r="G99" i="1" s="1"/>
  <c r="I99" i="1" s="1"/>
  <c r="C100" i="1" s="1"/>
  <c r="H100" i="1" l="1"/>
  <c r="G100" i="1" s="1"/>
  <c r="I100" i="1" s="1"/>
  <c r="C101" i="1" s="1"/>
  <c r="A109" i="1"/>
  <c r="D108" i="1"/>
  <c r="E108" i="1"/>
  <c r="B108" i="1"/>
  <c r="F108" i="1" l="1"/>
  <c r="H101" i="1"/>
  <c r="G101" i="1" s="1"/>
  <c r="I101" i="1" s="1"/>
  <c r="C102" i="1" s="1"/>
  <c r="B109" i="1"/>
  <c r="A110" i="1"/>
  <c r="E109" i="1"/>
  <c r="D109" i="1"/>
  <c r="F109" i="1" l="1"/>
  <c r="H102" i="1"/>
  <c r="G102" i="1" s="1"/>
  <c r="I102" i="1" s="1"/>
  <c r="C103" i="1" s="1"/>
  <c r="A111" i="1"/>
  <c r="E110" i="1"/>
  <c r="F110" i="1" s="1"/>
  <c r="D110" i="1"/>
  <c r="B110" i="1"/>
  <c r="A112" i="1" l="1"/>
  <c r="D111" i="1"/>
  <c r="E111" i="1"/>
  <c r="F111" i="1"/>
  <c r="B111" i="1"/>
  <c r="H103" i="1"/>
  <c r="G103" i="1" s="1"/>
  <c r="I103" i="1" s="1"/>
  <c r="C104" i="1" s="1"/>
  <c r="H104" i="1" l="1"/>
  <c r="G104" i="1" s="1"/>
  <c r="I104" i="1" s="1"/>
  <c r="C105" i="1" s="1"/>
  <c r="A113" i="1"/>
  <c r="E112" i="1"/>
  <c r="F112" i="1" s="1"/>
  <c r="D112" i="1"/>
  <c r="B112" i="1"/>
  <c r="A114" i="1" l="1"/>
  <c r="D113" i="1"/>
  <c r="E113" i="1"/>
  <c r="B113" i="1"/>
  <c r="H105" i="1"/>
  <c r="G105" i="1" s="1"/>
  <c r="I105" i="1"/>
  <c r="C106" i="1" s="1"/>
  <c r="F113" i="1" l="1"/>
  <c r="H106" i="1"/>
  <c r="G106" i="1" s="1"/>
  <c r="I106" i="1" s="1"/>
  <c r="C107" i="1" s="1"/>
  <c r="A115" i="1"/>
  <c r="E114" i="1"/>
  <c r="D114" i="1"/>
  <c r="F114" i="1" s="1"/>
  <c r="B114" i="1"/>
  <c r="A116" i="1" l="1"/>
  <c r="D115" i="1"/>
  <c r="E115" i="1"/>
  <c r="F115" i="1"/>
  <c r="B115" i="1"/>
  <c r="H107" i="1"/>
  <c r="G107" i="1" s="1"/>
  <c r="I107" i="1" s="1"/>
  <c r="C108" i="1" s="1"/>
  <c r="H108" i="1" l="1"/>
  <c r="G108" i="1" s="1"/>
  <c r="I108" i="1"/>
  <c r="C109" i="1" s="1"/>
  <c r="D116" i="1"/>
  <c r="A117" i="1"/>
  <c r="E116" i="1"/>
  <c r="B116" i="1"/>
  <c r="F116" i="1" l="1"/>
  <c r="H109" i="1"/>
  <c r="G109" i="1" s="1"/>
  <c r="I109" i="1" s="1"/>
  <c r="C110" i="1" s="1"/>
  <c r="A118" i="1"/>
  <c r="B117" i="1"/>
  <c r="D117" i="1"/>
  <c r="E117" i="1"/>
  <c r="F117" i="1" l="1"/>
  <c r="H110" i="1"/>
  <c r="G110" i="1" s="1"/>
  <c r="I110" i="1"/>
  <c r="C111" i="1" s="1"/>
  <c r="A119" i="1"/>
  <c r="E118" i="1"/>
  <c r="F118" i="1" s="1"/>
  <c r="D118" i="1"/>
  <c r="B118" i="1"/>
  <c r="A120" i="1" l="1"/>
  <c r="D119" i="1"/>
  <c r="E119" i="1"/>
  <c r="B119" i="1"/>
  <c r="H111" i="1"/>
  <c r="G111" i="1" s="1"/>
  <c r="I111" i="1" s="1"/>
  <c r="C112" i="1" s="1"/>
  <c r="F119" i="1" l="1"/>
  <c r="H112" i="1"/>
  <c r="G112" i="1" s="1"/>
  <c r="I112" i="1" s="1"/>
  <c r="C113" i="1" s="1"/>
  <c r="A121" i="1"/>
  <c r="D120" i="1"/>
  <c r="E120" i="1"/>
  <c r="B120" i="1"/>
  <c r="F120" i="1" l="1"/>
  <c r="H113" i="1"/>
  <c r="G113" i="1" s="1"/>
  <c r="I113" i="1"/>
  <c r="C114" i="1" s="1"/>
  <c r="A122" i="1"/>
  <c r="B121" i="1"/>
  <c r="E121" i="1"/>
  <c r="D121" i="1"/>
  <c r="F121" i="1"/>
  <c r="H114" i="1" l="1"/>
  <c r="G114" i="1" s="1"/>
  <c r="I114" i="1" s="1"/>
  <c r="C115" i="1" s="1"/>
  <c r="A123" i="1"/>
  <c r="D122" i="1"/>
  <c r="E122" i="1"/>
  <c r="F122" i="1" s="1"/>
  <c r="B122" i="1"/>
  <c r="H115" i="1" l="1"/>
  <c r="G115" i="1" s="1"/>
  <c r="I115" i="1" s="1"/>
  <c r="C116" i="1" s="1"/>
  <c r="A124" i="1"/>
  <c r="E123" i="1"/>
  <c r="F123" i="1" s="1"/>
  <c r="D123" i="1"/>
  <c r="B123" i="1"/>
  <c r="H116" i="1" l="1"/>
  <c r="G116" i="1" s="1"/>
  <c r="I116" i="1" s="1"/>
  <c r="C117" i="1" s="1"/>
  <c r="A125" i="1"/>
  <c r="D124" i="1"/>
  <c r="E124" i="1"/>
  <c r="B124" i="1"/>
  <c r="F124" i="1" l="1"/>
  <c r="H117" i="1"/>
  <c r="G117" i="1" s="1"/>
  <c r="I117" i="1" s="1"/>
  <c r="C118" i="1" s="1"/>
  <c r="B125" i="1"/>
  <c r="A126" i="1"/>
  <c r="E125" i="1"/>
  <c r="D125" i="1"/>
  <c r="F125" i="1" s="1"/>
  <c r="H118" i="1" l="1"/>
  <c r="G118" i="1" s="1"/>
  <c r="I118" i="1" s="1"/>
  <c r="C119" i="1" s="1"/>
  <c r="A127" i="1"/>
  <c r="E126" i="1"/>
  <c r="B126" i="1"/>
  <c r="D126" i="1"/>
  <c r="F126" i="1" l="1"/>
  <c r="H119" i="1"/>
  <c r="G119" i="1" s="1"/>
  <c r="I119" i="1" s="1"/>
  <c r="C120" i="1" s="1"/>
  <c r="A128" i="1"/>
  <c r="D127" i="1"/>
  <c r="E127" i="1"/>
  <c r="F127" i="1" s="1"/>
  <c r="B127" i="1"/>
  <c r="H120" i="1" l="1"/>
  <c r="G120" i="1" s="1"/>
  <c r="I120" i="1" s="1"/>
  <c r="C121" i="1" s="1"/>
  <c r="A129" i="1"/>
  <c r="E128" i="1"/>
  <c r="F128" i="1" s="1"/>
  <c r="D128" i="1"/>
  <c r="B128" i="1"/>
  <c r="D129" i="1" l="1"/>
  <c r="A130" i="1"/>
  <c r="E129" i="1"/>
  <c r="F129" i="1" s="1"/>
  <c r="B129" i="1"/>
  <c r="H121" i="1"/>
  <c r="G121" i="1" s="1"/>
  <c r="I121" i="1" s="1"/>
  <c r="C122" i="1" s="1"/>
  <c r="H122" i="1" l="1"/>
  <c r="G122" i="1" s="1"/>
  <c r="I122" i="1" s="1"/>
  <c r="C123" i="1" s="1"/>
  <c r="A131" i="1"/>
  <c r="E130" i="1"/>
  <c r="B130" i="1"/>
  <c r="D130" i="1"/>
  <c r="F130" i="1" l="1"/>
  <c r="H123" i="1"/>
  <c r="G123" i="1" s="1"/>
  <c r="I123" i="1" s="1"/>
  <c r="C124" i="1" s="1"/>
  <c r="A132" i="1"/>
  <c r="E131" i="1"/>
  <c r="F131" i="1" s="1"/>
  <c r="D131" i="1"/>
  <c r="B131" i="1"/>
  <c r="H124" i="1" l="1"/>
  <c r="G124" i="1" s="1"/>
  <c r="I124" i="1" s="1"/>
  <c r="C125" i="1" s="1"/>
  <c r="A133" i="1"/>
  <c r="D132" i="1"/>
  <c r="E132" i="1"/>
  <c r="F132" i="1" s="1"/>
  <c r="B132" i="1"/>
  <c r="H125" i="1" l="1"/>
  <c r="G125" i="1" s="1"/>
  <c r="I125" i="1"/>
  <c r="C126" i="1" s="1"/>
  <c r="D133" i="1"/>
  <c r="F133" i="1" s="1"/>
  <c r="A134" i="1"/>
  <c r="B133" i="1"/>
  <c r="E133" i="1"/>
  <c r="H126" i="1" l="1"/>
  <c r="G126" i="1" s="1"/>
  <c r="I126" i="1" s="1"/>
  <c r="C127" i="1" s="1"/>
  <c r="A135" i="1"/>
  <c r="E134" i="1"/>
  <c r="F134" i="1"/>
  <c r="D134" i="1"/>
  <c r="B134" i="1"/>
  <c r="H127" i="1" l="1"/>
  <c r="G127" i="1" s="1"/>
  <c r="I127" i="1" s="1"/>
  <c r="C128" i="1" s="1"/>
  <c r="A136" i="1"/>
  <c r="B135" i="1"/>
  <c r="D135" i="1"/>
  <c r="F135" i="1" s="1"/>
  <c r="E135" i="1"/>
  <c r="A137" i="1" l="1"/>
  <c r="D136" i="1"/>
  <c r="B136" i="1"/>
  <c r="E136" i="1"/>
  <c r="F136" i="1" s="1"/>
  <c r="H128" i="1"/>
  <c r="G128" i="1" s="1"/>
  <c r="I128" i="1" s="1"/>
  <c r="C129" i="1" s="1"/>
  <c r="H129" i="1" l="1"/>
  <c r="G129" i="1" s="1"/>
  <c r="I129" i="1" s="1"/>
  <c r="C130" i="1" s="1"/>
  <c r="A138" i="1"/>
  <c r="B137" i="1"/>
  <c r="E137" i="1"/>
  <c r="F137" i="1" s="1"/>
  <c r="D137" i="1"/>
  <c r="H130" i="1" l="1"/>
  <c r="G130" i="1" s="1"/>
  <c r="I130" i="1" s="1"/>
  <c r="C131" i="1" s="1"/>
  <c r="A139" i="1"/>
  <c r="D138" i="1"/>
  <c r="E138" i="1"/>
  <c r="F138" i="1" s="1"/>
  <c r="B138" i="1"/>
  <c r="H131" i="1" l="1"/>
  <c r="G131" i="1" s="1"/>
  <c r="I131" i="1" s="1"/>
  <c r="C132" i="1" s="1"/>
  <c r="A140" i="1"/>
  <c r="E139" i="1"/>
  <c r="F139" i="1"/>
  <c r="D139" i="1"/>
  <c r="B139" i="1"/>
  <c r="A141" i="1" l="1"/>
  <c r="D140" i="1"/>
  <c r="E140" i="1"/>
  <c r="F140" i="1" s="1"/>
  <c r="B140" i="1"/>
  <c r="H132" i="1"/>
  <c r="G132" i="1" s="1"/>
  <c r="I132" i="1" s="1"/>
  <c r="C133" i="1" s="1"/>
  <c r="H133" i="1" l="1"/>
  <c r="G133" i="1" s="1"/>
  <c r="I133" i="1" s="1"/>
  <c r="C134" i="1" s="1"/>
  <c r="B141" i="1"/>
  <c r="A142" i="1"/>
  <c r="E141" i="1"/>
  <c r="D141" i="1"/>
  <c r="F141" i="1" s="1"/>
  <c r="H134" i="1" l="1"/>
  <c r="G134" i="1" s="1"/>
  <c r="I134" i="1" s="1"/>
  <c r="C135" i="1" s="1"/>
  <c r="A143" i="1"/>
  <c r="D142" i="1"/>
  <c r="E142" i="1"/>
  <c r="B142" i="1"/>
  <c r="F142" i="1" l="1"/>
  <c r="H135" i="1"/>
  <c r="G135" i="1" s="1"/>
  <c r="I135" i="1" s="1"/>
  <c r="C136" i="1" s="1"/>
  <c r="A144" i="1"/>
  <c r="D143" i="1"/>
  <c r="E143" i="1"/>
  <c r="F143" i="1" s="1"/>
  <c r="B143" i="1"/>
  <c r="H136" i="1" l="1"/>
  <c r="G136" i="1" s="1"/>
  <c r="I136" i="1" s="1"/>
  <c r="C137" i="1" s="1"/>
  <c r="A145" i="1"/>
  <c r="E144" i="1"/>
  <c r="D144" i="1"/>
  <c r="B144" i="1"/>
  <c r="F144" i="1" l="1"/>
  <c r="H137" i="1"/>
  <c r="G137" i="1" s="1"/>
  <c r="I137" i="1" s="1"/>
  <c r="C138" i="1" s="1"/>
  <c r="D145" i="1"/>
  <c r="A146" i="1"/>
  <c r="E145" i="1"/>
  <c r="F145" i="1" s="1"/>
  <c r="B145" i="1"/>
  <c r="H138" i="1" l="1"/>
  <c r="G138" i="1" s="1"/>
  <c r="I138" i="1" s="1"/>
  <c r="C139" i="1" s="1"/>
  <c r="A147" i="1"/>
  <c r="E146" i="1"/>
  <c r="B146" i="1"/>
  <c r="D146" i="1"/>
  <c r="F146" i="1" l="1"/>
  <c r="A148" i="1"/>
  <c r="D147" i="1"/>
  <c r="E147" i="1"/>
  <c r="F147" i="1" s="1"/>
  <c r="B147" i="1"/>
  <c r="H139" i="1"/>
  <c r="G139" i="1" s="1"/>
  <c r="I139" i="1" s="1"/>
  <c r="C140" i="1" s="1"/>
  <c r="H140" i="1" l="1"/>
  <c r="G140" i="1" s="1"/>
  <c r="I140" i="1" s="1"/>
  <c r="C141" i="1" s="1"/>
  <c r="D148" i="1"/>
  <c r="E148" i="1"/>
  <c r="A149" i="1"/>
  <c r="B148" i="1"/>
  <c r="F148" i="1" l="1"/>
  <c r="H141" i="1"/>
  <c r="G141" i="1" s="1"/>
  <c r="I141" i="1" s="1"/>
  <c r="C142" i="1" s="1"/>
  <c r="D149" i="1"/>
  <c r="A150" i="1"/>
  <c r="B149" i="1"/>
  <c r="E149" i="1"/>
  <c r="F149" i="1" l="1"/>
  <c r="H142" i="1"/>
  <c r="G142" i="1" s="1"/>
  <c r="I142" i="1" s="1"/>
  <c r="C143" i="1" s="1"/>
  <c r="A151" i="1"/>
  <c r="E150" i="1"/>
  <c r="F150" i="1" s="1"/>
  <c r="D150" i="1"/>
  <c r="B150" i="1"/>
  <c r="A152" i="1" l="1"/>
  <c r="D151" i="1"/>
  <c r="E151" i="1"/>
  <c r="F151" i="1" s="1"/>
  <c r="B151" i="1"/>
  <c r="H143" i="1"/>
  <c r="G143" i="1" s="1"/>
  <c r="I143" i="1"/>
  <c r="C144" i="1" s="1"/>
  <c r="H144" i="1" l="1"/>
  <c r="G144" i="1" s="1"/>
  <c r="I144" i="1" s="1"/>
  <c r="C145" i="1" s="1"/>
  <c r="D152" i="1"/>
  <c r="E152" i="1"/>
  <c r="A153" i="1"/>
  <c r="B152" i="1"/>
  <c r="F152" i="1" l="1"/>
  <c r="H145" i="1"/>
  <c r="G145" i="1" s="1"/>
  <c r="I145" i="1" s="1"/>
  <c r="C146" i="1" s="1"/>
  <c r="A154" i="1"/>
  <c r="B153" i="1"/>
  <c r="E153" i="1"/>
  <c r="D153" i="1"/>
  <c r="F153" i="1"/>
  <c r="H146" i="1" l="1"/>
  <c r="G146" i="1" s="1"/>
  <c r="I146" i="1" s="1"/>
  <c r="C147" i="1" s="1"/>
  <c r="A155" i="1"/>
  <c r="D154" i="1"/>
  <c r="E154" i="1"/>
  <c r="F154" i="1" s="1"/>
  <c r="B154" i="1"/>
  <c r="H147" i="1" l="1"/>
  <c r="G147" i="1" s="1"/>
  <c r="I147" i="1" s="1"/>
  <c r="C148" i="1" s="1"/>
  <c r="A156" i="1"/>
  <c r="E155" i="1"/>
  <c r="F155" i="1"/>
  <c r="D155" i="1"/>
  <c r="B155" i="1"/>
  <c r="H148" i="1" l="1"/>
  <c r="G148" i="1" s="1"/>
  <c r="I148" i="1" s="1"/>
  <c r="C149" i="1" s="1"/>
  <c r="A157" i="1"/>
  <c r="B156" i="1"/>
  <c r="D156" i="1"/>
  <c r="F156" i="1" s="1"/>
  <c r="E156" i="1"/>
  <c r="H149" i="1" l="1"/>
  <c r="G149" i="1" s="1"/>
  <c r="I149" i="1" s="1"/>
  <c r="C150" i="1" s="1"/>
  <c r="B157" i="1"/>
  <c r="A158" i="1"/>
  <c r="E157" i="1"/>
  <c r="D157" i="1"/>
  <c r="F157" i="1" l="1"/>
  <c r="H150" i="1"/>
  <c r="G150" i="1" s="1"/>
  <c r="I150" i="1" s="1"/>
  <c r="C151" i="1" s="1"/>
  <c r="A159" i="1"/>
  <c r="D158" i="1"/>
  <c r="F158" i="1" s="1"/>
  <c r="B158" i="1"/>
  <c r="E158" i="1"/>
  <c r="H151" i="1" l="1"/>
  <c r="G151" i="1" s="1"/>
  <c r="I151" i="1" s="1"/>
  <c r="C152" i="1" s="1"/>
  <c r="A160" i="1"/>
  <c r="D159" i="1"/>
  <c r="E159" i="1"/>
  <c r="B159" i="1"/>
  <c r="F159" i="1" l="1"/>
  <c r="H152" i="1"/>
  <c r="G152" i="1" s="1"/>
  <c r="I152" i="1" s="1"/>
  <c r="C153" i="1" s="1"/>
  <c r="A161" i="1"/>
  <c r="E160" i="1"/>
  <c r="F160" i="1" s="1"/>
  <c r="D160" i="1"/>
  <c r="B160" i="1"/>
  <c r="B161" i="1" l="1"/>
  <c r="A162" i="1"/>
  <c r="D161" i="1"/>
  <c r="E161" i="1"/>
  <c r="H153" i="1"/>
  <c r="G153" i="1" s="1"/>
  <c r="I153" i="1" s="1"/>
  <c r="C154" i="1" s="1"/>
  <c r="F161" i="1" l="1"/>
  <c r="H154" i="1"/>
  <c r="G154" i="1" s="1"/>
  <c r="I154" i="1"/>
  <c r="C155" i="1" s="1"/>
  <c r="A163" i="1"/>
  <c r="D162" i="1"/>
  <c r="E162" i="1"/>
  <c r="B162" i="1"/>
  <c r="F162" i="1" l="1"/>
  <c r="A164" i="1"/>
  <c r="D163" i="1"/>
  <c r="E163" i="1"/>
  <c r="F163" i="1" s="1"/>
  <c r="B163" i="1"/>
  <c r="H155" i="1"/>
  <c r="G155" i="1" s="1"/>
  <c r="I155" i="1" s="1"/>
  <c r="C156" i="1" s="1"/>
  <c r="H156" i="1" l="1"/>
  <c r="G156" i="1" s="1"/>
  <c r="I156" i="1" s="1"/>
  <c r="C157" i="1" s="1"/>
  <c r="A165" i="1"/>
  <c r="D164" i="1"/>
  <c r="E164" i="1"/>
  <c r="F164" i="1" s="1"/>
  <c r="B164" i="1"/>
  <c r="H157" i="1" l="1"/>
  <c r="G157" i="1" s="1"/>
  <c r="I157" i="1" s="1"/>
  <c r="C158" i="1" s="1"/>
  <c r="A166" i="1"/>
  <c r="D165" i="1"/>
  <c r="B165" i="1"/>
  <c r="E165" i="1"/>
  <c r="F165" i="1" s="1"/>
  <c r="H158" i="1" l="1"/>
  <c r="G158" i="1" s="1"/>
  <c r="I158" i="1" s="1"/>
  <c r="C159" i="1" s="1"/>
  <c r="A167" i="1"/>
  <c r="E166" i="1"/>
  <c r="D166" i="1"/>
  <c r="F166" i="1" s="1"/>
  <c r="B166" i="1"/>
  <c r="H159" i="1" l="1"/>
  <c r="G159" i="1" s="1"/>
  <c r="I159" i="1" s="1"/>
  <c r="C160" i="1" s="1"/>
  <c r="A168" i="1"/>
  <c r="E167" i="1"/>
  <c r="B167" i="1"/>
  <c r="D167" i="1"/>
  <c r="F167" i="1" l="1"/>
  <c r="H160" i="1"/>
  <c r="G160" i="1" s="1"/>
  <c r="I160" i="1" s="1"/>
  <c r="C161" i="1" s="1"/>
  <c r="A169" i="1"/>
  <c r="D168" i="1"/>
  <c r="E168" i="1"/>
  <c r="F168" i="1" s="1"/>
  <c r="B168" i="1"/>
  <c r="H161" i="1" l="1"/>
  <c r="G161" i="1" s="1"/>
  <c r="I161" i="1" s="1"/>
  <c r="C162" i="1" s="1"/>
  <c r="A170" i="1"/>
  <c r="B169" i="1"/>
  <c r="E169" i="1"/>
  <c r="D169" i="1"/>
  <c r="F169" i="1" l="1"/>
  <c r="H162" i="1"/>
  <c r="G162" i="1" s="1"/>
  <c r="I162" i="1" s="1"/>
  <c r="C163" i="1" s="1"/>
  <c r="A171" i="1"/>
  <c r="D170" i="1"/>
  <c r="E170" i="1"/>
  <c r="F170" i="1" s="1"/>
  <c r="B170" i="1"/>
  <c r="H163" i="1" l="1"/>
  <c r="G163" i="1" s="1"/>
  <c r="I163" i="1" s="1"/>
  <c r="C164" i="1" s="1"/>
  <c r="A172" i="1"/>
  <c r="E171" i="1"/>
  <c r="F171" i="1"/>
  <c r="D171" i="1"/>
  <c r="B171" i="1"/>
  <c r="H164" i="1" l="1"/>
  <c r="G164" i="1" s="1"/>
  <c r="I164" i="1" s="1"/>
  <c r="C165" i="1" s="1"/>
  <c r="A173" i="1"/>
  <c r="D172" i="1"/>
  <c r="E172" i="1"/>
  <c r="F172" i="1" s="1"/>
  <c r="B172" i="1"/>
  <c r="H165" i="1" l="1"/>
  <c r="G165" i="1" s="1"/>
  <c r="I165" i="1"/>
  <c r="C166" i="1" s="1"/>
  <c r="D173" i="1"/>
  <c r="F173" i="1" s="1"/>
  <c r="A174" i="1"/>
  <c r="E173" i="1"/>
  <c r="B173" i="1"/>
  <c r="H166" i="1" l="1"/>
  <c r="G166" i="1" s="1"/>
  <c r="I166" i="1" s="1"/>
  <c r="C167" i="1" s="1"/>
  <c r="A175" i="1"/>
  <c r="D174" i="1"/>
  <c r="E174" i="1"/>
  <c r="B174" i="1"/>
  <c r="F174" i="1" l="1"/>
  <c r="H167" i="1"/>
  <c r="G167" i="1" s="1"/>
  <c r="I167" i="1" s="1"/>
  <c r="C168" i="1" s="1"/>
  <c r="A176" i="1"/>
  <c r="D175" i="1"/>
  <c r="E175" i="1"/>
  <c r="F175" i="1" s="1"/>
  <c r="B175" i="1"/>
  <c r="H168" i="1" l="1"/>
  <c r="G168" i="1" s="1"/>
  <c r="I168" i="1" s="1"/>
  <c r="C169" i="1" s="1"/>
  <c r="A177" i="1"/>
  <c r="E176" i="1"/>
  <c r="F176" i="1"/>
  <c r="D176" i="1"/>
  <c r="B176" i="1"/>
  <c r="H169" i="1" l="1"/>
  <c r="G169" i="1" s="1"/>
  <c r="I169" i="1" s="1"/>
  <c r="C170" i="1" s="1"/>
  <c r="D177" i="1"/>
  <c r="A178" i="1"/>
  <c r="B177" i="1"/>
  <c r="E177" i="1"/>
  <c r="F177" i="1" l="1"/>
  <c r="H170" i="1"/>
  <c r="G170" i="1" s="1"/>
  <c r="I170" i="1" s="1"/>
  <c r="C171" i="1" s="1"/>
  <c r="A179" i="1"/>
  <c r="B178" i="1"/>
  <c r="D178" i="1"/>
  <c r="E178" i="1"/>
  <c r="F178" i="1" l="1"/>
  <c r="A180" i="1"/>
  <c r="D179" i="1"/>
  <c r="B179" i="1"/>
  <c r="E179" i="1"/>
  <c r="H171" i="1"/>
  <c r="G171" i="1" s="1"/>
  <c r="I171" i="1" s="1"/>
  <c r="C172" i="1" s="1"/>
  <c r="F179" i="1" l="1"/>
  <c r="H172" i="1"/>
  <c r="G172" i="1" s="1"/>
  <c r="I172" i="1" s="1"/>
  <c r="C173" i="1" s="1"/>
  <c r="A181" i="1"/>
  <c r="D180" i="1"/>
  <c r="E180" i="1"/>
  <c r="F180" i="1" s="1"/>
  <c r="B180" i="1"/>
  <c r="H173" i="1" l="1"/>
  <c r="G173" i="1" s="1"/>
  <c r="I173" i="1" s="1"/>
  <c r="C174" i="1" s="1"/>
  <c r="B181" i="1"/>
  <c r="A182" i="1"/>
  <c r="D181" i="1"/>
  <c r="F181" i="1" s="1"/>
  <c r="E181" i="1"/>
  <c r="H174" i="1" l="1"/>
  <c r="G174" i="1" s="1"/>
  <c r="I174" i="1"/>
  <c r="C175" i="1" s="1"/>
  <c r="A183" i="1"/>
  <c r="E182" i="1"/>
  <c r="F182" i="1" s="1"/>
  <c r="D182" i="1"/>
  <c r="B182" i="1"/>
  <c r="H175" i="1" l="1"/>
  <c r="G175" i="1" s="1"/>
  <c r="I175" i="1"/>
  <c r="C176" i="1" s="1"/>
  <c r="A184" i="1"/>
  <c r="D183" i="1"/>
  <c r="F183" i="1" s="1"/>
  <c r="E183" i="1"/>
  <c r="B183" i="1"/>
  <c r="A185" i="1" l="1"/>
  <c r="D184" i="1"/>
  <c r="E184" i="1"/>
  <c r="F184" i="1"/>
  <c r="B184" i="1"/>
  <c r="H176" i="1"/>
  <c r="G176" i="1" s="1"/>
  <c r="I176" i="1" s="1"/>
  <c r="C177" i="1" s="1"/>
  <c r="H177" i="1" l="1"/>
  <c r="G177" i="1" s="1"/>
  <c r="I177" i="1" s="1"/>
  <c r="C178" i="1" s="1"/>
  <c r="A186" i="1"/>
  <c r="B185" i="1"/>
  <c r="E185" i="1"/>
  <c r="D185" i="1"/>
  <c r="F185" i="1" s="1"/>
  <c r="H178" i="1" l="1"/>
  <c r="G178" i="1" s="1"/>
  <c r="I178" i="1" s="1"/>
  <c r="C179" i="1" s="1"/>
  <c r="A187" i="1"/>
  <c r="D186" i="1"/>
  <c r="E186" i="1"/>
  <c r="F186" i="1"/>
  <c r="B186" i="1"/>
  <c r="H179" i="1" l="1"/>
  <c r="G179" i="1" s="1"/>
  <c r="I179" i="1" s="1"/>
  <c r="C180" i="1" s="1"/>
  <c r="A188" i="1"/>
  <c r="E187" i="1"/>
  <c r="F187" i="1" s="1"/>
  <c r="D187" i="1"/>
  <c r="B187" i="1"/>
  <c r="A189" i="1" l="1"/>
  <c r="B188" i="1"/>
  <c r="D188" i="1"/>
  <c r="E188" i="1"/>
  <c r="H180" i="1"/>
  <c r="G180" i="1" s="1"/>
  <c r="I180" i="1" s="1"/>
  <c r="C181" i="1" s="1"/>
  <c r="F188" i="1" l="1"/>
  <c r="H181" i="1"/>
  <c r="G181" i="1" s="1"/>
  <c r="I181" i="1" s="1"/>
  <c r="C182" i="1" s="1"/>
  <c r="B189" i="1"/>
  <c r="A190" i="1"/>
  <c r="E189" i="1"/>
  <c r="D189" i="1"/>
  <c r="F189" i="1" l="1"/>
  <c r="H182" i="1"/>
  <c r="G182" i="1" s="1"/>
  <c r="I182" i="1" s="1"/>
  <c r="C183" i="1" s="1"/>
  <c r="A191" i="1"/>
  <c r="E190" i="1"/>
  <c r="F190" i="1" s="1"/>
  <c r="D190" i="1"/>
  <c r="B190" i="1"/>
  <c r="H183" i="1" l="1"/>
  <c r="G183" i="1" s="1"/>
  <c r="I183" i="1" s="1"/>
  <c r="C184" i="1" s="1"/>
  <c r="A192" i="1"/>
  <c r="D191" i="1"/>
  <c r="E191" i="1"/>
  <c r="F191" i="1" s="1"/>
  <c r="B191" i="1"/>
  <c r="H184" i="1" l="1"/>
  <c r="G184" i="1" s="1"/>
  <c r="I184" i="1" s="1"/>
  <c r="C185" i="1" s="1"/>
  <c r="A193" i="1"/>
  <c r="E192" i="1"/>
  <c r="F192" i="1" s="1"/>
  <c r="D192" i="1"/>
  <c r="B192" i="1"/>
  <c r="H185" i="1" l="1"/>
  <c r="G185" i="1" s="1"/>
  <c r="I185" i="1"/>
  <c r="C186" i="1" s="1"/>
  <c r="B193" i="1"/>
  <c r="A194" i="1"/>
  <c r="D193" i="1"/>
  <c r="E193" i="1"/>
  <c r="F193" i="1" l="1"/>
  <c r="H186" i="1"/>
  <c r="G186" i="1" s="1"/>
  <c r="I186" i="1" s="1"/>
  <c r="C187" i="1" s="1"/>
  <c r="A195" i="1"/>
  <c r="E194" i="1"/>
  <c r="D194" i="1"/>
  <c r="B194" i="1"/>
  <c r="F194" i="1" l="1"/>
  <c r="A196" i="1"/>
  <c r="D195" i="1"/>
  <c r="E195" i="1"/>
  <c r="F195" i="1" s="1"/>
  <c r="B195" i="1"/>
  <c r="H187" i="1"/>
  <c r="G187" i="1" s="1"/>
  <c r="I187" i="1" s="1"/>
  <c r="C188" i="1" s="1"/>
  <c r="H188" i="1" l="1"/>
  <c r="G188" i="1" s="1"/>
  <c r="I188" i="1" s="1"/>
  <c r="C189" i="1" s="1"/>
  <c r="A197" i="1"/>
  <c r="D196" i="1"/>
  <c r="E196" i="1"/>
  <c r="F196" i="1"/>
  <c r="B196" i="1"/>
  <c r="H189" i="1" l="1"/>
  <c r="G189" i="1" s="1"/>
  <c r="I189" i="1" s="1"/>
  <c r="C190" i="1" s="1"/>
  <c r="B197" i="1"/>
  <c r="A198" i="1"/>
  <c r="E197" i="1"/>
  <c r="D197" i="1"/>
  <c r="F197" i="1" s="1"/>
  <c r="H190" i="1" l="1"/>
  <c r="G190" i="1" s="1"/>
  <c r="I190" i="1" s="1"/>
  <c r="C191" i="1" s="1"/>
  <c r="A199" i="1"/>
  <c r="E198" i="1"/>
  <c r="F198" i="1"/>
  <c r="D198" i="1"/>
  <c r="B198" i="1"/>
  <c r="A200" i="1" l="1"/>
  <c r="D199" i="1"/>
  <c r="E199" i="1"/>
  <c r="B199" i="1"/>
  <c r="H191" i="1"/>
  <c r="G191" i="1" s="1"/>
  <c r="I191" i="1" s="1"/>
  <c r="C192" i="1" s="1"/>
  <c r="F199" i="1" l="1"/>
  <c r="H192" i="1"/>
  <c r="G192" i="1" s="1"/>
  <c r="I192" i="1" s="1"/>
  <c r="C193" i="1" s="1"/>
  <c r="A201" i="1"/>
  <c r="E200" i="1"/>
  <c r="B200" i="1"/>
  <c r="D200" i="1"/>
  <c r="F200" i="1" s="1"/>
  <c r="A202" i="1" l="1"/>
  <c r="B201" i="1"/>
  <c r="D201" i="1"/>
  <c r="E201" i="1"/>
  <c r="F201" i="1" s="1"/>
  <c r="H193" i="1"/>
  <c r="G193" i="1" s="1"/>
  <c r="I193" i="1" s="1"/>
  <c r="C194" i="1" s="1"/>
  <c r="H194" i="1" l="1"/>
  <c r="G194" i="1" s="1"/>
  <c r="I194" i="1"/>
  <c r="C195" i="1" s="1"/>
  <c r="A203" i="1"/>
  <c r="D202" i="1"/>
  <c r="E202" i="1"/>
  <c r="B202" i="1"/>
  <c r="F202" i="1" l="1"/>
  <c r="A204" i="1"/>
  <c r="D203" i="1"/>
  <c r="E203" i="1"/>
  <c r="F203" i="1" s="1"/>
  <c r="B203" i="1"/>
  <c r="H195" i="1"/>
  <c r="G195" i="1" s="1"/>
  <c r="I195" i="1" s="1"/>
  <c r="C196" i="1" s="1"/>
  <c r="H196" i="1" l="1"/>
  <c r="G196" i="1" s="1"/>
  <c r="I196" i="1" s="1"/>
  <c r="C197" i="1" s="1"/>
  <c r="A205" i="1"/>
  <c r="D204" i="1"/>
  <c r="E204" i="1"/>
  <c r="F204" i="1" s="1"/>
  <c r="B204" i="1"/>
  <c r="H197" i="1" l="1"/>
  <c r="G197" i="1" s="1"/>
  <c r="I197" i="1" s="1"/>
  <c r="C198" i="1" s="1"/>
  <c r="B205" i="1"/>
  <c r="A206" i="1"/>
  <c r="D205" i="1"/>
  <c r="E205" i="1"/>
  <c r="F205" i="1" l="1"/>
  <c r="H198" i="1"/>
  <c r="G198" i="1" s="1"/>
  <c r="I198" i="1" s="1"/>
  <c r="C199" i="1" s="1"/>
  <c r="A207" i="1"/>
  <c r="E206" i="1"/>
  <c r="D206" i="1"/>
  <c r="F206" i="1" s="1"/>
  <c r="B206" i="1"/>
  <c r="H199" i="1" l="1"/>
  <c r="G199" i="1" s="1"/>
  <c r="I199" i="1" s="1"/>
  <c r="C200" i="1" s="1"/>
  <c r="A208" i="1"/>
  <c r="E207" i="1"/>
  <c r="B207" i="1"/>
  <c r="D207" i="1"/>
  <c r="F207" i="1" l="1"/>
  <c r="A209" i="1"/>
  <c r="D208" i="1"/>
  <c r="F208" i="1"/>
  <c r="E208" i="1"/>
  <c r="B208" i="1"/>
  <c r="H200" i="1"/>
  <c r="G200" i="1" s="1"/>
  <c r="I200" i="1"/>
  <c r="C201" i="1" s="1"/>
  <c r="H201" i="1" l="1"/>
  <c r="G201" i="1" s="1"/>
  <c r="I201" i="1" s="1"/>
  <c r="C202" i="1" s="1"/>
  <c r="A210" i="1"/>
  <c r="D209" i="1"/>
  <c r="B209" i="1"/>
  <c r="E209" i="1"/>
  <c r="F209" i="1" l="1"/>
  <c r="H202" i="1"/>
  <c r="G202" i="1" s="1"/>
  <c r="I202" i="1" s="1"/>
  <c r="C203" i="1" s="1"/>
  <c r="A211" i="1"/>
  <c r="D210" i="1"/>
  <c r="E210" i="1"/>
  <c r="B210" i="1"/>
  <c r="F210" i="1" l="1"/>
  <c r="H203" i="1"/>
  <c r="G203" i="1" s="1"/>
  <c r="I203" i="1" s="1"/>
  <c r="C204" i="1" s="1"/>
  <c r="A212" i="1"/>
  <c r="E211" i="1"/>
  <c r="B211" i="1"/>
  <c r="D211" i="1"/>
  <c r="F211" i="1" s="1"/>
  <c r="H204" i="1" l="1"/>
  <c r="G204" i="1" s="1"/>
  <c r="I204" i="1" s="1"/>
  <c r="C205" i="1" s="1"/>
  <c r="A213" i="1"/>
  <c r="D212" i="1"/>
  <c r="E212" i="1"/>
  <c r="B212" i="1"/>
  <c r="F212" i="1" l="1"/>
  <c r="H205" i="1"/>
  <c r="G205" i="1" s="1"/>
  <c r="I205" i="1" s="1"/>
  <c r="C206" i="1" s="1"/>
  <c r="B213" i="1"/>
  <c r="A214" i="1"/>
  <c r="E213" i="1"/>
  <c r="D213" i="1"/>
  <c r="F213" i="1" l="1"/>
  <c r="H206" i="1"/>
  <c r="G206" i="1" s="1"/>
  <c r="I206" i="1" s="1"/>
  <c r="C207" i="1" s="1"/>
  <c r="A215" i="1"/>
  <c r="D214" i="1"/>
  <c r="E214" i="1"/>
  <c r="B214" i="1"/>
  <c r="F214" i="1" l="1"/>
  <c r="A216" i="1"/>
  <c r="D215" i="1"/>
  <c r="E215" i="1"/>
  <c r="B215" i="1"/>
  <c r="H207" i="1"/>
  <c r="G207" i="1" s="1"/>
  <c r="I207" i="1" s="1"/>
  <c r="C208" i="1" s="1"/>
  <c r="F215" i="1" l="1"/>
  <c r="H208" i="1"/>
  <c r="G208" i="1" s="1"/>
  <c r="I208" i="1" s="1"/>
  <c r="C209" i="1" s="1"/>
  <c r="E216" i="1"/>
  <c r="A217" i="1"/>
  <c r="D216" i="1"/>
  <c r="B216" i="1"/>
  <c r="F216" i="1" l="1"/>
  <c r="H209" i="1"/>
  <c r="G209" i="1" s="1"/>
  <c r="I209" i="1" s="1"/>
  <c r="C210" i="1" s="1"/>
  <c r="A218" i="1"/>
  <c r="B217" i="1"/>
  <c r="D217" i="1"/>
  <c r="E217" i="1"/>
  <c r="F217" i="1" l="1"/>
  <c r="H210" i="1"/>
  <c r="G210" i="1" s="1"/>
  <c r="I210" i="1" s="1"/>
  <c r="C211" i="1" s="1"/>
  <c r="A219" i="1"/>
  <c r="F218" i="1"/>
  <c r="E218" i="1"/>
  <c r="D218" i="1"/>
  <c r="B218" i="1"/>
  <c r="A220" i="1" l="1"/>
  <c r="D219" i="1"/>
  <c r="E219" i="1"/>
  <c r="B219" i="1"/>
  <c r="H211" i="1"/>
  <c r="G211" i="1" s="1"/>
  <c r="I211" i="1" s="1"/>
  <c r="C212" i="1" s="1"/>
  <c r="F219" i="1" l="1"/>
  <c r="H212" i="1"/>
  <c r="G212" i="1" s="1"/>
  <c r="I212" i="1"/>
  <c r="C213" i="1" s="1"/>
  <c r="A221" i="1"/>
  <c r="D220" i="1"/>
  <c r="E220" i="1"/>
  <c r="B220" i="1"/>
  <c r="F220" i="1"/>
  <c r="B221" i="1" l="1"/>
  <c r="A222" i="1"/>
  <c r="D221" i="1"/>
  <c r="E221" i="1"/>
  <c r="H213" i="1"/>
  <c r="G213" i="1" s="1"/>
  <c r="I213" i="1" s="1"/>
  <c r="C214" i="1" s="1"/>
  <c r="F221" i="1" l="1"/>
  <c r="H214" i="1"/>
  <c r="G214" i="1" s="1"/>
  <c r="I214" i="1" s="1"/>
  <c r="C215" i="1" s="1"/>
  <c r="A223" i="1"/>
  <c r="E222" i="1"/>
  <c r="B222" i="1"/>
  <c r="D222" i="1"/>
  <c r="F222" i="1" s="1"/>
  <c r="H215" i="1" l="1"/>
  <c r="G215" i="1" s="1"/>
  <c r="I215" i="1" s="1"/>
  <c r="C216" i="1" s="1"/>
  <c r="A224" i="1"/>
  <c r="D223" i="1"/>
  <c r="E223" i="1"/>
  <c r="B223" i="1"/>
  <c r="F223" i="1" l="1"/>
  <c r="H216" i="1"/>
  <c r="G216" i="1" s="1"/>
  <c r="I216" i="1" s="1"/>
  <c r="C217" i="1" s="1"/>
  <c r="A225" i="1"/>
  <c r="D224" i="1"/>
  <c r="E224" i="1"/>
  <c r="B224" i="1"/>
  <c r="F224" i="1" l="1"/>
  <c r="H217" i="1"/>
  <c r="G217" i="1" s="1"/>
  <c r="I217" i="1" s="1"/>
  <c r="C218" i="1" s="1"/>
  <c r="B225" i="1"/>
  <c r="A226" i="1"/>
  <c r="D225" i="1"/>
  <c r="E225" i="1"/>
  <c r="F225" i="1" l="1"/>
  <c r="H218" i="1"/>
  <c r="G218" i="1" s="1"/>
  <c r="I218" i="1" s="1"/>
  <c r="C219" i="1" s="1"/>
  <c r="A227" i="1"/>
  <c r="D226" i="1"/>
  <c r="E226" i="1"/>
  <c r="F226" i="1" s="1"/>
  <c r="B226" i="1"/>
  <c r="H219" i="1" l="1"/>
  <c r="G219" i="1" s="1"/>
  <c r="I219" i="1" s="1"/>
  <c r="C220" i="1" s="1"/>
  <c r="A228" i="1"/>
  <c r="E227" i="1"/>
  <c r="D227" i="1"/>
  <c r="F227" i="1" s="1"/>
  <c r="B227" i="1"/>
  <c r="A229" i="1" l="1"/>
  <c r="E228" i="1"/>
  <c r="F228" i="1" s="1"/>
  <c r="D228" i="1"/>
  <c r="B228" i="1"/>
  <c r="H220" i="1"/>
  <c r="G220" i="1" s="1"/>
  <c r="I220" i="1" s="1"/>
  <c r="C221" i="1" s="1"/>
  <c r="B229" i="1" l="1"/>
  <c r="A230" i="1"/>
  <c r="D229" i="1"/>
  <c r="E229" i="1"/>
  <c r="H221" i="1"/>
  <c r="G221" i="1" s="1"/>
  <c r="I221" i="1" s="1"/>
  <c r="C222" i="1" s="1"/>
  <c r="F229" i="1" l="1"/>
  <c r="H222" i="1"/>
  <c r="G222" i="1" s="1"/>
  <c r="I222" i="1" s="1"/>
  <c r="C223" i="1" s="1"/>
  <c r="A231" i="1"/>
  <c r="D230" i="1"/>
  <c r="E230" i="1"/>
  <c r="B230" i="1"/>
  <c r="F230" i="1" l="1"/>
  <c r="H223" i="1"/>
  <c r="G223" i="1" s="1"/>
  <c r="I223" i="1" s="1"/>
  <c r="C224" i="1" s="1"/>
  <c r="A232" i="1"/>
  <c r="D231" i="1"/>
  <c r="E231" i="1"/>
  <c r="F231" i="1" s="1"/>
  <c r="B231" i="1"/>
  <c r="H224" i="1" l="1"/>
  <c r="G224" i="1" s="1"/>
  <c r="I224" i="1" s="1"/>
  <c r="C225" i="1" s="1"/>
  <c r="A233" i="1"/>
  <c r="E232" i="1"/>
  <c r="B232" i="1"/>
  <c r="D232" i="1"/>
  <c r="F232" i="1" s="1"/>
  <c r="A234" i="1" l="1"/>
  <c r="B233" i="1"/>
  <c r="D233" i="1"/>
  <c r="E233" i="1"/>
  <c r="H225" i="1"/>
  <c r="G225" i="1" s="1"/>
  <c r="I225" i="1" s="1"/>
  <c r="C226" i="1" s="1"/>
  <c r="F233" i="1" l="1"/>
  <c r="H226" i="1"/>
  <c r="G226" i="1" s="1"/>
  <c r="I226" i="1" s="1"/>
  <c r="C227" i="1" s="1"/>
  <c r="A235" i="1"/>
  <c r="D234" i="1"/>
  <c r="E234" i="1"/>
  <c r="B234" i="1"/>
  <c r="F234" i="1" l="1"/>
  <c r="H227" i="1"/>
  <c r="G227" i="1" s="1"/>
  <c r="I227" i="1" s="1"/>
  <c r="C228" i="1" s="1"/>
  <c r="A236" i="1"/>
  <c r="D235" i="1"/>
  <c r="E235" i="1"/>
  <c r="B235" i="1"/>
  <c r="F235" i="1" l="1"/>
  <c r="A237" i="1"/>
  <c r="D236" i="1"/>
  <c r="E236" i="1"/>
  <c r="F236" i="1" s="1"/>
  <c r="B236" i="1"/>
  <c r="H228" i="1"/>
  <c r="G228" i="1" s="1"/>
  <c r="I228" i="1"/>
  <c r="C229" i="1" s="1"/>
  <c r="H229" i="1" l="1"/>
  <c r="G229" i="1" s="1"/>
  <c r="I229" i="1" s="1"/>
  <c r="C230" i="1" s="1"/>
  <c r="B237" i="1"/>
  <c r="A238" i="1"/>
  <c r="E237" i="1"/>
  <c r="F237" i="1" s="1"/>
  <c r="D237" i="1"/>
  <c r="A239" i="1" l="1"/>
  <c r="E238" i="1"/>
  <c r="F238" i="1" s="1"/>
  <c r="D238" i="1"/>
  <c r="B238" i="1"/>
  <c r="H230" i="1"/>
  <c r="G230" i="1" s="1"/>
  <c r="I230" i="1" s="1"/>
  <c r="C231" i="1" s="1"/>
  <c r="H231" i="1" l="1"/>
  <c r="G231" i="1" s="1"/>
  <c r="I231" i="1" s="1"/>
  <c r="C232" i="1" s="1"/>
  <c r="A240" i="1"/>
  <c r="E239" i="1"/>
  <c r="F239" i="1" s="1"/>
  <c r="B239" i="1"/>
  <c r="D239" i="1"/>
  <c r="H232" i="1" l="1"/>
  <c r="G232" i="1" s="1"/>
  <c r="I232" i="1" s="1"/>
  <c r="C233" i="1" s="1"/>
  <c r="A241" i="1"/>
  <c r="D240" i="1"/>
  <c r="E240" i="1"/>
  <c r="B240" i="1"/>
  <c r="F240" i="1" l="1"/>
  <c r="A242" i="1"/>
  <c r="D241" i="1"/>
  <c r="B241" i="1"/>
  <c r="E241" i="1"/>
  <c r="F241" i="1" s="1"/>
  <c r="H233" i="1"/>
  <c r="G233" i="1" s="1"/>
  <c r="I233" i="1" s="1"/>
  <c r="C234" i="1" s="1"/>
  <c r="H234" i="1" l="1"/>
  <c r="G234" i="1" s="1"/>
  <c r="I234" i="1" s="1"/>
  <c r="C235" i="1" s="1"/>
  <c r="A243" i="1"/>
  <c r="D242" i="1"/>
  <c r="E242" i="1"/>
  <c r="F242" i="1" s="1"/>
  <c r="B242" i="1"/>
  <c r="H235" i="1" l="1"/>
  <c r="G235" i="1" s="1"/>
  <c r="I235" i="1" s="1"/>
  <c r="C236" i="1" s="1"/>
  <c r="A244" i="1"/>
  <c r="E243" i="1"/>
  <c r="B243" i="1"/>
  <c r="D243" i="1"/>
  <c r="F243" i="1" s="1"/>
  <c r="H236" i="1" l="1"/>
  <c r="G236" i="1" s="1"/>
  <c r="I236" i="1" s="1"/>
  <c r="C237" i="1" s="1"/>
  <c r="A245" i="1"/>
  <c r="D244" i="1"/>
  <c r="E244" i="1"/>
  <c r="B244" i="1"/>
  <c r="F244" i="1" l="1"/>
  <c r="B245" i="1"/>
  <c r="A246" i="1"/>
  <c r="D245" i="1"/>
  <c r="E245" i="1"/>
  <c r="H237" i="1"/>
  <c r="G237" i="1" s="1"/>
  <c r="I237" i="1"/>
  <c r="C238" i="1" s="1"/>
  <c r="F245" i="1" l="1"/>
  <c r="A247" i="1"/>
  <c r="D246" i="1"/>
  <c r="E246" i="1"/>
  <c r="F246" i="1" s="1"/>
  <c r="B246" i="1"/>
  <c r="H238" i="1"/>
  <c r="G238" i="1" s="1"/>
  <c r="I238" i="1"/>
  <c r="C239" i="1" s="1"/>
  <c r="H239" i="1" l="1"/>
  <c r="G239" i="1" s="1"/>
  <c r="I239" i="1" s="1"/>
  <c r="C240" i="1" s="1"/>
  <c r="A248" i="1"/>
  <c r="D247" i="1"/>
  <c r="E247" i="1"/>
  <c r="F247" i="1" s="1"/>
  <c r="B247" i="1"/>
  <c r="H240" i="1" l="1"/>
  <c r="G240" i="1" s="1"/>
  <c r="I240" i="1" s="1"/>
  <c r="C241" i="1" s="1"/>
  <c r="A249" i="1"/>
  <c r="E248" i="1"/>
  <c r="D248" i="1"/>
  <c r="B248" i="1"/>
  <c r="F248" i="1" l="1"/>
  <c r="H241" i="1"/>
  <c r="G241" i="1" s="1"/>
  <c r="I241" i="1" s="1"/>
  <c r="C242" i="1" s="1"/>
  <c r="A250" i="1"/>
  <c r="B249" i="1"/>
  <c r="D249" i="1"/>
  <c r="E249" i="1"/>
  <c r="F249" i="1" s="1"/>
  <c r="H242" i="1" l="1"/>
  <c r="G242" i="1" s="1"/>
  <c r="I242" i="1"/>
  <c r="C243" i="1" s="1"/>
  <c r="A251" i="1"/>
  <c r="E250" i="1"/>
  <c r="B250" i="1"/>
  <c r="D250" i="1"/>
  <c r="F250" i="1" s="1"/>
  <c r="A252" i="1" l="1"/>
  <c r="D251" i="1"/>
  <c r="B251" i="1"/>
  <c r="E251" i="1"/>
  <c r="F251" i="1" s="1"/>
  <c r="H243" i="1"/>
  <c r="G243" i="1" s="1"/>
  <c r="I243" i="1" s="1"/>
  <c r="C244" i="1" s="1"/>
  <c r="H244" i="1" l="1"/>
  <c r="G244" i="1" s="1"/>
  <c r="I244" i="1" s="1"/>
  <c r="C245" i="1" s="1"/>
  <c r="A253" i="1"/>
  <c r="D252" i="1"/>
  <c r="E252" i="1"/>
  <c r="F252" i="1" s="1"/>
  <c r="B252" i="1"/>
  <c r="H245" i="1" l="1"/>
  <c r="G245" i="1" s="1"/>
  <c r="I245" i="1" s="1"/>
  <c r="C246" i="1" s="1"/>
  <c r="B253" i="1"/>
  <c r="A254" i="1"/>
  <c r="D253" i="1"/>
  <c r="E253" i="1"/>
  <c r="F253" i="1" l="1"/>
  <c r="H246" i="1"/>
  <c r="G246" i="1" s="1"/>
  <c r="I246" i="1" s="1"/>
  <c r="C247" i="1" s="1"/>
  <c r="A255" i="1"/>
  <c r="E254" i="1"/>
  <c r="B254" i="1"/>
  <c r="D254" i="1"/>
  <c r="F254" i="1" l="1"/>
  <c r="H247" i="1"/>
  <c r="G247" i="1" s="1"/>
  <c r="I247" i="1" s="1"/>
  <c r="C248" i="1" s="1"/>
  <c r="A256" i="1"/>
  <c r="D255" i="1"/>
  <c r="E255" i="1"/>
  <c r="B255" i="1"/>
  <c r="F255" i="1" l="1"/>
  <c r="H248" i="1"/>
  <c r="G248" i="1" s="1"/>
  <c r="I248" i="1" s="1"/>
  <c r="C249" i="1" s="1"/>
  <c r="A257" i="1"/>
  <c r="D256" i="1"/>
  <c r="E256" i="1"/>
  <c r="B256" i="1"/>
  <c r="F256" i="1" l="1"/>
  <c r="H249" i="1"/>
  <c r="G249" i="1" s="1"/>
  <c r="I249" i="1" s="1"/>
  <c r="C250" i="1" s="1"/>
  <c r="B257" i="1"/>
  <c r="A258" i="1"/>
  <c r="D257" i="1"/>
  <c r="E257" i="1"/>
  <c r="F257" i="1" l="1"/>
  <c r="H250" i="1"/>
  <c r="G250" i="1" s="1"/>
  <c r="I250" i="1" s="1"/>
  <c r="C251" i="1" s="1"/>
  <c r="A259" i="1"/>
  <c r="D258" i="1"/>
  <c r="E258" i="1"/>
  <c r="F258" i="1" s="1"/>
  <c r="B258" i="1"/>
  <c r="H251" i="1" l="1"/>
  <c r="G251" i="1" s="1"/>
  <c r="I251" i="1" s="1"/>
  <c r="C252" i="1" s="1"/>
  <c r="A260" i="1"/>
  <c r="E259" i="1"/>
  <c r="D259" i="1"/>
  <c r="F259" i="1" s="1"/>
  <c r="B259" i="1"/>
  <c r="H252" i="1" l="1"/>
  <c r="G252" i="1" s="1"/>
  <c r="I252" i="1" s="1"/>
  <c r="C253" i="1" s="1"/>
  <c r="A261" i="1"/>
  <c r="D260" i="1"/>
  <c r="E260" i="1"/>
  <c r="B260" i="1"/>
  <c r="F260" i="1" l="1"/>
  <c r="H253" i="1"/>
  <c r="G253" i="1" s="1"/>
  <c r="I253" i="1" s="1"/>
  <c r="C254" i="1" s="1"/>
  <c r="B261" i="1"/>
  <c r="A262" i="1"/>
  <c r="E261" i="1"/>
  <c r="F261" i="1" s="1"/>
  <c r="D261" i="1"/>
  <c r="H254" i="1" l="1"/>
  <c r="G254" i="1" s="1"/>
  <c r="I254" i="1" s="1"/>
  <c r="C255" i="1" s="1"/>
  <c r="A263" i="1"/>
  <c r="D262" i="1"/>
  <c r="E262" i="1"/>
  <c r="B262" i="1"/>
  <c r="F262" i="1" l="1"/>
  <c r="H255" i="1"/>
  <c r="G255" i="1" s="1"/>
  <c r="I255" i="1" s="1"/>
  <c r="C256" i="1" s="1"/>
  <c r="A264" i="1"/>
  <c r="D263" i="1"/>
  <c r="B263" i="1"/>
  <c r="E263" i="1"/>
  <c r="F263" i="1" s="1"/>
  <c r="A265" i="1" l="1"/>
  <c r="E264" i="1"/>
  <c r="F264" i="1" s="1"/>
  <c r="D264" i="1"/>
  <c r="B264" i="1"/>
  <c r="H256" i="1"/>
  <c r="G256" i="1" s="1"/>
  <c r="I256" i="1" s="1"/>
  <c r="C257" i="1" s="1"/>
  <c r="H257" i="1" l="1"/>
  <c r="G257" i="1" s="1"/>
  <c r="I257" i="1" s="1"/>
  <c r="C258" i="1" s="1"/>
  <c r="B265" i="1"/>
  <c r="A266" i="1"/>
  <c r="D265" i="1"/>
  <c r="F265" i="1" s="1"/>
  <c r="E265" i="1"/>
  <c r="H258" i="1" l="1"/>
  <c r="G258" i="1" s="1"/>
  <c r="I258" i="1" s="1"/>
  <c r="C259" i="1" s="1"/>
  <c r="A267" i="1"/>
  <c r="D266" i="1"/>
  <c r="E266" i="1"/>
  <c r="B266" i="1"/>
  <c r="F266" i="1" l="1"/>
  <c r="A268" i="1"/>
  <c r="D267" i="1"/>
  <c r="E267" i="1"/>
  <c r="F267" i="1" s="1"/>
  <c r="B267" i="1"/>
  <c r="H259" i="1"/>
  <c r="G259" i="1" s="1"/>
  <c r="I259" i="1" s="1"/>
  <c r="C260" i="1" s="1"/>
  <c r="H260" i="1" l="1"/>
  <c r="G260" i="1" s="1"/>
  <c r="I260" i="1" s="1"/>
  <c r="C261" i="1" s="1"/>
  <c r="A269" i="1"/>
  <c r="D268" i="1"/>
  <c r="E268" i="1"/>
  <c r="F268" i="1" s="1"/>
  <c r="B268" i="1"/>
  <c r="B269" i="1" l="1"/>
  <c r="A270" i="1"/>
  <c r="D269" i="1"/>
  <c r="E269" i="1"/>
  <c r="F269" i="1" s="1"/>
  <c r="H261" i="1"/>
  <c r="G261" i="1" s="1"/>
  <c r="I261" i="1" s="1"/>
  <c r="C262" i="1" s="1"/>
  <c r="H262" i="1" l="1"/>
  <c r="G262" i="1" s="1"/>
  <c r="I262" i="1" s="1"/>
  <c r="C263" i="1" s="1"/>
  <c r="A271" i="1"/>
  <c r="E270" i="1"/>
  <c r="F270" i="1" s="1"/>
  <c r="D270" i="1"/>
  <c r="B270" i="1"/>
  <c r="H263" i="1" l="1"/>
  <c r="G263" i="1" s="1"/>
  <c r="I263" i="1" s="1"/>
  <c r="C264" i="1" s="1"/>
  <c r="A272" i="1"/>
  <c r="D271" i="1"/>
  <c r="E271" i="1"/>
  <c r="B271" i="1"/>
  <c r="F271" i="1" l="1"/>
  <c r="A273" i="1"/>
  <c r="E272" i="1"/>
  <c r="F272" i="1"/>
  <c r="D272" i="1"/>
  <c r="B272" i="1"/>
  <c r="H264" i="1"/>
  <c r="G264" i="1" s="1"/>
  <c r="I264" i="1" s="1"/>
  <c r="C265" i="1" s="1"/>
  <c r="H265" i="1" l="1"/>
  <c r="G265" i="1" s="1"/>
  <c r="I265" i="1" s="1"/>
  <c r="C266" i="1" s="1"/>
  <c r="B273" i="1"/>
  <c r="A274" i="1"/>
  <c r="D273" i="1"/>
  <c r="E273" i="1"/>
  <c r="F273" i="1" l="1"/>
  <c r="H266" i="1"/>
  <c r="G266" i="1" s="1"/>
  <c r="I266" i="1" s="1"/>
  <c r="C267" i="1" s="1"/>
  <c r="A275" i="1"/>
  <c r="D274" i="1"/>
  <c r="B274" i="1"/>
  <c r="E274" i="1"/>
  <c r="F274" i="1" s="1"/>
  <c r="H267" i="1" l="1"/>
  <c r="G267" i="1" s="1"/>
  <c r="I267" i="1" s="1"/>
  <c r="C268" i="1" s="1"/>
  <c r="A276" i="1"/>
  <c r="E275" i="1"/>
  <c r="F275" i="1" s="1"/>
  <c r="B275" i="1"/>
  <c r="D275" i="1"/>
  <c r="E276" i="1" l="1"/>
  <c r="F276" i="1" s="1"/>
  <c r="A277" i="1"/>
  <c r="D276" i="1"/>
  <c r="B276" i="1"/>
  <c r="H268" i="1"/>
  <c r="G268" i="1" s="1"/>
  <c r="I268" i="1" s="1"/>
  <c r="C269" i="1" s="1"/>
  <c r="H269" i="1" l="1"/>
  <c r="G269" i="1" s="1"/>
  <c r="I269" i="1" s="1"/>
  <c r="C270" i="1" s="1"/>
  <c r="B277" i="1"/>
  <c r="A278" i="1"/>
  <c r="D277" i="1"/>
  <c r="E277" i="1"/>
  <c r="F277" i="1" s="1"/>
  <c r="H270" i="1" l="1"/>
  <c r="G270" i="1" s="1"/>
  <c r="I270" i="1" s="1"/>
  <c r="C271" i="1" s="1"/>
  <c r="A279" i="1"/>
  <c r="D278" i="1"/>
  <c r="E278" i="1"/>
  <c r="F278" i="1" s="1"/>
  <c r="B278" i="1"/>
  <c r="A280" i="1" l="1"/>
  <c r="D279" i="1"/>
  <c r="B279" i="1"/>
  <c r="E279" i="1"/>
  <c r="H271" i="1"/>
  <c r="G271" i="1" s="1"/>
  <c r="I271" i="1" s="1"/>
  <c r="C272" i="1" s="1"/>
  <c r="F279" i="1" l="1"/>
  <c r="H272" i="1"/>
  <c r="G272" i="1" s="1"/>
  <c r="I272" i="1" s="1"/>
  <c r="C273" i="1" s="1"/>
  <c r="E280" i="1"/>
  <c r="B280" i="1"/>
  <c r="A281" i="1"/>
  <c r="D280" i="1"/>
  <c r="F280" i="1" l="1"/>
  <c r="H273" i="1"/>
  <c r="G273" i="1" s="1"/>
  <c r="I273" i="1" s="1"/>
  <c r="C274" i="1" s="1"/>
  <c r="B281" i="1"/>
  <c r="A282" i="1"/>
  <c r="D281" i="1"/>
  <c r="E281" i="1"/>
  <c r="F281" i="1" l="1"/>
  <c r="H274" i="1"/>
  <c r="G274" i="1" s="1"/>
  <c r="I274" i="1" s="1"/>
  <c r="C275" i="1" s="1"/>
  <c r="A283" i="1"/>
  <c r="D282" i="1"/>
  <c r="E282" i="1"/>
  <c r="F282" i="1" s="1"/>
  <c r="B282" i="1"/>
  <c r="H275" i="1" l="1"/>
  <c r="G275" i="1" s="1"/>
  <c r="I275" i="1" s="1"/>
  <c r="C276" i="1" s="1"/>
  <c r="A284" i="1"/>
  <c r="D283" i="1"/>
  <c r="E283" i="1"/>
  <c r="B283" i="1"/>
  <c r="F283" i="1" l="1"/>
  <c r="H276" i="1"/>
  <c r="G276" i="1" s="1"/>
  <c r="I276" i="1" s="1"/>
  <c r="C277" i="1" s="1"/>
  <c r="A285" i="1"/>
  <c r="D284" i="1"/>
  <c r="B284" i="1"/>
  <c r="E284" i="1"/>
  <c r="F284" i="1" s="1"/>
  <c r="B285" i="1" l="1"/>
  <c r="A286" i="1"/>
  <c r="D285" i="1"/>
  <c r="E285" i="1"/>
  <c r="H277" i="1"/>
  <c r="G277" i="1" s="1"/>
  <c r="I277" i="1" s="1"/>
  <c r="C278" i="1" s="1"/>
  <c r="F285" i="1" l="1"/>
  <c r="H278" i="1"/>
  <c r="G278" i="1" s="1"/>
  <c r="I278" i="1"/>
  <c r="C279" i="1" s="1"/>
  <c r="A287" i="1"/>
  <c r="E286" i="1"/>
  <c r="F286" i="1" s="1"/>
  <c r="D286" i="1"/>
  <c r="B286" i="1"/>
  <c r="A288" i="1" l="1"/>
  <c r="D287" i="1"/>
  <c r="E287" i="1"/>
  <c r="F287" i="1" s="1"/>
  <c r="B287" i="1"/>
  <c r="H279" i="1"/>
  <c r="G279" i="1" s="1"/>
  <c r="I279" i="1" s="1"/>
  <c r="C280" i="1" s="1"/>
  <c r="A289" i="1" l="1"/>
  <c r="B288" i="1"/>
  <c r="D288" i="1"/>
  <c r="E288" i="1"/>
  <c r="H280" i="1"/>
  <c r="G280" i="1" s="1"/>
  <c r="I280" i="1" s="1"/>
  <c r="C281" i="1" s="1"/>
  <c r="F288" i="1" l="1"/>
  <c r="H281" i="1"/>
  <c r="G281" i="1" s="1"/>
  <c r="I281" i="1" s="1"/>
  <c r="C282" i="1" s="1"/>
  <c r="B289" i="1"/>
  <c r="A290" i="1"/>
  <c r="D289" i="1"/>
  <c r="E289" i="1"/>
  <c r="F289" i="1" l="1"/>
  <c r="H282" i="1"/>
  <c r="G282" i="1" s="1"/>
  <c r="I282" i="1" s="1"/>
  <c r="C283" i="1" s="1"/>
  <c r="A291" i="1"/>
  <c r="D290" i="1"/>
  <c r="E290" i="1"/>
  <c r="F290" i="1" s="1"/>
  <c r="B290" i="1"/>
  <c r="H283" i="1" l="1"/>
  <c r="G283" i="1" s="1"/>
  <c r="I283" i="1" s="1"/>
  <c r="C284" i="1" s="1"/>
  <c r="A292" i="1"/>
  <c r="E291" i="1"/>
  <c r="F291" i="1" s="1"/>
  <c r="D291" i="1"/>
  <c r="B291" i="1"/>
  <c r="A293" i="1" l="1"/>
  <c r="E292" i="1"/>
  <c r="F292" i="1" s="1"/>
  <c r="D292" i="1"/>
  <c r="B292" i="1"/>
  <c r="H284" i="1"/>
  <c r="G284" i="1" s="1"/>
  <c r="I284" i="1"/>
  <c r="C285" i="1" s="1"/>
  <c r="H285" i="1" l="1"/>
  <c r="G285" i="1" s="1"/>
  <c r="I285" i="1" s="1"/>
  <c r="C286" i="1" s="1"/>
  <c r="B293" i="1"/>
  <c r="A294" i="1"/>
  <c r="E293" i="1"/>
  <c r="D293" i="1"/>
  <c r="F293" i="1" l="1"/>
  <c r="H286" i="1"/>
  <c r="G286" i="1" s="1"/>
  <c r="I286" i="1" s="1"/>
  <c r="C287" i="1" s="1"/>
  <c r="A295" i="1"/>
  <c r="E294" i="1"/>
  <c r="F294" i="1" s="1"/>
  <c r="D294" i="1"/>
  <c r="B294" i="1"/>
  <c r="A296" i="1" l="1"/>
  <c r="D295" i="1"/>
  <c r="B295" i="1"/>
  <c r="E295" i="1"/>
  <c r="F295" i="1" s="1"/>
  <c r="H287" i="1"/>
  <c r="G287" i="1" s="1"/>
  <c r="I287" i="1" s="1"/>
  <c r="C288" i="1" s="1"/>
  <c r="H288" i="1" l="1"/>
  <c r="G288" i="1" s="1"/>
  <c r="I288" i="1" s="1"/>
  <c r="C289" i="1" s="1"/>
  <c r="A297" i="1"/>
  <c r="E296" i="1"/>
  <c r="B296" i="1"/>
  <c r="D296" i="1"/>
  <c r="F296" i="1" l="1"/>
  <c r="B297" i="1"/>
  <c r="A298" i="1"/>
  <c r="D297" i="1"/>
  <c r="E297" i="1"/>
  <c r="H289" i="1"/>
  <c r="G289" i="1" s="1"/>
  <c r="I289" i="1" s="1"/>
  <c r="C290" i="1" s="1"/>
  <c r="F297" i="1" l="1"/>
  <c r="H290" i="1"/>
  <c r="G290" i="1" s="1"/>
  <c r="I290" i="1" s="1"/>
  <c r="C291" i="1" s="1"/>
  <c r="A299" i="1"/>
  <c r="E298" i="1"/>
  <c r="D298" i="1"/>
  <c r="B298" i="1"/>
  <c r="F298" i="1" l="1"/>
  <c r="H291" i="1"/>
  <c r="G291" i="1" s="1"/>
  <c r="I291" i="1" s="1"/>
  <c r="C292" i="1" s="1"/>
  <c r="A300" i="1"/>
  <c r="D299" i="1"/>
  <c r="E299" i="1"/>
  <c r="F299" i="1" s="1"/>
  <c r="B299" i="1"/>
  <c r="H292" i="1" l="1"/>
  <c r="G292" i="1" s="1"/>
  <c r="I292" i="1" s="1"/>
  <c r="C293" i="1" s="1"/>
  <c r="A301" i="1"/>
  <c r="D300" i="1"/>
  <c r="B300" i="1"/>
  <c r="E300" i="1"/>
  <c r="F300" i="1" s="1"/>
  <c r="B301" i="1" l="1"/>
  <c r="A302" i="1"/>
  <c r="D301" i="1"/>
  <c r="E301" i="1"/>
  <c r="F301" i="1" s="1"/>
  <c r="H293" i="1"/>
  <c r="G293" i="1" s="1"/>
  <c r="I293" i="1" s="1"/>
  <c r="C294" i="1" s="1"/>
  <c r="H294" i="1" l="1"/>
  <c r="G294" i="1" s="1"/>
  <c r="I294" i="1" s="1"/>
  <c r="C295" i="1" s="1"/>
  <c r="A303" i="1"/>
  <c r="E302" i="1"/>
  <c r="B302" i="1"/>
  <c r="D302" i="1"/>
  <c r="F302" i="1" l="1"/>
  <c r="A304" i="1"/>
  <c r="D303" i="1"/>
  <c r="E303" i="1"/>
  <c r="B303" i="1"/>
  <c r="H295" i="1"/>
  <c r="G295" i="1" s="1"/>
  <c r="I295" i="1" s="1"/>
  <c r="C296" i="1" s="1"/>
  <c r="F303" i="1" l="1"/>
  <c r="A305" i="1"/>
  <c r="D304" i="1"/>
  <c r="E304" i="1"/>
  <c r="F304" i="1" s="1"/>
  <c r="B304" i="1"/>
  <c r="H296" i="1"/>
  <c r="G296" i="1" s="1"/>
  <c r="I296" i="1" s="1"/>
  <c r="C297" i="1" s="1"/>
  <c r="H297" i="1" l="1"/>
  <c r="G297" i="1" s="1"/>
  <c r="I297" i="1" s="1"/>
  <c r="C298" i="1" s="1"/>
  <c r="B305" i="1"/>
  <c r="A306" i="1"/>
  <c r="D305" i="1"/>
  <c r="E305" i="1"/>
  <c r="F305" i="1" l="1"/>
  <c r="H298" i="1"/>
  <c r="G298" i="1" s="1"/>
  <c r="I298" i="1" s="1"/>
  <c r="C299" i="1" s="1"/>
  <c r="A307" i="1"/>
  <c r="D306" i="1"/>
  <c r="B306" i="1"/>
  <c r="E306" i="1"/>
  <c r="F306" i="1" s="1"/>
  <c r="H299" i="1" l="1"/>
  <c r="G299" i="1" s="1"/>
  <c r="I299" i="1" s="1"/>
  <c r="C300" i="1" s="1"/>
  <c r="A308" i="1"/>
  <c r="E307" i="1"/>
  <c r="F307" i="1" s="1"/>
  <c r="D307" i="1"/>
  <c r="B307" i="1"/>
  <c r="A309" i="1" l="1"/>
  <c r="D308" i="1"/>
  <c r="E308" i="1"/>
  <c r="F308" i="1" s="1"/>
  <c r="B308" i="1"/>
  <c r="H300" i="1"/>
  <c r="G300" i="1" s="1"/>
  <c r="I300" i="1" s="1"/>
  <c r="C301" i="1" s="1"/>
  <c r="H301" i="1" l="1"/>
  <c r="G301" i="1" s="1"/>
  <c r="I301" i="1"/>
  <c r="C302" i="1" s="1"/>
  <c r="B309" i="1"/>
  <c r="A310" i="1"/>
  <c r="D309" i="1"/>
  <c r="F309" i="1"/>
  <c r="E309" i="1"/>
  <c r="H302" i="1" l="1"/>
  <c r="G302" i="1" s="1"/>
  <c r="I302" i="1" s="1"/>
  <c r="C303" i="1" s="1"/>
  <c r="A311" i="1"/>
  <c r="E310" i="1"/>
  <c r="B310" i="1"/>
  <c r="D310" i="1"/>
  <c r="F310" i="1" s="1"/>
  <c r="H303" i="1" l="1"/>
  <c r="G303" i="1" s="1"/>
  <c r="I303" i="1" s="1"/>
  <c r="C304" i="1" s="1"/>
  <c r="A312" i="1"/>
  <c r="D311" i="1"/>
  <c r="E311" i="1"/>
  <c r="B311" i="1"/>
  <c r="F311" i="1"/>
  <c r="H304" i="1" l="1"/>
  <c r="G304" i="1" s="1"/>
  <c r="I304" i="1" s="1"/>
  <c r="C305" i="1" s="1"/>
  <c r="A313" i="1"/>
  <c r="E312" i="1"/>
  <c r="F312" i="1" s="1"/>
  <c r="D312" i="1"/>
  <c r="B312" i="1"/>
  <c r="H305" i="1" l="1"/>
  <c r="G305" i="1" s="1"/>
  <c r="I305" i="1" s="1"/>
  <c r="C306" i="1" s="1"/>
  <c r="B313" i="1"/>
  <c r="A314" i="1"/>
  <c r="D313" i="1"/>
  <c r="E313" i="1"/>
  <c r="F313" i="1" l="1"/>
  <c r="H306" i="1"/>
  <c r="G306" i="1" s="1"/>
  <c r="I306" i="1" s="1"/>
  <c r="C307" i="1" s="1"/>
  <c r="A315" i="1"/>
  <c r="E314" i="1"/>
  <c r="D314" i="1"/>
  <c r="F314" i="1" s="1"/>
  <c r="B314" i="1"/>
  <c r="A316" i="1" l="1"/>
  <c r="E315" i="1"/>
  <c r="D315" i="1"/>
  <c r="B315" i="1"/>
  <c r="H307" i="1"/>
  <c r="G307" i="1" s="1"/>
  <c r="I307" i="1" s="1"/>
  <c r="C308" i="1" s="1"/>
  <c r="F315" i="1" l="1"/>
  <c r="A317" i="1"/>
  <c r="D316" i="1"/>
  <c r="B316" i="1"/>
  <c r="E316" i="1"/>
  <c r="F316" i="1" s="1"/>
  <c r="H308" i="1"/>
  <c r="G308" i="1" s="1"/>
  <c r="I308" i="1" s="1"/>
  <c r="C309" i="1" s="1"/>
  <c r="H309" i="1" l="1"/>
  <c r="G309" i="1" s="1"/>
  <c r="I309" i="1" s="1"/>
  <c r="C310" i="1" s="1"/>
  <c r="B317" i="1"/>
  <c r="A318" i="1"/>
  <c r="D317" i="1"/>
  <c r="E317" i="1"/>
  <c r="F317" i="1"/>
  <c r="H310" i="1" l="1"/>
  <c r="G310" i="1" s="1"/>
  <c r="I310" i="1" s="1"/>
  <c r="C311" i="1" s="1"/>
  <c r="A319" i="1"/>
  <c r="E318" i="1"/>
  <c r="B318" i="1"/>
  <c r="D318" i="1"/>
  <c r="F318" i="1" s="1"/>
  <c r="H311" i="1" l="1"/>
  <c r="G311" i="1" s="1"/>
  <c r="I311" i="1" s="1"/>
  <c r="C312" i="1" s="1"/>
  <c r="A320" i="1"/>
  <c r="E319" i="1"/>
  <c r="D319" i="1"/>
  <c r="F319" i="1" s="1"/>
  <c r="B319" i="1"/>
  <c r="H312" i="1" l="1"/>
  <c r="G312" i="1" s="1"/>
  <c r="I312" i="1" s="1"/>
  <c r="C313" i="1" s="1"/>
  <c r="A321" i="1"/>
  <c r="D320" i="1"/>
  <c r="E320" i="1"/>
  <c r="F320" i="1" s="1"/>
  <c r="B320" i="1"/>
  <c r="D321" i="1" l="1"/>
  <c r="A322" i="1"/>
  <c r="B321" i="1"/>
  <c r="E321" i="1"/>
  <c r="F321" i="1" s="1"/>
  <c r="H313" i="1"/>
  <c r="G313" i="1" s="1"/>
  <c r="I313" i="1" s="1"/>
  <c r="C314" i="1" s="1"/>
  <c r="H314" i="1" l="1"/>
  <c r="G314" i="1" s="1"/>
  <c r="I314" i="1" s="1"/>
  <c r="C315" i="1" s="1"/>
  <c r="A323" i="1"/>
  <c r="D322" i="1"/>
  <c r="B322" i="1"/>
  <c r="E322" i="1"/>
  <c r="F322" i="1" s="1"/>
  <c r="A324" i="1" l="1"/>
  <c r="E323" i="1"/>
  <c r="B323" i="1"/>
  <c r="D323" i="1"/>
  <c r="H315" i="1"/>
  <c r="G315" i="1" s="1"/>
  <c r="I315" i="1" s="1"/>
  <c r="C316" i="1" s="1"/>
  <c r="F323" i="1" l="1"/>
  <c r="H316" i="1"/>
  <c r="G316" i="1" s="1"/>
  <c r="I316" i="1" s="1"/>
  <c r="C317" i="1" s="1"/>
  <c r="A325" i="1"/>
  <c r="D324" i="1"/>
  <c r="E324" i="1"/>
  <c r="B324" i="1"/>
  <c r="F324" i="1" l="1"/>
  <c r="H317" i="1"/>
  <c r="G317" i="1" s="1"/>
  <c r="I317" i="1" s="1"/>
  <c r="C318" i="1" s="1"/>
  <c r="A326" i="1"/>
  <c r="D325" i="1"/>
  <c r="E325" i="1"/>
  <c r="F325" i="1" s="1"/>
  <c r="B325" i="1"/>
  <c r="H318" i="1" l="1"/>
  <c r="G318" i="1" s="1"/>
  <c r="I318" i="1" s="1"/>
  <c r="C319" i="1" s="1"/>
  <c r="A327" i="1"/>
  <c r="D326" i="1"/>
  <c r="B326" i="1"/>
  <c r="E326" i="1"/>
  <c r="F326" i="1" l="1"/>
  <c r="H319" i="1"/>
  <c r="G319" i="1" s="1"/>
  <c r="I319" i="1" s="1"/>
  <c r="C320" i="1" s="1"/>
  <c r="A328" i="1"/>
  <c r="D327" i="1"/>
  <c r="B327" i="1"/>
  <c r="E327" i="1"/>
  <c r="F327" i="1" s="1"/>
  <c r="H320" i="1" l="1"/>
  <c r="G320" i="1" s="1"/>
  <c r="I320" i="1" s="1"/>
  <c r="C321" i="1" s="1"/>
  <c r="A329" i="1"/>
  <c r="E328" i="1"/>
  <c r="D328" i="1"/>
  <c r="F328" i="1"/>
  <c r="B328" i="1"/>
  <c r="A330" i="1" l="1"/>
  <c r="E329" i="1"/>
  <c r="B329" i="1"/>
  <c r="D329" i="1"/>
  <c r="H321" i="1"/>
  <c r="G321" i="1" s="1"/>
  <c r="I321" i="1"/>
  <c r="C322" i="1" s="1"/>
  <c r="F329" i="1" l="1"/>
  <c r="H322" i="1"/>
  <c r="G322" i="1" s="1"/>
  <c r="I322" i="1" s="1"/>
  <c r="C323" i="1" s="1"/>
  <c r="A331" i="1"/>
  <c r="D330" i="1"/>
  <c r="E330" i="1"/>
  <c r="B330" i="1"/>
  <c r="F330" i="1" l="1"/>
  <c r="H323" i="1"/>
  <c r="G323" i="1" s="1"/>
  <c r="I323" i="1" s="1"/>
  <c r="C324" i="1" s="1"/>
  <c r="A332" i="1"/>
  <c r="B331" i="1"/>
  <c r="D331" i="1"/>
  <c r="E331" i="1"/>
  <c r="F331" i="1" l="1"/>
  <c r="A333" i="1"/>
  <c r="D332" i="1"/>
  <c r="E332" i="1"/>
  <c r="F332" i="1" s="1"/>
  <c r="B332" i="1"/>
  <c r="H324" i="1"/>
  <c r="G324" i="1" s="1"/>
  <c r="I324" i="1" s="1"/>
  <c r="C325" i="1" s="1"/>
  <c r="H325" i="1" l="1"/>
  <c r="G325" i="1" s="1"/>
  <c r="I325" i="1" s="1"/>
  <c r="C326" i="1" s="1"/>
  <c r="A334" i="1"/>
  <c r="E333" i="1"/>
  <c r="F333" i="1" s="1"/>
  <c r="D333" i="1"/>
  <c r="B333" i="1"/>
  <c r="H326" i="1" l="1"/>
  <c r="G326" i="1" s="1"/>
  <c r="I326" i="1" s="1"/>
  <c r="C327" i="1" s="1"/>
  <c r="A335" i="1"/>
  <c r="E334" i="1"/>
  <c r="F334" i="1" s="1"/>
  <c r="D334" i="1"/>
  <c r="B334" i="1"/>
  <c r="H327" i="1" l="1"/>
  <c r="G327" i="1" s="1"/>
  <c r="I327" i="1" s="1"/>
  <c r="C328" i="1" s="1"/>
  <c r="A336" i="1"/>
  <c r="D335" i="1"/>
  <c r="B335" i="1"/>
  <c r="E335" i="1"/>
  <c r="F335" i="1" l="1"/>
  <c r="A337" i="1"/>
  <c r="E336" i="1"/>
  <c r="F336" i="1"/>
  <c r="D336" i="1"/>
  <c r="B336" i="1"/>
  <c r="H328" i="1"/>
  <c r="G328" i="1" s="1"/>
  <c r="I328" i="1" s="1"/>
  <c r="C329" i="1" s="1"/>
  <c r="H329" i="1" l="1"/>
  <c r="G329" i="1" s="1"/>
  <c r="I329" i="1" s="1"/>
  <c r="C330" i="1" s="1"/>
  <c r="A338" i="1"/>
  <c r="E337" i="1"/>
  <c r="B337" i="1"/>
  <c r="D337" i="1"/>
  <c r="F337" i="1" l="1"/>
  <c r="H330" i="1"/>
  <c r="G330" i="1" s="1"/>
  <c r="I330" i="1" s="1"/>
  <c r="C331" i="1" s="1"/>
  <c r="A339" i="1"/>
  <c r="D338" i="1"/>
  <c r="B338" i="1"/>
  <c r="E338" i="1"/>
  <c r="F338" i="1" l="1"/>
  <c r="H331" i="1"/>
  <c r="G331" i="1" s="1"/>
  <c r="I331" i="1" s="1"/>
  <c r="C332" i="1" s="1"/>
  <c r="A340" i="1"/>
  <c r="E339" i="1"/>
  <c r="F339" i="1" s="1"/>
  <c r="B339" i="1"/>
  <c r="D339" i="1"/>
  <c r="A341" i="1" l="1"/>
  <c r="E340" i="1"/>
  <c r="F340" i="1" s="1"/>
  <c r="D340" i="1"/>
  <c r="B340" i="1"/>
  <c r="H332" i="1"/>
  <c r="G332" i="1" s="1"/>
  <c r="I332" i="1" s="1"/>
  <c r="C333" i="1" s="1"/>
  <c r="H333" i="1" l="1"/>
  <c r="G333" i="1" s="1"/>
  <c r="I333" i="1" s="1"/>
  <c r="C334" i="1" s="1"/>
  <c r="A342" i="1"/>
  <c r="B341" i="1"/>
  <c r="D341" i="1"/>
  <c r="E341" i="1"/>
  <c r="F341" i="1" l="1"/>
  <c r="H334" i="1"/>
  <c r="G334" i="1" s="1"/>
  <c r="I334" i="1" s="1"/>
  <c r="C335" i="1" s="1"/>
  <c r="A343" i="1"/>
  <c r="D342" i="1"/>
  <c r="E342" i="1"/>
  <c r="F342" i="1" s="1"/>
  <c r="B342" i="1"/>
  <c r="H335" i="1" l="1"/>
  <c r="G335" i="1" s="1"/>
  <c r="I335" i="1" s="1"/>
  <c r="C336" i="1" s="1"/>
  <c r="A344" i="1"/>
  <c r="D343" i="1"/>
  <c r="B343" i="1"/>
  <c r="E343" i="1"/>
  <c r="F343" i="1" s="1"/>
  <c r="H336" i="1" l="1"/>
  <c r="G336" i="1" s="1"/>
  <c r="I336" i="1" s="1"/>
  <c r="C337" i="1" s="1"/>
  <c r="E344" i="1"/>
  <c r="F344" i="1" s="1"/>
  <c r="A345" i="1"/>
  <c r="B344" i="1"/>
  <c r="D344" i="1"/>
  <c r="H337" i="1" l="1"/>
  <c r="G337" i="1" s="1"/>
  <c r="I337" i="1" s="1"/>
  <c r="C338" i="1" s="1"/>
  <c r="A346" i="1"/>
  <c r="B345" i="1"/>
  <c r="E345" i="1"/>
  <c r="D345" i="1"/>
  <c r="F345" i="1" s="1"/>
  <c r="H338" i="1" l="1"/>
  <c r="G338" i="1" s="1"/>
  <c r="I338" i="1" s="1"/>
  <c r="C339" i="1" s="1"/>
  <c r="A347" i="1"/>
  <c r="D346" i="1"/>
  <c r="E346" i="1"/>
  <c r="B346" i="1"/>
  <c r="F346" i="1" l="1"/>
  <c r="H339" i="1"/>
  <c r="G339" i="1" s="1"/>
  <c r="I339" i="1" s="1"/>
  <c r="C340" i="1" s="1"/>
  <c r="A348" i="1"/>
  <c r="D347" i="1"/>
  <c r="B347" i="1"/>
  <c r="E347" i="1"/>
  <c r="F347" i="1" s="1"/>
  <c r="H340" i="1" l="1"/>
  <c r="G340" i="1" s="1"/>
  <c r="I340" i="1" s="1"/>
  <c r="C341" i="1" s="1"/>
  <c r="A349" i="1"/>
  <c r="D348" i="1"/>
  <c r="F348" i="1"/>
  <c r="B348" i="1"/>
  <c r="E348" i="1"/>
  <c r="A350" i="1" l="1"/>
  <c r="D349" i="1"/>
  <c r="E349" i="1"/>
  <c r="B349" i="1"/>
  <c r="H341" i="1"/>
  <c r="G341" i="1" s="1"/>
  <c r="I341" i="1" s="1"/>
  <c r="C342" i="1" s="1"/>
  <c r="F349" i="1" l="1"/>
  <c r="H342" i="1"/>
  <c r="G342" i="1" s="1"/>
  <c r="I342" i="1" s="1"/>
  <c r="C343" i="1" s="1"/>
  <c r="A351" i="1"/>
  <c r="E350" i="1"/>
  <c r="F350" i="1" s="1"/>
  <c r="D350" i="1"/>
  <c r="B350" i="1"/>
  <c r="H343" i="1" l="1"/>
  <c r="G343" i="1" s="1"/>
  <c r="I343" i="1" s="1"/>
  <c r="C344" i="1" s="1"/>
  <c r="A352" i="1"/>
  <c r="D351" i="1"/>
  <c r="E351" i="1"/>
  <c r="B351" i="1"/>
  <c r="F351" i="1" l="1"/>
  <c r="H344" i="1"/>
  <c r="G344" i="1" s="1"/>
  <c r="I344" i="1" s="1"/>
  <c r="C345" i="1" s="1"/>
  <c r="A353" i="1"/>
  <c r="E352" i="1"/>
  <c r="B352" i="1"/>
  <c r="D352" i="1"/>
  <c r="F352" i="1" s="1"/>
  <c r="H345" i="1" l="1"/>
  <c r="G345" i="1" s="1"/>
  <c r="I345" i="1" s="1"/>
  <c r="C346" i="1" s="1"/>
  <c r="A354" i="1"/>
  <c r="B353" i="1"/>
  <c r="E353" i="1"/>
  <c r="D353" i="1"/>
  <c r="F353" i="1" s="1"/>
  <c r="H346" i="1" l="1"/>
  <c r="G346" i="1" s="1"/>
  <c r="I346" i="1" s="1"/>
  <c r="C347" i="1" s="1"/>
  <c r="A355" i="1"/>
  <c r="D354" i="1"/>
  <c r="E354" i="1"/>
  <c r="F354" i="1" s="1"/>
  <c r="B354" i="1"/>
  <c r="H347" i="1" l="1"/>
  <c r="G347" i="1" s="1"/>
  <c r="I347" i="1" s="1"/>
  <c r="C348" i="1" s="1"/>
  <c r="A356" i="1"/>
  <c r="E355" i="1"/>
  <c r="F355" i="1" s="1"/>
  <c r="D355" i="1"/>
  <c r="B355" i="1"/>
  <c r="H348" i="1" l="1"/>
  <c r="G348" i="1" s="1"/>
  <c r="I348" i="1" s="1"/>
  <c r="C349" i="1" s="1"/>
  <c r="A357" i="1"/>
  <c r="E356" i="1"/>
  <c r="F356" i="1" s="1"/>
  <c r="D356" i="1"/>
  <c r="B356" i="1"/>
  <c r="H349" i="1" l="1"/>
  <c r="G349" i="1" s="1"/>
  <c r="I349" i="1" s="1"/>
  <c r="C350" i="1" s="1"/>
  <c r="A358" i="1"/>
  <c r="B357" i="1"/>
  <c r="E357" i="1"/>
  <c r="D357" i="1"/>
  <c r="F357" i="1" l="1"/>
  <c r="A359" i="1"/>
  <c r="D358" i="1"/>
  <c r="E358" i="1"/>
  <c r="B358" i="1"/>
  <c r="H350" i="1"/>
  <c r="G350" i="1" s="1"/>
  <c r="I350" i="1" s="1"/>
  <c r="C351" i="1" s="1"/>
  <c r="F358" i="1" l="1"/>
  <c r="H351" i="1"/>
  <c r="G351" i="1" s="1"/>
  <c r="I351" i="1" s="1"/>
  <c r="C352" i="1" s="1"/>
  <c r="A360" i="1"/>
  <c r="B359" i="1"/>
  <c r="D359" i="1"/>
  <c r="E359" i="1"/>
  <c r="F359" i="1" s="1"/>
  <c r="H352" i="1" l="1"/>
  <c r="G352" i="1" s="1"/>
  <c r="I352" i="1" s="1"/>
  <c r="C353" i="1" s="1"/>
  <c r="A361" i="1"/>
  <c r="D360" i="1"/>
  <c r="B360" i="1"/>
  <c r="E360" i="1"/>
  <c r="F360" i="1" s="1"/>
  <c r="H353" i="1" l="1"/>
  <c r="G353" i="1" s="1"/>
  <c r="I353" i="1" s="1"/>
  <c r="C354" i="1" s="1"/>
  <c r="A362" i="1"/>
  <c r="B361" i="1"/>
  <c r="E361" i="1"/>
  <c r="D361" i="1"/>
  <c r="F361" i="1" s="1"/>
  <c r="H354" i="1" l="1"/>
  <c r="G354" i="1" s="1"/>
  <c r="I354" i="1" s="1"/>
  <c r="C355" i="1" s="1"/>
  <c r="A363" i="1"/>
  <c r="E362" i="1"/>
  <c r="D362" i="1"/>
  <c r="F362" i="1"/>
  <c r="B362" i="1"/>
  <c r="H355" i="1" l="1"/>
  <c r="G355" i="1" s="1"/>
  <c r="I355" i="1" s="1"/>
  <c r="C356" i="1" s="1"/>
  <c r="A364" i="1"/>
  <c r="D363" i="1"/>
  <c r="B363" i="1"/>
  <c r="E363" i="1"/>
  <c r="F363" i="1" l="1"/>
  <c r="H356" i="1"/>
  <c r="G356" i="1" s="1"/>
  <c r="I356" i="1" s="1"/>
  <c r="C357" i="1" s="1"/>
  <c r="A365" i="1"/>
  <c r="B364" i="1"/>
  <c r="E364" i="1"/>
  <c r="D364" i="1"/>
  <c r="F364" i="1" l="1"/>
  <c r="H357" i="1"/>
  <c r="G357" i="1" s="1"/>
  <c r="I357" i="1" s="1"/>
  <c r="C358" i="1" s="1"/>
  <c r="A366" i="1"/>
  <c r="E365" i="1"/>
  <c r="F365" i="1" s="1"/>
  <c r="D365" i="1"/>
  <c r="B365" i="1"/>
  <c r="H358" i="1" l="1"/>
  <c r="G358" i="1" s="1"/>
  <c r="I358" i="1" s="1"/>
  <c r="C359" i="1" s="1"/>
  <c r="D366" i="1"/>
  <c r="A367" i="1"/>
  <c r="E366" i="1"/>
  <c r="F366" i="1" s="1"/>
  <c r="B366" i="1"/>
  <c r="H359" i="1" l="1"/>
  <c r="G359" i="1" s="1"/>
  <c r="I359" i="1" s="1"/>
  <c r="C360" i="1" s="1"/>
  <c r="E367" i="1"/>
  <c r="D367" i="1"/>
  <c r="F367" i="1" s="1"/>
  <c r="A368" i="1"/>
  <c r="B367" i="1"/>
  <c r="H360" i="1" l="1"/>
  <c r="G360" i="1" s="1"/>
  <c r="I360" i="1" s="1"/>
  <c r="C361" i="1" s="1"/>
  <c r="A369" i="1"/>
  <c r="E368" i="1"/>
  <c r="B368" i="1"/>
  <c r="D368" i="1"/>
  <c r="F368" i="1" l="1"/>
  <c r="H361" i="1"/>
  <c r="G361" i="1" s="1"/>
  <c r="I361" i="1" s="1"/>
  <c r="C362" i="1" s="1"/>
  <c r="A370" i="1"/>
  <c r="E369" i="1"/>
  <c r="B369" i="1"/>
  <c r="D369" i="1"/>
  <c r="F369" i="1" l="1"/>
  <c r="H362" i="1"/>
  <c r="G362" i="1" s="1"/>
  <c r="I362" i="1" s="1"/>
  <c r="C363" i="1" s="1"/>
  <c r="A371" i="1"/>
  <c r="D370" i="1"/>
  <c r="B370" i="1"/>
  <c r="E370" i="1"/>
  <c r="F370" i="1" l="1"/>
  <c r="H363" i="1"/>
  <c r="G363" i="1" s="1"/>
  <c r="I363" i="1" s="1"/>
  <c r="C364" i="1" s="1"/>
  <c r="A372" i="1"/>
  <c r="D371" i="1"/>
  <c r="B371" i="1"/>
  <c r="E371" i="1"/>
  <c r="F371" i="1" s="1"/>
  <c r="H364" i="1" l="1"/>
  <c r="G364" i="1" s="1"/>
  <c r="I364" i="1" s="1"/>
  <c r="C365" i="1" s="1"/>
  <c r="A373" i="1"/>
  <c r="D372" i="1"/>
  <c r="E372" i="1"/>
  <c r="B372" i="1"/>
  <c r="F372" i="1" l="1"/>
  <c r="H365" i="1"/>
  <c r="G365" i="1" s="1"/>
  <c r="I365" i="1" s="1"/>
  <c r="C366" i="1" s="1"/>
  <c r="A374" i="1"/>
  <c r="D373" i="1"/>
  <c r="E373" i="1"/>
  <c r="B373" i="1"/>
  <c r="F373" i="1" l="1"/>
  <c r="H366" i="1"/>
  <c r="G366" i="1" s="1"/>
  <c r="I366" i="1" s="1"/>
  <c r="C367" i="1" s="1"/>
  <c r="A375" i="1"/>
  <c r="D374" i="1"/>
  <c r="F374" i="1" s="1"/>
  <c r="B374" i="1"/>
  <c r="E374" i="1"/>
  <c r="H367" i="1" l="1"/>
  <c r="G367" i="1" s="1"/>
  <c r="I367" i="1" s="1"/>
  <c r="C368" i="1" s="1"/>
  <c r="A376" i="1"/>
  <c r="D375" i="1"/>
  <c r="B375" i="1"/>
  <c r="E375" i="1"/>
  <c r="F375" i="1" s="1"/>
  <c r="H368" i="1" l="1"/>
  <c r="G368" i="1" s="1"/>
  <c r="I368" i="1" s="1"/>
  <c r="C369" i="1" s="1"/>
  <c r="A377" i="1"/>
  <c r="E376" i="1"/>
  <c r="B376" i="1"/>
  <c r="D376" i="1"/>
  <c r="F376" i="1" l="1"/>
  <c r="B377" i="1"/>
  <c r="D377" i="1"/>
  <c r="E377" i="1"/>
  <c r="F377" i="1" s="1"/>
  <c r="H369" i="1"/>
  <c r="G369" i="1" s="1"/>
  <c r="I369" i="1"/>
  <c r="C370" i="1" s="1"/>
  <c r="H370" i="1" l="1"/>
  <c r="G370" i="1" s="1"/>
  <c r="I370" i="1" s="1"/>
  <c r="C371" i="1" s="1"/>
  <c r="H371" i="1" l="1"/>
  <c r="G371" i="1" s="1"/>
  <c r="I371" i="1" s="1"/>
  <c r="C372" i="1" s="1"/>
  <c r="H372" i="1" l="1"/>
  <c r="G372" i="1" s="1"/>
  <c r="I372" i="1" s="1"/>
  <c r="C373" i="1" s="1"/>
  <c r="H373" i="1" l="1"/>
  <c r="G373" i="1" s="1"/>
  <c r="I373" i="1" s="1"/>
  <c r="C374" i="1" s="1"/>
  <c r="H374" i="1" l="1"/>
  <c r="G374" i="1" s="1"/>
  <c r="I374" i="1" s="1"/>
  <c r="C375" i="1" s="1"/>
  <c r="H375" i="1" l="1"/>
  <c r="G375" i="1" s="1"/>
  <c r="I375" i="1" s="1"/>
  <c r="C376" i="1" s="1"/>
  <c r="H376" i="1" l="1"/>
  <c r="G376" i="1" s="1"/>
  <c r="I376" i="1" s="1"/>
  <c r="C377" i="1" s="1"/>
  <c r="D14" i="1" l="1"/>
  <c r="H377" i="1"/>
  <c r="D15" i="1" l="1"/>
  <c r="G377" i="1"/>
  <c r="I377" i="1" s="1"/>
  <c r="D13" i="1" s="1"/>
</calcChain>
</file>

<file path=xl/sharedStrings.xml><?xml version="1.0" encoding="utf-8"?>
<sst xmlns="http://schemas.openxmlformats.org/spreadsheetml/2006/main" count="24" uniqueCount="24">
  <si>
    <t>No.</t>
  </si>
  <si>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</si>
  <si>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</si>
  <si>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</si>
  <si>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</si>
  <si>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</si>
  <si>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</si>
  <si>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</si>
  <si>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</si>
  <si>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Instructions</t>
  </si>
  <si>
    <t>Must be between 1 and 30 years.</t>
  </si>
  <si>
    <t>If your extra payments vary, enter them in the table below.</t>
  </si>
  <si>
    <t>Loan Calculator with Extra Payments</t>
  </si>
  <si>
    <t>Loan amount</t>
  </si>
  <si>
    <t>Annual interest rate</t>
  </si>
  <si>
    <t>Loan period in years</t>
  </si>
  <si>
    <t>Start date of loan</t>
  </si>
  <si>
    <t>Optional extra payments</t>
  </si>
  <si>
    <t>Scheduled monthly payment</t>
  </si>
  <si>
    <t>Scheduled number of payments</t>
  </si>
  <si>
    <t>Actual number of payments</t>
  </si>
  <si>
    <t>Total interest</t>
  </si>
  <si>
    <t>Enter values</t>
  </si>
  <si>
    <t>Total of early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</si>
</sst>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00%"/>
  </numFmts>
  <fonts count="10" x14ac:knownFonts="1">
    <font>
      <sz val="10"/>
      <name val="Arial"/>
    </font>
    <font>
      <sz val="10"/>
      <name val="Arial"/>
    </font>
    <font>
      <sz val="10"/>
      <name val="Century Gothic"/>
      <family val="2"/>
    </font>
    <font>
      <sz val="10"/>
      <color indexed="23"/>
      <name val="Century Gothic"/>
      <family val="2"/>
    </font>
    <font>
      <sz val="18"/>
      <name val="Century Gothic"/>
      <family val="2"/>
    </font>
    <font>
      <sz val="16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8"/>
      <color indexed="23"/>
      <name val="Century Gothic"/>
      <family val="2"/>
    </font>
    <font>
      <sz val="9"/>
      <color indexed="2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right"/>
    </xf>
    <xf numFmtId="39" fontId="3" fillId="0" borderId="0" xfId="1" applyNumberFormat="1" applyFont="1" applyFill="1" applyBorder="1" applyAlignment="1">
      <alignment horizontal="right"/>
    </xf>
    <xf numFmtId="43" fontId="3" fillId="2" borderId="0" xfId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14" fontId="9" fillId="3" borderId="0" xfId="0" applyNumberFormat="1" applyFont="1" applyFill="1" applyBorder="1" applyAlignment="1">
      <alignment horizontal="right"/>
    </xf>
    <xf numFmtId="44" fontId="6" fillId="0" borderId="1" xfId="0" applyNumberFormat="1" applyFont="1" applyFill="1" applyBorder="1" applyAlignment="1"/>
    <xf numFmtId="170" fontId="6" fillId="0" borderId="1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14" fontId="6" fillId="0" borderId="1" xfId="0" applyNumberFormat="1" applyFont="1" applyFill="1" applyBorder="1" applyAlignment="1">
      <alignment horizontal="right"/>
    </xf>
    <xf numFmtId="44" fontId="6" fillId="3" borderId="1" xfId="1" applyFont="1" applyFill="1" applyBorder="1" applyAlignment="1"/>
    <xf numFmtId="7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7" fillId="0" borderId="3" xfId="0" applyFont="1" applyFill="1" applyBorder="1" applyAlignment="1" applyProtection="1">
      <alignment horizontal="right" wrapText="1"/>
    </xf>
    <xf numFmtId="1" fontId="6" fillId="0" borderId="1" xfId="0" applyNumberFormat="1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horizontal="right"/>
    </xf>
    <xf numFmtId="1" fontId="9" fillId="3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44" fontId="9" fillId="3" borderId="0" xfId="1" applyNumberFormat="1" applyFont="1" applyFill="1" applyBorder="1" applyAlignment="1">
      <alignment horizontal="right"/>
    </xf>
    <xf numFmtId="44" fontId="9" fillId="2" borderId="0" xfId="1" applyNumberFormat="1" applyFont="1" applyFill="1" applyBorder="1" applyAlignment="1">
      <alignment horizontal="right"/>
    </xf>
    <xf numFmtId="44" fontId="3" fillId="0" borderId="0" xfId="1" applyNumberFormat="1" applyFont="1" applyFill="1" applyBorder="1" applyAlignment="1">
      <alignment horizontal="right"/>
    </xf>
    <xf numFmtId="44" fontId="3" fillId="2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7" fontId="8" fillId="0" borderId="0" xfId="0" applyNumberFormat="1" applyFont="1" applyFill="1" applyBorder="1" applyAlignment="1">
      <alignment horizontal="left"/>
    </xf>
    <xf numFmtId="10" fontId="8" fillId="0" borderId="0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89"/>
  <sheetViews>
    <sheetView showGridLines="0" tabSelected="1" zoomScaleNormal="100" workbookViewId="0">
      <pane ySplit="17" topLeftCell="A30" activePane="bottomLeft" state="frozenSplit"/>
      <selection pane="bottomLeft" activeCell="E13" sqref="E13"/>
    </sheetView>
  </sheetViews>
  <sheetFormatPr defaultRowHeight="13.5" x14ac:dyDescent="0.25"/>
  <cols>
    <col min="1" max="1" width="5.28515625" style="2" customWidth="1"/>
    <col min="2" max="2" width="14.42578125" style="2" customWidth="1"/>
    <col min="3" max="3" width="13.5703125" style="2" customWidth="1"/>
    <col min="4" max="4" width="14.7109375" style="2" customWidth="1"/>
    <col min="5" max="5" width="12.85546875" style="2" customWidth="1"/>
    <col min="6" max="6" width="13.140625" style="2" customWidth="1"/>
    <col min="7" max="8" width="13" style="2" customWidth="1"/>
    <col min="9" max="9" width="15.42578125" style="2" customWidth="1"/>
    <col min="10" max="16384" width="9.140625" style="1"/>
  </cols>
  <sheetData>
    <row r="1" spans="1:9" ht="33" customHeight="1" x14ac:dyDescent="0.35">
      <c r="A1" s="34" t="s">
        <v>12</v>
      </c>
      <c r="B1" s="35"/>
      <c r="C1" s="35"/>
      <c r="D1" s="35"/>
      <c r="E1" s="35"/>
      <c r="F1" s="35"/>
      <c r="G1" s="35"/>
      <c r="H1" s="35"/>
      <c r="I1" s="35"/>
    </row>
    <row r="2" spans="1:9" ht="4.5" customHeight="1" x14ac:dyDescent="0.25">
      <c r="A2" s="21"/>
      <c r="B2" s="21"/>
      <c r="C2" s="21"/>
      <c r="D2" s="21"/>
      <c r="E2" s="21"/>
      <c r="F2" s="21"/>
      <c r="G2" s="21"/>
      <c r="H2" s="21"/>
      <c r="I2" s="21"/>
    </row>
    <row r="3" spans="1:9" ht="19.5" customHeight="1" x14ac:dyDescent="0.3">
      <c r="A3" s="8"/>
      <c r="B3" s="8"/>
      <c r="C3" s="8"/>
      <c r="D3" s="9" t="s">
        <v>22</v>
      </c>
      <c r="E3" s="8"/>
      <c r="F3" s="10" t="s">
        <v>9</v>
      </c>
      <c r="G3" s="10"/>
      <c r="H3" s="8"/>
      <c r="I3" s="8"/>
    </row>
    <row r="4" spans="1:9" ht="14.25" x14ac:dyDescent="0.3">
      <c r="A4" s="36" t="s">
        <v>13</v>
      </c>
      <c r="B4" s="36"/>
      <c r="C4" s="37"/>
      <c r="D4" s="12">
        <v>137000</v>
      </c>
      <c r="E4" s="8"/>
      <c r="F4" s="38" t="s">
        <v>10</v>
      </c>
      <c r="G4" s="38"/>
      <c r="H4" s="38"/>
      <c r="I4" s="38"/>
    </row>
    <row r="5" spans="1:9" ht="14.25" x14ac:dyDescent="0.3">
      <c r="A5" s="36" t="s">
        <v>14</v>
      </c>
      <c r="B5" s="36"/>
      <c r="C5" s="37"/>
      <c r="D5" s="13">
        <v>2.4899999999999999E-2</v>
      </c>
      <c r="E5" s="8"/>
      <c r="F5" s="39" t="s">
        <v>11</v>
      </c>
      <c r="G5" s="39"/>
      <c r="H5" s="39"/>
      <c r="I5" s="39"/>
    </row>
    <row r="6" spans="1:9" ht="14.25" x14ac:dyDescent="0.3">
      <c r="A6" s="36" t="s">
        <v>15</v>
      </c>
      <c r="B6" s="36"/>
      <c r="C6" s="37"/>
      <c r="D6" s="26">
        <v>30</v>
      </c>
      <c r="E6" s="8"/>
      <c r="F6" s="14"/>
      <c r="G6" s="15"/>
      <c r="H6" s="8"/>
      <c r="I6" s="16"/>
    </row>
    <row r="7" spans="1:9" ht="14.25" x14ac:dyDescent="0.3">
      <c r="A7" s="36" t="s">
        <v>16</v>
      </c>
      <c r="B7" s="36"/>
      <c r="C7" s="37"/>
      <c r="D7" s="17">
        <v>42398</v>
      </c>
      <c r="E7" s="8"/>
      <c r="F7" s="14"/>
      <c r="G7" s="15"/>
      <c r="H7" s="8"/>
      <c r="I7" s="16"/>
    </row>
    <row r="8" spans="1:9" ht="14.25" x14ac:dyDescent="0.3">
      <c r="A8" s="36" t="s">
        <v>17</v>
      </c>
      <c r="B8" s="36"/>
      <c r="C8" s="37"/>
      <c r="D8" s="12"/>
      <c r="E8" s="8"/>
      <c r="F8" s="14"/>
      <c r="G8" s="15"/>
      <c r="H8" s="8"/>
      <c r="I8" s="16"/>
    </row>
    <row r="9" spans="1:9" ht="14.25" x14ac:dyDescent="0.3">
      <c r="A9" s="22"/>
      <c r="B9" s="22"/>
      <c r="C9" s="22"/>
      <c r="D9" s="23"/>
      <c r="E9" s="22"/>
      <c r="F9" s="23"/>
      <c r="G9" s="23"/>
      <c r="H9" s="22"/>
      <c r="I9" s="24"/>
    </row>
    <row r="10" spans="1:9" ht="14.25" x14ac:dyDescent="0.3">
      <c r="A10" s="8"/>
      <c r="B10" s="8"/>
      <c r="C10" s="8"/>
      <c r="D10" s="8"/>
      <c r="E10" s="8"/>
      <c r="F10" s="8"/>
      <c r="G10" s="8"/>
      <c r="H10" s="8"/>
      <c r="I10" s="16"/>
    </row>
    <row r="11" spans="1:9" ht="14.25" x14ac:dyDescent="0.3">
      <c r="A11" s="36" t="s">
        <v>18</v>
      </c>
      <c r="B11" s="36"/>
      <c r="C11" s="37"/>
      <c r="D11" s="18">
        <f>IF(Values_Entered,-PMT(Interest_Rate/12,Loan_Years*12,Loan_Amount),"")</f>
        <v>540.60360976151514</v>
      </c>
      <c r="E11" s="8"/>
      <c r="F11" s="19"/>
      <c r="G11" s="19"/>
      <c r="H11" s="8"/>
      <c r="I11" s="16"/>
    </row>
    <row r="12" spans="1:9" ht="14.25" customHeight="1" x14ac:dyDescent="0.3">
      <c r="A12" s="36" t="s">
        <v>19</v>
      </c>
      <c r="B12" s="36"/>
      <c r="C12" s="37"/>
      <c r="D12" s="27">
        <f>IF(Values_Entered,Loan_Years*12,"")</f>
        <v>360</v>
      </c>
      <c r="E12" s="8"/>
      <c r="F12" s="19"/>
      <c r="G12" s="19"/>
      <c r="H12" s="8"/>
      <c r="I12" s="16"/>
    </row>
    <row r="13" spans="1:9" ht="14.25" x14ac:dyDescent="0.3">
      <c r="A13" s="36" t="s">
        <v>20</v>
      </c>
      <c r="B13" s="36"/>
      <c r="C13" s="37"/>
      <c r="D13" s="27">
        <f>IF(Values_Entered,Number_of_Payments,"")</f>
        <v>360</v>
      </c>
      <c r="E13" s="8"/>
      <c r="F13" s="20"/>
      <c r="G13" s="20"/>
      <c r="H13" s="8"/>
      <c r="I13" s="16"/>
    </row>
    <row r="14" spans="1:9" ht="14.25" x14ac:dyDescent="0.3">
      <c r="A14" s="36" t="s">
        <v>23</v>
      </c>
      <c r="B14" s="36"/>
      <c r="C14" s="37"/>
      <c r="D14" s="18">
        <f>IF(Values_Entered,SUMIF(Beg_Bal,"&gt;0",Extra_Pay),"")</f>
        <v>0</v>
      </c>
      <c r="E14" s="8"/>
      <c r="F14" s="20"/>
      <c r="G14" s="20"/>
      <c r="H14" s="8"/>
      <c r="I14" s="16"/>
    </row>
    <row r="15" spans="1:9" ht="14.25" x14ac:dyDescent="0.3">
      <c r="A15" s="36" t="s">
        <v>21</v>
      </c>
      <c r="B15" s="36"/>
      <c r="C15" s="37"/>
      <c r="D15" s="18">
        <f>IF(Values_Entered,SUMIF(Beg_Bal,"&gt;0",Int),"")</f>
        <v>57617.299514145292</v>
      </c>
      <c r="E15" s="8"/>
      <c r="F15" s="19"/>
      <c r="G15" s="19"/>
      <c r="H15" s="8"/>
      <c r="I15" s="16"/>
    </row>
    <row r="16" spans="1:9" ht="15.75" customHeight="1" x14ac:dyDescent="0.3">
      <c r="A16" s="22"/>
      <c r="B16" s="22"/>
      <c r="C16" s="22"/>
      <c r="D16" s="22"/>
      <c r="E16" s="23"/>
      <c r="F16" s="23"/>
      <c r="G16" s="23"/>
      <c r="H16" s="22"/>
      <c r="I16" s="22"/>
    </row>
    <row r="17" spans="1:9" s="3" customFormat="1" ht="28.5" customHeight="1" x14ac:dyDescent="0.25">
      <c r="A17" s="25" t="s">
        <v>0</v>
      </c>
      <c r="B17" s="25" t="s">
        <v>1</v>
      </c>
      <c r="C17" s="25" t="s">
        <v>2</v>
      </c>
      <c r="D17" s="25" t="s">
        <v>8</v>
      </c>
      <c r="E17" s="25" t="s">
        <v>7</v>
      </c>
      <c r="F17" s="25" t="s">
        <v>6</v>
      </c>
      <c r="G17" s="25" t="s">
        <v>3</v>
      </c>
      <c r="H17" s="25" t="s">
        <v>4</v>
      </c>
      <c r="I17" s="25" t="s">
        <v>5</v>
      </c>
    </row>
    <row r="18" spans="1:9" s="3" customFormat="1" ht="15.95" customHeight="1" x14ac:dyDescent="0.3">
      <c r="A18" s="28">
        <f>IF(Values_Entered,1,"")</f>
        <v>1</v>
      </c>
      <c r="B18" s="11">
        <f>IF(Pay_Num&lt;&gt;"",Loan_Start,"")</f>
        <v>42398</v>
      </c>
      <c r="C18" s="30">
        <f>IF(Values_Entered,Loan_Amount,"")</f>
        <v>137000</v>
      </c>
      <c r="D18" s="30">
        <f>IF(Pay_Num&lt;&gt;"",Scheduled_Monthly_Payment,"")</f>
        <v>540.60360976151514</v>
      </c>
      <c r="E18" s="31">
        <f>IF(Pay_Num&lt;&gt;"",Scheduled_Extra_Payments,"")</f>
        <v>0</v>
      </c>
      <c r="F18" s="30">
        <f>IF(Pay_Num&lt;&gt;"",Sched_Pay+Extra_Pay,"")</f>
        <v>540.60360976151514</v>
      </c>
      <c r="G18" s="30">
        <f>IF(Pay_Num&lt;&gt;"",Total_Pay-Int,"")</f>
        <v>256.32860976151517</v>
      </c>
      <c r="H18" s="30">
        <f>IF(Pay_Num&lt;&gt;"",Beg_Bal*Interest_Rate/12,"")</f>
        <v>284.27499999999998</v>
      </c>
      <c r="I18" s="30">
        <f>IF(Pay_Num&lt;&gt;"",Beg_Bal-Princ,"")</f>
        <v>136743.67139023848</v>
      </c>
    </row>
    <row r="19" spans="1:9" s="3" customFormat="1" ht="12.75" customHeight="1" x14ac:dyDescent="0.3">
      <c r="A19" s="28">
        <f t="shared" ref="A19:A82" si="0">IF(Values_Entered,A18+1,"")</f>
        <v>2</v>
      </c>
      <c r="B19" s="11">
        <f t="shared" ref="B19:B82" si="1">IF(Pay_Num&lt;&gt;"",DATE(YEAR(B18),MONTH(B18)+1,DAY(B18)),"")</f>
        <v>42429</v>
      </c>
      <c r="C19" s="30">
        <f>IF(Pay_Num&lt;&gt;"",I18,"")</f>
        <v>136743.67139023848</v>
      </c>
      <c r="D19" s="30">
        <f>IF(Pay_Num&lt;&gt;"",Scheduled_Monthly_Payment,"")</f>
        <v>540.60360976151514</v>
      </c>
      <c r="E19" s="31">
        <f>IF(Pay_Num&lt;&gt;"",Scheduled_Extra_Payments,"")</f>
        <v>0</v>
      </c>
      <c r="F19" s="30">
        <f t="shared" ref="F19:F82" si="2">IF(Pay_Num&lt;&gt;"",Sched_Pay+Extra_Pay,"")</f>
        <v>540.60360976151514</v>
      </c>
      <c r="G19" s="30">
        <f t="shared" ref="G19:G82" si="3">IF(Pay_Num&lt;&gt;"",Total_Pay-Int,"")</f>
        <v>256.86049162677028</v>
      </c>
      <c r="H19" s="30">
        <f>IF(Pay_Num&lt;&gt;"",Beg_Bal*Interest_Rate/12,"")</f>
        <v>283.74311813474486</v>
      </c>
      <c r="I19" s="30">
        <f t="shared" ref="I19:I82" si="4">IF(Pay_Num&lt;&gt;"",Beg_Bal-Princ,"")</f>
        <v>136486.8108986117</v>
      </c>
    </row>
    <row r="20" spans="1:9" s="3" customFormat="1" ht="12.75" customHeight="1" x14ac:dyDescent="0.3">
      <c r="A20" s="28">
        <f t="shared" si="0"/>
        <v>3</v>
      </c>
      <c r="B20" s="11">
        <f t="shared" si="1"/>
        <v>42458</v>
      </c>
      <c r="C20" s="30">
        <f t="shared" ref="C20:C83" si="5">IF(Pay_Num&lt;&gt;"",I19,"")</f>
        <v>136486.8108986117</v>
      </c>
      <c r="D20" s="30">
        <f t="shared" ref="D20:D83" si="6">IF(Pay_Num&lt;&gt;"",Scheduled_Monthly_Payment,"")</f>
        <v>540.60360976151514</v>
      </c>
      <c r="E20" s="31">
        <f t="shared" ref="E20:E82" si="7">IF(Pay_Num&lt;&gt;"",Scheduled_Extra_Payments,"")</f>
        <v>0</v>
      </c>
      <c r="F20" s="30">
        <f t="shared" si="2"/>
        <v>540.60360976151514</v>
      </c>
      <c r="G20" s="30">
        <f t="shared" si="3"/>
        <v>257.39347714689592</v>
      </c>
      <c r="H20" s="30">
        <f t="shared" ref="H20:H83" si="8">IF(Pay_Num&lt;&gt;"",Beg_Bal*Interest_Rate/12,"")</f>
        <v>283.21013261461923</v>
      </c>
      <c r="I20" s="30">
        <f t="shared" si="4"/>
        <v>136229.41742146481</v>
      </c>
    </row>
    <row r="21" spans="1:9" s="3" customFormat="1" ht="14.25" x14ac:dyDescent="0.3">
      <c r="A21" s="28">
        <f t="shared" si="0"/>
        <v>4</v>
      </c>
      <c r="B21" s="11">
        <f t="shared" si="1"/>
        <v>42489</v>
      </c>
      <c r="C21" s="30">
        <f t="shared" si="5"/>
        <v>136229.41742146481</v>
      </c>
      <c r="D21" s="30">
        <f t="shared" si="6"/>
        <v>540.60360976151514</v>
      </c>
      <c r="E21" s="31">
        <f t="shared" si="7"/>
        <v>0</v>
      </c>
      <c r="F21" s="30">
        <f t="shared" si="2"/>
        <v>540.60360976151514</v>
      </c>
      <c r="G21" s="30">
        <f t="shared" si="3"/>
        <v>257.92756861197569</v>
      </c>
      <c r="H21" s="30">
        <f t="shared" si="8"/>
        <v>282.67604114953946</v>
      </c>
      <c r="I21" s="30">
        <f t="shared" si="4"/>
        <v>135971.48985285283</v>
      </c>
    </row>
    <row r="22" spans="1:9" s="3" customFormat="1" ht="14.25" x14ac:dyDescent="0.3">
      <c r="A22" s="28">
        <f t="shared" si="0"/>
        <v>5</v>
      </c>
      <c r="B22" s="11">
        <f t="shared" si="1"/>
        <v>42519</v>
      </c>
      <c r="C22" s="30">
        <f t="shared" si="5"/>
        <v>135971.48985285283</v>
      </c>
      <c r="D22" s="30">
        <f t="shared" si="6"/>
        <v>540.60360976151514</v>
      </c>
      <c r="E22" s="31">
        <f t="shared" si="7"/>
        <v>0</v>
      </c>
      <c r="F22" s="30">
        <f t="shared" si="2"/>
        <v>540.60360976151514</v>
      </c>
      <c r="G22" s="30">
        <f t="shared" si="3"/>
        <v>258.46276831684554</v>
      </c>
      <c r="H22" s="30">
        <f t="shared" si="8"/>
        <v>282.1408414446696</v>
      </c>
      <c r="I22" s="30">
        <f t="shared" si="4"/>
        <v>135713.02708453598</v>
      </c>
    </row>
    <row r="23" spans="1:9" ht="14.25" x14ac:dyDescent="0.3">
      <c r="A23" s="28">
        <f t="shared" si="0"/>
        <v>6</v>
      </c>
      <c r="B23" s="11">
        <f t="shared" si="1"/>
        <v>42550</v>
      </c>
      <c r="C23" s="30">
        <f>IF(Pay_Num&lt;&gt;"",I22,"")</f>
        <v>135713.02708453598</v>
      </c>
      <c r="D23" s="30">
        <f t="shared" si="6"/>
        <v>540.60360976151514</v>
      </c>
      <c r="E23" s="31">
        <f t="shared" si="7"/>
        <v>0</v>
      </c>
      <c r="F23" s="30">
        <f t="shared" si="2"/>
        <v>540.60360976151514</v>
      </c>
      <c r="G23" s="30">
        <f t="shared" si="3"/>
        <v>258.99907856110298</v>
      </c>
      <c r="H23" s="30">
        <f t="shared" si="8"/>
        <v>281.60453120041217</v>
      </c>
      <c r="I23" s="30">
        <f t="shared" si="4"/>
        <v>135454.02800597486</v>
      </c>
    </row>
    <row r="24" spans="1:9" ht="14.25" x14ac:dyDescent="0.3">
      <c r="A24" s="28">
        <f t="shared" si="0"/>
        <v>7</v>
      </c>
      <c r="B24" s="11">
        <f t="shared" si="1"/>
        <v>42580</v>
      </c>
      <c r="C24" s="30">
        <f t="shared" si="5"/>
        <v>135454.02800597486</v>
      </c>
      <c r="D24" s="30">
        <f t="shared" si="6"/>
        <v>540.60360976151514</v>
      </c>
      <c r="E24" s="31">
        <f t="shared" si="7"/>
        <v>0</v>
      </c>
      <c r="F24" s="30">
        <f t="shared" si="2"/>
        <v>540.60360976151514</v>
      </c>
      <c r="G24" s="30">
        <f t="shared" si="3"/>
        <v>259.53650164911733</v>
      </c>
      <c r="H24" s="30">
        <f t="shared" si="8"/>
        <v>281.06710811239782</v>
      </c>
      <c r="I24" s="30">
        <f t="shared" si="4"/>
        <v>135194.49150432574</v>
      </c>
    </row>
    <row r="25" spans="1:9" ht="14.25" x14ac:dyDescent="0.3">
      <c r="A25" s="28">
        <f t="shared" si="0"/>
        <v>8</v>
      </c>
      <c r="B25" s="11">
        <f t="shared" si="1"/>
        <v>42611</v>
      </c>
      <c r="C25" s="30">
        <f>IF(Pay_Num&lt;&gt;"",I24,"")</f>
        <v>135194.49150432574</v>
      </c>
      <c r="D25" s="30">
        <f t="shared" si="6"/>
        <v>540.60360976151514</v>
      </c>
      <c r="E25" s="31">
        <f t="shared" si="7"/>
        <v>0</v>
      </c>
      <c r="F25" s="30">
        <f t="shared" si="2"/>
        <v>540.60360976151514</v>
      </c>
      <c r="G25" s="30">
        <f t="shared" si="3"/>
        <v>260.07503989003925</v>
      </c>
      <c r="H25" s="30">
        <f t="shared" si="8"/>
        <v>280.5285698714759</v>
      </c>
      <c r="I25" s="30">
        <f t="shared" si="4"/>
        <v>134934.41646443569</v>
      </c>
    </row>
    <row r="26" spans="1:9" ht="14.25" x14ac:dyDescent="0.3">
      <c r="A26" s="28">
        <f t="shared" si="0"/>
        <v>9</v>
      </c>
      <c r="B26" s="11">
        <f t="shared" si="1"/>
        <v>42642</v>
      </c>
      <c r="C26" s="30">
        <f t="shared" si="5"/>
        <v>134934.41646443569</v>
      </c>
      <c r="D26" s="30">
        <f t="shared" si="6"/>
        <v>540.60360976151514</v>
      </c>
      <c r="E26" s="31">
        <f t="shared" si="7"/>
        <v>0</v>
      </c>
      <c r="F26" s="30">
        <f t="shared" si="2"/>
        <v>540.60360976151514</v>
      </c>
      <c r="G26" s="30">
        <f t="shared" si="3"/>
        <v>260.61469559781114</v>
      </c>
      <c r="H26" s="30">
        <f t="shared" si="8"/>
        <v>279.98891416370401</v>
      </c>
      <c r="I26" s="30">
        <f t="shared" si="4"/>
        <v>134673.80176883787</v>
      </c>
    </row>
    <row r="27" spans="1:9" ht="14.25" x14ac:dyDescent="0.3">
      <c r="A27" s="28">
        <f t="shared" si="0"/>
        <v>10</v>
      </c>
      <c r="B27" s="11">
        <f t="shared" si="1"/>
        <v>42672</v>
      </c>
      <c r="C27" s="30">
        <f t="shared" si="5"/>
        <v>134673.80176883787</v>
      </c>
      <c r="D27" s="30">
        <f t="shared" si="6"/>
        <v>540.60360976151514</v>
      </c>
      <c r="E27" s="31">
        <f t="shared" si="7"/>
        <v>0</v>
      </c>
      <c r="F27" s="30">
        <f t="shared" si="2"/>
        <v>540.60360976151514</v>
      </c>
      <c r="G27" s="30">
        <f t="shared" si="3"/>
        <v>261.15547109117659</v>
      </c>
      <c r="H27" s="30">
        <f t="shared" si="8"/>
        <v>279.44813867033855</v>
      </c>
      <c r="I27" s="30">
        <f t="shared" si="4"/>
        <v>134412.64629774669</v>
      </c>
    </row>
    <row r="28" spans="1:9" ht="14.25" x14ac:dyDescent="0.3">
      <c r="A28" s="28">
        <f t="shared" si="0"/>
        <v>11</v>
      </c>
      <c r="B28" s="11">
        <f t="shared" si="1"/>
        <v>42703</v>
      </c>
      <c r="C28" s="30">
        <f t="shared" si="5"/>
        <v>134412.64629774669</v>
      </c>
      <c r="D28" s="30">
        <f t="shared" si="6"/>
        <v>540.60360976151514</v>
      </c>
      <c r="E28" s="31">
        <f t="shared" si="7"/>
        <v>0</v>
      </c>
      <c r="F28" s="30">
        <f t="shared" si="2"/>
        <v>540.60360976151514</v>
      </c>
      <c r="G28" s="30">
        <f t="shared" si="3"/>
        <v>261.69736869369075</v>
      </c>
      <c r="H28" s="30">
        <f t="shared" si="8"/>
        <v>278.9062410678244</v>
      </c>
      <c r="I28" s="30">
        <f t="shared" si="4"/>
        <v>134150.948929053</v>
      </c>
    </row>
    <row r="29" spans="1:9" ht="14.25" x14ac:dyDescent="0.3">
      <c r="A29" s="28">
        <f t="shared" si="0"/>
        <v>12</v>
      </c>
      <c r="B29" s="11">
        <f t="shared" si="1"/>
        <v>42733</v>
      </c>
      <c r="C29" s="30">
        <f t="shared" si="5"/>
        <v>134150.948929053</v>
      </c>
      <c r="D29" s="30">
        <f t="shared" si="6"/>
        <v>540.60360976151514</v>
      </c>
      <c r="E29" s="31">
        <f t="shared" si="7"/>
        <v>0</v>
      </c>
      <c r="F29" s="30">
        <f t="shared" si="2"/>
        <v>540.60360976151514</v>
      </c>
      <c r="G29" s="30">
        <f t="shared" si="3"/>
        <v>262.24039073373018</v>
      </c>
      <c r="H29" s="30">
        <f t="shared" si="8"/>
        <v>278.36321902778496</v>
      </c>
      <c r="I29" s="30">
        <f t="shared" si="4"/>
        <v>133888.70853831928</v>
      </c>
    </row>
    <row r="30" spans="1:9" ht="14.25" x14ac:dyDescent="0.3">
      <c r="A30" s="28">
        <f t="shared" si="0"/>
        <v>13</v>
      </c>
      <c r="B30" s="11">
        <f t="shared" si="1"/>
        <v>42764</v>
      </c>
      <c r="C30" s="30">
        <f t="shared" si="5"/>
        <v>133888.70853831928</v>
      </c>
      <c r="D30" s="30">
        <f t="shared" si="6"/>
        <v>540.60360976151514</v>
      </c>
      <c r="E30" s="31">
        <f t="shared" si="7"/>
        <v>0</v>
      </c>
      <c r="F30" s="30">
        <f t="shared" si="2"/>
        <v>540.60360976151514</v>
      </c>
      <c r="G30" s="30">
        <f t="shared" si="3"/>
        <v>262.78453954450265</v>
      </c>
      <c r="H30" s="30">
        <f t="shared" si="8"/>
        <v>277.8190702170125</v>
      </c>
      <c r="I30" s="30">
        <f t="shared" si="4"/>
        <v>133625.92399877479</v>
      </c>
    </row>
    <row r="31" spans="1:9" ht="14.25" x14ac:dyDescent="0.3">
      <c r="A31" s="28">
        <f t="shared" si="0"/>
        <v>14</v>
      </c>
      <c r="B31" s="11">
        <f t="shared" si="1"/>
        <v>42795</v>
      </c>
      <c r="C31" s="30">
        <f t="shared" si="5"/>
        <v>133625.92399877479</v>
      </c>
      <c r="D31" s="30">
        <f t="shared" si="6"/>
        <v>540.60360976151514</v>
      </c>
      <c r="E31" s="31">
        <f t="shared" si="7"/>
        <v>0</v>
      </c>
      <c r="F31" s="30">
        <f t="shared" si="2"/>
        <v>540.60360976151514</v>
      </c>
      <c r="G31" s="30">
        <f t="shared" si="3"/>
        <v>263.3298174640575</v>
      </c>
      <c r="H31" s="30">
        <f t="shared" si="8"/>
        <v>277.27379229745765</v>
      </c>
      <c r="I31" s="30">
        <f t="shared" si="4"/>
        <v>133362.59418131073</v>
      </c>
    </row>
    <row r="32" spans="1:9" ht="14.25" x14ac:dyDescent="0.3">
      <c r="A32" s="28">
        <f t="shared" si="0"/>
        <v>15</v>
      </c>
      <c r="B32" s="11">
        <f t="shared" si="1"/>
        <v>42826</v>
      </c>
      <c r="C32" s="30">
        <f t="shared" si="5"/>
        <v>133362.59418131073</v>
      </c>
      <c r="D32" s="30">
        <f t="shared" si="6"/>
        <v>540.60360976151514</v>
      </c>
      <c r="E32" s="31">
        <f t="shared" si="7"/>
        <v>0</v>
      </c>
      <c r="F32" s="30">
        <f t="shared" si="2"/>
        <v>540.60360976151514</v>
      </c>
      <c r="G32" s="30">
        <f t="shared" si="3"/>
        <v>263.87622683529537</v>
      </c>
      <c r="H32" s="30">
        <f t="shared" si="8"/>
        <v>276.72738292621978</v>
      </c>
      <c r="I32" s="30">
        <f t="shared" si="4"/>
        <v>133098.71795447543</v>
      </c>
    </row>
    <row r="33" spans="1:9" ht="14.25" x14ac:dyDescent="0.3">
      <c r="A33" s="28">
        <f t="shared" si="0"/>
        <v>16</v>
      </c>
      <c r="B33" s="11">
        <f t="shared" si="1"/>
        <v>42856</v>
      </c>
      <c r="C33" s="30">
        <f t="shared" si="5"/>
        <v>133098.71795447543</v>
      </c>
      <c r="D33" s="30">
        <f t="shared" si="6"/>
        <v>540.60360976151514</v>
      </c>
      <c r="E33" s="31">
        <f t="shared" si="7"/>
        <v>0</v>
      </c>
      <c r="F33" s="30">
        <f t="shared" si="2"/>
        <v>540.60360976151514</v>
      </c>
      <c r="G33" s="30">
        <f t="shared" si="3"/>
        <v>264.42377000597861</v>
      </c>
      <c r="H33" s="30">
        <f t="shared" si="8"/>
        <v>276.17983975553653</v>
      </c>
      <c r="I33" s="30">
        <f t="shared" si="4"/>
        <v>132834.29418446944</v>
      </c>
    </row>
    <row r="34" spans="1:9" ht="14.25" x14ac:dyDescent="0.3">
      <c r="A34" s="28">
        <f t="shared" si="0"/>
        <v>17</v>
      </c>
      <c r="B34" s="11">
        <f t="shared" si="1"/>
        <v>42887</v>
      </c>
      <c r="C34" s="30">
        <f t="shared" si="5"/>
        <v>132834.29418446944</v>
      </c>
      <c r="D34" s="30">
        <f t="shared" si="6"/>
        <v>540.60360976151514</v>
      </c>
      <c r="E34" s="31">
        <f t="shared" si="7"/>
        <v>0</v>
      </c>
      <c r="F34" s="30">
        <f t="shared" si="2"/>
        <v>540.60360976151514</v>
      </c>
      <c r="G34" s="30">
        <f t="shared" si="3"/>
        <v>264.97244932874105</v>
      </c>
      <c r="H34" s="30">
        <f t="shared" si="8"/>
        <v>275.6311604327741</v>
      </c>
      <c r="I34" s="30">
        <f t="shared" si="4"/>
        <v>132569.32173514069</v>
      </c>
    </row>
    <row r="35" spans="1:9" ht="14.25" x14ac:dyDescent="0.3">
      <c r="A35" s="28">
        <f t="shared" si="0"/>
        <v>18</v>
      </c>
      <c r="B35" s="11">
        <f t="shared" si="1"/>
        <v>42917</v>
      </c>
      <c r="C35" s="30">
        <f t="shared" si="5"/>
        <v>132569.32173514069</v>
      </c>
      <c r="D35" s="30">
        <f t="shared" si="6"/>
        <v>540.60360976151514</v>
      </c>
      <c r="E35" s="31">
        <f t="shared" si="7"/>
        <v>0</v>
      </c>
      <c r="F35" s="30">
        <f t="shared" si="2"/>
        <v>540.60360976151514</v>
      </c>
      <c r="G35" s="30">
        <f t="shared" si="3"/>
        <v>265.52226716109823</v>
      </c>
      <c r="H35" s="30">
        <f t="shared" si="8"/>
        <v>275.08134260041692</v>
      </c>
      <c r="I35" s="30">
        <f t="shared" si="4"/>
        <v>132303.79946797958</v>
      </c>
    </row>
    <row r="36" spans="1:9" ht="14.25" x14ac:dyDescent="0.3">
      <c r="A36" s="28">
        <f t="shared" si="0"/>
        <v>19</v>
      </c>
      <c r="B36" s="11">
        <f t="shared" si="1"/>
        <v>42948</v>
      </c>
      <c r="C36" s="30">
        <f t="shared" si="5"/>
        <v>132303.79946797958</v>
      </c>
      <c r="D36" s="30">
        <f t="shared" si="6"/>
        <v>540.60360976151514</v>
      </c>
      <c r="E36" s="31">
        <f t="shared" si="7"/>
        <v>0</v>
      </c>
      <c r="F36" s="30">
        <f t="shared" si="2"/>
        <v>540.60360976151514</v>
      </c>
      <c r="G36" s="30">
        <f t="shared" si="3"/>
        <v>266.07322586545752</v>
      </c>
      <c r="H36" s="30">
        <f t="shared" si="8"/>
        <v>274.53038389605763</v>
      </c>
      <c r="I36" s="30">
        <f t="shared" si="4"/>
        <v>132037.72624211412</v>
      </c>
    </row>
    <row r="37" spans="1:9" ht="14.25" x14ac:dyDescent="0.3">
      <c r="A37" s="28">
        <f t="shared" si="0"/>
        <v>20</v>
      </c>
      <c r="B37" s="11">
        <f t="shared" si="1"/>
        <v>42979</v>
      </c>
      <c r="C37" s="30">
        <f t="shared" si="5"/>
        <v>132037.72624211412</v>
      </c>
      <c r="D37" s="30">
        <f t="shared" si="6"/>
        <v>540.60360976151514</v>
      </c>
      <c r="E37" s="31">
        <f t="shared" si="7"/>
        <v>0</v>
      </c>
      <c r="F37" s="30">
        <f t="shared" si="2"/>
        <v>540.60360976151514</v>
      </c>
      <c r="G37" s="30">
        <f t="shared" si="3"/>
        <v>266.62532780912835</v>
      </c>
      <c r="H37" s="30">
        <f t="shared" si="8"/>
        <v>273.97828195238679</v>
      </c>
      <c r="I37" s="30">
        <f t="shared" si="4"/>
        <v>131771.10091430499</v>
      </c>
    </row>
    <row r="38" spans="1:9" ht="14.25" x14ac:dyDescent="0.3">
      <c r="A38" s="28">
        <f t="shared" si="0"/>
        <v>21</v>
      </c>
      <c r="B38" s="11">
        <f t="shared" si="1"/>
        <v>43009</v>
      </c>
      <c r="C38" s="30">
        <f t="shared" si="5"/>
        <v>131771.10091430499</v>
      </c>
      <c r="D38" s="30">
        <f t="shared" si="6"/>
        <v>540.60360976151514</v>
      </c>
      <c r="E38" s="31">
        <f t="shared" si="7"/>
        <v>0</v>
      </c>
      <c r="F38" s="30">
        <f t="shared" si="2"/>
        <v>540.60360976151514</v>
      </c>
      <c r="G38" s="30">
        <f t="shared" si="3"/>
        <v>267.17857536433229</v>
      </c>
      <c r="H38" s="30">
        <f t="shared" si="8"/>
        <v>273.42503439718286</v>
      </c>
      <c r="I38" s="30">
        <f t="shared" si="4"/>
        <v>131503.92233894067</v>
      </c>
    </row>
    <row r="39" spans="1:9" ht="14.25" x14ac:dyDescent="0.3">
      <c r="A39" s="28">
        <f t="shared" si="0"/>
        <v>22</v>
      </c>
      <c r="B39" s="11">
        <f t="shared" si="1"/>
        <v>43040</v>
      </c>
      <c r="C39" s="30">
        <f t="shared" si="5"/>
        <v>131503.92233894067</v>
      </c>
      <c r="D39" s="30">
        <f t="shared" si="6"/>
        <v>540.60360976151514</v>
      </c>
      <c r="E39" s="31">
        <f t="shared" si="7"/>
        <v>0</v>
      </c>
      <c r="F39" s="30">
        <f t="shared" si="2"/>
        <v>540.60360976151514</v>
      </c>
      <c r="G39" s="30">
        <f t="shared" si="3"/>
        <v>267.7329709082133</v>
      </c>
      <c r="H39" s="30">
        <f t="shared" si="8"/>
        <v>272.87063885330184</v>
      </c>
      <c r="I39" s="30">
        <f t="shared" si="4"/>
        <v>131236.18936803244</v>
      </c>
    </row>
    <row r="40" spans="1:9" ht="14.25" x14ac:dyDescent="0.3">
      <c r="A40" s="28">
        <f t="shared" si="0"/>
        <v>23</v>
      </c>
      <c r="B40" s="11">
        <f t="shared" si="1"/>
        <v>43070</v>
      </c>
      <c r="C40" s="30">
        <f t="shared" si="5"/>
        <v>131236.18936803244</v>
      </c>
      <c r="D40" s="30">
        <f t="shared" si="6"/>
        <v>540.60360976151514</v>
      </c>
      <c r="E40" s="31">
        <f t="shared" si="7"/>
        <v>0</v>
      </c>
      <c r="F40" s="30">
        <f t="shared" si="2"/>
        <v>540.60360976151514</v>
      </c>
      <c r="G40" s="30">
        <f t="shared" si="3"/>
        <v>268.28851682284784</v>
      </c>
      <c r="H40" s="30">
        <f t="shared" si="8"/>
        <v>272.31509293866731</v>
      </c>
      <c r="I40" s="30">
        <f t="shared" si="4"/>
        <v>130967.90085120959</v>
      </c>
    </row>
    <row r="41" spans="1:9" ht="14.25" x14ac:dyDescent="0.3">
      <c r="A41" s="28">
        <f t="shared" si="0"/>
        <v>24</v>
      </c>
      <c r="B41" s="11">
        <f t="shared" si="1"/>
        <v>43101</v>
      </c>
      <c r="C41" s="30">
        <f t="shared" si="5"/>
        <v>130967.90085120959</v>
      </c>
      <c r="D41" s="30">
        <f t="shared" si="6"/>
        <v>540.60360976151514</v>
      </c>
      <c r="E41" s="31">
        <f t="shared" si="7"/>
        <v>0</v>
      </c>
      <c r="F41" s="30">
        <f t="shared" si="2"/>
        <v>540.60360976151514</v>
      </c>
      <c r="G41" s="30">
        <f t="shared" si="3"/>
        <v>268.84521549525527</v>
      </c>
      <c r="H41" s="30">
        <f t="shared" si="8"/>
        <v>271.75839426625987</v>
      </c>
      <c r="I41" s="30">
        <f t="shared" si="4"/>
        <v>130699.05563571434</v>
      </c>
    </row>
    <row r="42" spans="1:9" ht="14.25" x14ac:dyDescent="0.3">
      <c r="A42" s="28">
        <f t="shared" si="0"/>
        <v>25</v>
      </c>
      <c r="B42" s="11">
        <f t="shared" si="1"/>
        <v>43132</v>
      </c>
      <c r="C42" s="30">
        <f t="shared" si="5"/>
        <v>130699.05563571434</v>
      </c>
      <c r="D42" s="30">
        <f t="shared" si="6"/>
        <v>540.60360976151514</v>
      </c>
      <c r="E42" s="31">
        <f t="shared" si="7"/>
        <v>0</v>
      </c>
      <c r="F42" s="30">
        <f t="shared" si="2"/>
        <v>540.60360976151514</v>
      </c>
      <c r="G42" s="30">
        <f t="shared" si="3"/>
        <v>269.40306931740793</v>
      </c>
      <c r="H42" s="30">
        <f t="shared" si="8"/>
        <v>271.20054044410722</v>
      </c>
      <c r="I42" s="30">
        <f t="shared" si="4"/>
        <v>130429.65256639692</v>
      </c>
    </row>
    <row r="43" spans="1:9" ht="14.25" x14ac:dyDescent="0.3">
      <c r="A43" s="28">
        <f t="shared" si="0"/>
        <v>26</v>
      </c>
      <c r="B43" s="11">
        <f t="shared" si="1"/>
        <v>43160</v>
      </c>
      <c r="C43" s="30">
        <f t="shared" si="5"/>
        <v>130429.65256639692</v>
      </c>
      <c r="D43" s="30">
        <f t="shared" si="6"/>
        <v>540.60360976151514</v>
      </c>
      <c r="E43" s="31">
        <f t="shared" si="7"/>
        <v>0</v>
      </c>
      <c r="F43" s="30">
        <f t="shared" si="2"/>
        <v>540.60360976151514</v>
      </c>
      <c r="G43" s="30">
        <f t="shared" si="3"/>
        <v>269.96208068624156</v>
      </c>
      <c r="H43" s="30">
        <f t="shared" si="8"/>
        <v>270.64152907527358</v>
      </c>
      <c r="I43" s="30">
        <f t="shared" si="4"/>
        <v>130159.69048571069</v>
      </c>
    </row>
    <row r="44" spans="1:9" ht="14.25" x14ac:dyDescent="0.3">
      <c r="A44" s="28">
        <f t="shared" si="0"/>
        <v>27</v>
      </c>
      <c r="B44" s="11">
        <f t="shared" si="1"/>
        <v>43191</v>
      </c>
      <c r="C44" s="30">
        <f t="shared" si="5"/>
        <v>130159.69048571069</v>
      </c>
      <c r="D44" s="30">
        <f t="shared" si="6"/>
        <v>540.60360976151514</v>
      </c>
      <c r="E44" s="31">
        <f t="shared" si="7"/>
        <v>0</v>
      </c>
      <c r="F44" s="30">
        <f t="shared" si="2"/>
        <v>540.60360976151514</v>
      </c>
      <c r="G44" s="30">
        <f t="shared" si="3"/>
        <v>270.52225200366547</v>
      </c>
      <c r="H44" s="30">
        <f t="shared" si="8"/>
        <v>270.08135775784967</v>
      </c>
      <c r="I44" s="30">
        <f t="shared" si="4"/>
        <v>129889.16823370702</v>
      </c>
    </row>
    <row r="45" spans="1:9" ht="14.25" x14ac:dyDescent="0.3">
      <c r="A45" s="28">
        <f t="shared" si="0"/>
        <v>28</v>
      </c>
      <c r="B45" s="11">
        <f t="shared" si="1"/>
        <v>43221</v>
      </c>
      <c r="C45" s="30">
        <f t="shared" si="5"/>
        <v>129889.16823370702</v>
      </c>
      <c r="D45" s="30">
        <f t="shared" si="6"/>
        <v>540.60360976151514</v>
      </c>
      <c r="E45" s="31">
        <f t="shared" si="7"/>
        <v>0</v>
      </c>
      <c r="F45" s="30">
        <f t="shared" si="2"/>
        <v>540.60360976151514</v>
      </c>
      <c r="G45" s="30">
        <f t="shared" si="3"/>
        <v>271.08358567657308</v>
      </c>
      <c r="H45" s="30">
        <f t="shared" si="8"/>
        <v>269.52002408494207</v>
      </c>
      <c r="I45" s="30">
        <f t="shared" si="4"/>
        <v>129618.08464803045</v>
      </c>
    </row>
    <row r="46" spans="1:9" ht="14.25" x14ac:dyDescent="0.3">
      <c r="A46" s="28">
        <f t="shared" si="0"/>
        <v>29</v>
      </c>
      <c r="B46" s="11">
        <f t="shared" si="1"/>
        <v>43252</v>
      </c>
      <c r="C46" s="30">
        <f t="shared" si="5"/>
        <v>129618.08464803045</v>
      </c>
      <c r="D46" s="30">
        <f t="shared" si="6"/>
        <v>540.60360976151514</v>
      </c>
      <c r="E46" s="31">
        <f t="shared" si="7"/>
        <v>0</v>
      </c>
      <c r="F46" s="30">
        <f t="shared" si="2"/>
        <v>540.60360976151514</v>
      </c>
      <c r="G46" s="30">
        <f t="shared" si="3"/>
        <v>271.64608411685197</v>
      </c>
      <c r="H46" s="30">
        <f t="shared" si="8"/>
        <v>268.95752564466318</v>
      </c>
      <c r="I46" s="30">
        <f t="shared" si="4"/>
        <v>129346.43856391359</v>
      </c>
    </row>
    <row r="47" spans="1:9" ht="14.25" x14ac:dyDescent="0.3">
      <c r="A47" s="28">
        <f t="shared" si="0"/>
        <v>30</v>
      </c>
      <c r="B47" s="11">
        <f t="shared" si="1"/>
        <v>43282</v>
      </c>
      <c r="C47" s="30">
        <f t="shared" si="5"/>
        <v>129346.43856391359</v>
      </c>
      <c r="D47" s="30">
        <f t="shared" si="6"/>
        <v>540.60360976151514</v>
      </c>
      <c r="E47" s="31">
        <f t="shared" si="7"/>
        <v>0</v>
      </c>
      <c r="F47" s="30">
        <f t="shared" si="2"/>
        <v>540.60360976151514</v>
      </c>
      <c r="G47" s="30">
        <f t="shared" si="3"/>
        <v>272.20974974139443</v>
      </c>
      <c r="H47" s="30">
        <f t="shared" si="8"/>
        <v>268.39386002012071</v>
      </c>
      <c r="I47" s="30">
        <f t="shared" si="4"/>
        <v>129074.22881417219</v>
      </c>
    </row>
    <row r="48" spans="1:9" ht="14.25" x14ac:dyDescent="0.3">
      <c r="A48" s="28">
        <f t="shared" si="0"/>
        <v>31</v>
      </c>
      <c r="B48" s="11">
        <f t="shared" si="1"/>
        <v>43313</v>
      </c>
      <c r="C48" s="30">
        <f t="shared" si="5"/>
        <v>129074.22881417219</v>
      </c>
      <c r="D48" s="30">
        <f t="shared" si="6"/>
        <v>540.60360976151514</v>
      </c>
      <c r="E48" s="31">
        <f t="shared" si="7"/>
        <v>0</v>
      </c>
      <c r="F48" s="30">
        <f t="shared" si="2"/>
        <v>540.60360976151514</v>
      </c>
      <c r="G48" s="30">
        <f t="shared" si="3"/>
        <v>272.77458497210785</v>
      </c>
      <c r="H48" s="30">
        <f t="shared" si="8"/>
        <v>267.8290247894073</v>
      </c>
      <c r="I48" s="30">
        <f t="shared" si="4"/>
        <v>128801.45422920008</v>
      </c>
    </row>
    <row r="49" spans="1:9" ht="14.25" x14ac:dyDescent="0.3">
      <c r="A49" s="28">
        <f t="shared" si="0"/>
        <v>32</v>
      </c>
      <c r="B49" s="11">
        <f t="shared" si="1"/>
        <v>43344</v>
      </c>
      <c r="C49" s="30">
        <f t="shared" si="5"/>
        <v>128801.45422920008</v>
      </c>
      <c r="D49" s="30">
        <f t="shared" si="6"/>
        <v>540.60360976151514</v>
      </c>
      <c r="E49" s="31">
        <f t="shared" si="7"/>
        <v>0</v>
      </c>
      <c r="F49" s="30">
        <f t="shared" si="2"/>
        <v>540.60360976151514</v>
      </c>
      <c r="G49" s="30">
        <f t="shared" si="3"/>
        <v>273.34059223592499</v>
      </c>
      <c r="H49" s="30">
        <f t="shared" si="8"/>
        <v>267.26301752559016</v>
      </c>
      <c r="I49" s="30">
        <f t="shared" si="4"/>
        <v>128528.11363696416</v>
      </c>
    </row>
    <row r="50" spans="1:9" ht="14.25" x14ac:dyDescent="0.3">
      <c r="A50" s="28">
        <f t="shared" si="0"/>
        <v>33</v>
      </c>
      <c r="B50" s="11">
        <f t="shared" si="1"/>
        <v>43374</v>
      </c>
      <c r="C50" s="30">
        <f t="shared" si="5"/>
        <v>128528.11363696416</v>
      </c>
      <c r="D50" s="30">
        <f t="shared" si="6"/>
        <v>540.60360976151514</v>
      </c>
      <c r="E50" s="31">
        <f t="shared" si="7"/>
        <v>0</v>
      </c>
      <c r="F50" s="30">
        <f t="shared" si="2"/>
        <v>540.60360976151514</v>
      </c>
      <c r="G50" s="30">
        <f t="shared" si="3"/>
        <v>273.90777396481451</v>
      </c>
      <c r="H50" s="30">
        <f t="shared" si="8"/>
        <v>266.69583579670064</v>
      </c>
      <c r="I50" s="30">
        <f t="shared" si="4"/>
        <v>128254.20586299934</v>
      </c>
    </row>
    <row r="51" spans="1:9" ht="14.25" x14ac:dyDescent="0.3">
      <c r="A51" s="28">
        <f t="shared" si="0"/>
        <v>34</v>
      </c>
      <c r="B51" s="11">
        <f t="shared" si="1"/>
        <v>43405</v>
      </c>
      <c r="C51" s="30">
        <f t="shared" si="5"/>
        <v>128254.20586299934</v>
      </c>
      <c r="D51" s="30">
        <f t="shared" si="6"/>
        <v>540.60360976151514</v>
      </c>
      <c r="E51" s="31">
        <f t="shared" si="7"/>
        <v>0</v>
      </c>
      <c r="F51" s="30">
        <f t="shared" si="2"/>
        <v>540.60360976151514</v>
      </c>
      <c r="G51" s="30">
        <f t="shared" si="3"/>
        <v>274.47613259579151</v>
      </c>
      <c r="H51" s="30">
        <f t="shared" si="8"/>
        <v>266.12747716572363</v>
      </c>
      <c r="I51" s="30">
        <f t="shared" si="4"/>
        <v>127979.72973040355</v>
      </c>
    </row>
    <row r="52" spans="1:9" ht="14.25" x14ac:dyDescent="0.3">
      <c r="A52" s="28">
        <f t="shared" si="0"/>
        <v>35</v>
      </c>
      <c r="B52" s="11">
        <f t="shared" si="1"/>
        <v>43435</v>
      </c>
      <c r="C52" s="30">
        <f t="shared" si="5"/>
        <v>127979.72973040355</v>
      </c>
      <c r="D52" s="30">
        <f t="shared" si="6"/>
        <v>540.60360976151514</v>
      </c>
      <c r="E52" s="31">
        <f t="shared" si="7"/>
        <v>0</v>
      </c>
      <c r="F52" s="30">
        <f t="shared" si="2"/>
        <v>540.60360976151514</v>
      </c>
      <c r="G52" s="30">
        <f t="shared" si="3"/>
        <v>275.04567057092783</v>
      </c>
      <c r="H52" s="30">
        <f t="shared" si="8"/>
        <v>265.55793919058732</v>
      </c>
      <c r="I52" s="30">
        <f t="shared" si="4"/>
        <v>127704.68405983262</v>
      </c>
    </row>
    <row r="53" spans="1:9" ht="14.25" x14ac:dyDescent="0.3">
      <c r="A53" s="28">
        <f t="shared" si="0"/>
        <v>36</v>
      </c>
      <c r="B53" s="11">
        <f t="shared" si="1"/>
        <v>43466</v>
      </c>
      <c r="C53" s="30">
        <f t="shared" si="5"/>
        <v>127704.68405983262</v>
      </c>
      <c r="D53" s="30">
        <f t="shared" si="6"/>
        <v>540.60360976151514</v>
      </c>
      <c r="E53" s="31">
        <f t="shared" si="7"/>
        <v>0</v>
      </c>
      <c r="F53" s="30">
        <f t="shared" si="2"/>
        <v>540.60360976151514</v>
      </c>
      <c r="G53" s="30">
        <f t="shared" si="3"/>
        <v>275.61639033736247</v>
      </c>
      <c r="H53" s="30">
        <f t="shared" si="8"/>
        <v>264.98721942415267</v>
      </c>
      <c r="I53" s="30">
        <f t="shared" si="4"/>
        <v>127429.06766949526</v>
      </c>
    </row>
    <row r="54" spans="1:9" ht="14.25" x14ac:dyDescent="0.3">
      <c r="A54" s="28">
        <f t="shared" si="0"/>
        <v>37</v>
      </c>
      <c r="B54" s="11">
        <f t="shared" si="1"/>
        <v>43497</v>
      </c>
      <c r="C54" s="30">
        <f t="shared" si="5"/>
        <v>127429.06766949526</v>
      </c>
      <c r="D54" s="30">
        <f t="shared" si="6"/>
        <v>540.60360976151514</v>
      </c>
      <c r="E54" s="31">
        <f t="shared" si="7"/>
        <v>0</v>
      </c>
      <c r="F54" s="30">
        <f t="shared" si="2"/>
        <v>540.60360976151514</v>
      </c>
      <c r="G54" s="30">
        <f t="shared" si="3"/>
        <v>276.18829434731248</v>
      </c>
      <c r="H54" s="30">
        <f t="shared" si="8"/>
        <v>264.41531541420267</v>
      </c>
      <c r="I54" s="30">
        <f t="shared" si="4"/>
        <v>127152.87937514794</v>
      </c>
    </row>
    <row r="55" spans="1:9" ht="14.25" x14ac:dyDescent="0.3">
      <c r="A55" s="28">
        <f t="shared" si="0"/>
        <v>38</v>
      </c>
      <c r="B55" s="11">
        <f t="shared" si="1"/>
        <v>43525</v>
      </c>
      <c r="C55" s="30">
        <f t="shared" si="5"/>
        <v>127152.87937514794</v>
      </c>
      <c r="D55" s="30">
        <f t="shared" si="6"/>
        <v>540.60360976151514</v>
      </c>
      <c r="E55" s="31">
        <f t="shared" si="7"/>
        <v>0</v>
      </c>
      <c r="F55" s="30">
        <f t="shared" si="2"/>
        <v>540.60360976151514</v>
      </c>
      <c r="G55" s="30">
        <f t="shared" si="3"/>
        <v>276.76138505808319</v>
      </c>
      <c r="H55" s="30">
        <f t="shared" si="8"/>
        <v>263.84222470343195</v>
      </c>
      <c r="I55" s="30">
        <f t="shared" si="4"/>
        <v>126876.11799008986</v>
      </c>
    </row>
    <row r="56" spans="1:9" ht="14.25" x14ac:dyDescent="0.3">
      <c r="A56" s="28">
        <f t="shared" si="0"/>
        <v>39</v>
      </c>
      <c r="B56" s="11">
        <f t="shared" si="1"/>
        <v>43556</v>
      </c>
      <c r="C56" s="30">
        <f t="shared" si="5"/>
        <v>126876.11799008986</v>
      </c>
      <c r="D56" s="30">
        <f t="shared" si="6"/>
        <v>540.60360976151514</v>
      </c>
      <c r="E56" s="31">
        <f t="shared" si="7"/>
        <v>0</v>
      </c>
      <c r="F56" s="30">
        <f t="shared" si="2"/>
        <v>540.60360976151514</v>
      </c>
      <c r="G56" s="30">
        <f t="shared" si="3"/>
        <v>277.33566493207871</v>
      </c>
      <c r="H56" s="30">
        <f t="shared" si="8"/>
        <v>263.26794482943643</v>
      </c>
      <c r="I56" s="30">
        <f t="shared" si="4"/>
        <v>126598.78232515778</v>
      </c>
    </row>
    <row r="57" spans="1:9" ht="14.25" x14ac:dyDescent="0.3">
      <c r="A57" s="28">
        <f t="shared" si="0"/>
        <v>40</v>
      </c>
      <c r="B57" s="11">
        <f t="shared" si="1"/>
        <v>43586</v>
      </c>
      <c r="C57" s="30">
        <f t="shared" si="5"/>
        <v>126598.78232515778</v>
      </c>
      <c r="D57" s="30">
        <f t="shared" si="6"/>
        <v>540.60360976151514</v>
      </c>
      <c r="E57" s="31">
        <f t="shared" si="7"/>
        <v>0</v>
      </c>
      <c r="F57" s="30">
        <f t="shared" si="2"/>
        <v>540.60360976151514</v>
      </c>
      <c r="G57" s="30">
        <f t="shared" si="3"/>
        <v>277.9111364368128</v>
      </c>
      <c r="H57" s="30">
        <f t="shared" si="8"/>
        <v>262.69247332470235</v>
      </c>
      <c r="I57" s="30">
        <f t="shared" si="4"/>
        <v>126320.87118872096</v>
      </c>
    </row>
    <row r="58" spans="1:9" ht="14.25" x14ac:dyDescent="0.3">
      <c r="A58" s="28">
        <f t="shared" si="0"/>
        <v>41</v>
      </c>
      <c r="B58" s="11">
        <f t="shared" si="1"/>
        <v>43617</v>
      </c>
      <c r="C58" s="30">
        <f t="shared" si="5"/>
        <v>126320.87118872096</v>
      </c>
      <c r="D58" s="30">
        <f t="shared" si="6"/>
        <v>540.60360976151514</v>
      </c>
      <c r="E58" s="31">
        <f t="shared" si="7"/>
        <v>0</v>
      </c>
      <c r="F58" s="30">
        <f t="shared" si="2"/>
        <v>540.60360976151514</v>
      </c>
      <c r="G58" s="30">
        <f t="shared" si="3"/>
        <v>278.48780204491919</v>
      </c>
      <c r="H58" s="30">
        <f t="shared" si="8"/>
        <v>262.11580771659595</v>
      </c>
      <c r="I58" s="30">
        <f t="shared" si="4"/>
        <v>126042.38338667604</v>
      </c>
    </row>
    <row r="59" spans="1:9" ht="14.25" x14ac:dyDescent="0.3">
      <c r="A59" s="28">
        <f t="shared" si="0"/>
        <v>42</v>
      </c>
      <c r="B59" s="11">
        <f t="shared" si="1"/>
        <v>43647</v>
      </c>
      <c r="C59" s="30">
        <f t="shared" si="5"/>
        <v>126042.38338667604</v>
      </c>
      <c r="D59" s="30">
        <f t="shared" si="6"/>
        <v>540.60360976151514</v>
      </c>
      <c r="E59" s="31">
        <f t="shared" si="7"/>
        <v>0</v>
      </c>
      <c r="F59" s="30">
        <f t="shared" si="2"/>
        <v>540.60360976151514</v>
      </c>
      <c r="G59" s="30">
        <f t="shared" si="3"/>
        <v>279.0656642341624</v>
      </c>
      <c r="H59" s="30">
        <f t="shared" si="8"/>
        <v>261.53794552735275</v>
      </c>
      <c r="I59" s="30">
        <f t="shared" si="4"/>
        <v>125763.31772244188</v>
      </c>
    </row>
    <row r="60" spans="1:9" ht="14.25" x14ac:dyDescent="0.3">
      <c r="A60" s="28">
        <f t="shared" si="0"/>
        <v>43</v>
      </c>
      <c r="B60" s="11">
        <f t="shared" si="1"/>
        <v>43678</v>
      </c>
      <c r="C60" s="30">
        <f t="shared" si="5"/>
        <v>125763.31772244188</v>
      </c>
      <c r="D60" s="30">
        <f t="shared" si="6"/>
        <v>540.60360976151514</v>
      </c>
      <c r="E60" s="31">
        <f t="shared" si="7"/>
        <v>0</v>
      </c>
      <c r="F60" s="30">
        <f t="shared" si="2"/>
        <v>540.60360976151514</v>
      </c>
      <c r="G60" s="30">
        <f t="shared" si="3"/>
        <v>279.64472548744828</v>
      </c>
      <c r="H60" s="30">
        <f t="shared" si="8"/>
        <v>260.95888427406686</v>
      </c>
      <c r="I60" s="30">
        <f t="shared" si="4"/>
        <v>125483.67299695442</v>
      </c>
    </row>
    <row r="61" spans="1:9" ht="14.25" x14ac:dyDescent="0.3">
      <c r="A61" s="28">
        <f t="shared" si="0"/>
        <v>44</v>
      </c>
      <c r="B61" s="11">
        <f t="shared" si="1"/>
        <v>43709</v>
      </c>
      <c r="C61" s="30">
        <f t="shared" si="5"/>
        <v>125483.67299695442</v>
      </c>
      <c r="D61" s="30">
        <f t="shared" si="6"/>
        <v>540.60360976151514</v>
      </c>
      <c r="E61" s="31">
        <f t="shared" si="7"/>
        <v>0</v>
      </c>
      <c r="F61" s="30">
        <f t="shared" si="2"/>
        <v>540.60360976151514</v>
      </c>
      <c r="G61" s="30">
        <f t="shared" si="3"/>
        <v>280.22498829283472</v>
      </c>
      <c r="H61" s="30">
        <f t="shared" si="8"/>
        <v>260.37862146868042</v>
      </c>
      <c r="I61" s="30">
        <f t="shared" si="4"/>
        <v>125203.44800866159</v>
      </c>
    </row>
    <row r="62" spans="1:9" ht="14.25" x14ac:dyDescent="0.3">
      <c r="A62" s="28">
        <f t="shared" si="0"/>
        <v>45</v>
      </c>
      <c r="B62" s="11">
        <f t="shared" si="1"/>
        <v>43739</v>
      </c>
      <c r="C62" s="30">
        <f t="shared" si="5"/>
        <v>125203.44800866159</v>
      </c>
      <c r="D62" s="30">
        <f t="shared" si="6"/>
        <v>540.60360976151514</v>
      </c>
      <c r="E62" s="31">
        <f t="shared" si="7"/>
        <v>0</v>
      </c>
      <c r="F62" s="30">
        <f t="shared" si="2"/>
        <v>540.60360976151514</v>
      </c>
      <c r="G62" s="30">
        <f t="shared" si="3"/>
        <v>280.80645514354234</v>
      </c>
      <c r="H62" s="30">
        <f t="shared" si="8"/>
        <v>259.79715461797281</v>
      </c>
      <c r="I62" s="30">
        <f t="shared" si="4"/>
        <v>124922.64155351806</v>
      </c>
    </row>
    <row r="63" spans="1:9" ht="14.25" x14ac:dyDescent="0.3">
      <c r="A63" s="28">
        <f t="shared" si="0"/>
        <v>46</v>
      </c>
      <c r="B63" s="11">
        <f t="shared" si="1"/>
        <v>43770</v>
      </c>
      <c r="C63" s="30">
        <f t="shared" si="5"/>
        <v>124922.64155351806</v>
      </c>
      <c r="D63" s="30">
        <f t="shared" si="6"/>
        <v>540.60360976151514</v>
      </c>
      <c r="E63" s="31">
        <f t="shared" si="7"/>
        <v>0</v>
      </c>
      <c r="F63" s="30">
        <f t="shared" si="2"/>
        <v>540.60360976151514</v>
      </c>
      <c r="G63" s="30">
        <f t="shared" si="3"/>
        <v>281.38912853796518</v>
      </c>
      <c r="H63" s="30">
        <f t="shared" si="8"/>
        <v>259.21448122354997</v>
      </c>
      <c r="I63" s="30">
        <f t="shared" si="4"/>
        <v>124641.25242498009</v>
      </c>
    </row>
    <row r="64" spans="1:9" ht="14.25" x14ac:dyDescent="0.3">
      <c r="A64" s="28">
        <f t="shared" si="0"/>
        <v>47</v>
      </c>
      <c r="B64" s="11">
        <f t="shared" si="1"/>
        <v>43800</v>
      </c>
      <c r="C64" s="30">
        <f t="shared" si="5"/>
        <v>124641.25242498009</v>
      </c>
      <c r="D64" s="30">
        <f t="shared" si="6"/>
        <v>540.60360976151514</v>
      </c>
      <c r="E64" s="31">
        <f t="shared" si="7"/>
        <v>0</v>
      </c>
      <c r="F64" s="30">
        <f t="shared" si="2"/>
        <v>540.60360976151514</v>
      </c>
      <c r="G64" s="30">
        <f t="shared" si="3"/>
        <v>281.97301097968148</v>
      </c>
      <c r="H64" s="30">
        <f t="shared" si="8"/>
        <v>258.63059878183367</v>
      </c>
      <c r="I64" s="30">
        <f t="shared" si="4"/>
        <v>124359.27941400041</v>
      </c>
    </row>
    <row r="65" spans="1:9" ht="14.25" x14ac:dyDescent="0.3">
      <c r="A65" s="28">
        <f t="shared" si="0"/>
        <v>48</v>
      </c>
      <c r="B65" s="11">
        <f t="shared" si="1"/>
        <v>43831</v>
      </c>
      <c r="C65" s="30">
        <f t="shared" si="5"/>
        <v>124359.27941400041</v>
      </c>
      <c r="D65" s="30">
        <f t="shared" si="6"/>
        <v>540.60360976151514</v>
      </c>
      <c r="E65" s="31">
        <f t="shared" si="7"/>
        <v>0</v>
      </c>
      <c r="F65" s="30">
        <f t="shared" si="2"/>
        <v>540.60360976151514</v>
      </c>
      <c r="G65" s="30">
        <f t="shared" si="3"/>
        <v>282.55810497746432</v>
      </c>
      <c r="H65" s="30">
        <f t="shared" si="8"/>
        <v>258.04550478405082</v>
      </c>
      <c r="I65" s="30">
        <f t="shared" si="4"/>
        <v>124076.72130902295</v>
      </c>
    </row>
    <row r="66" spans="1:9" ht="14.25" x14ac:dyDescent="0.3">
      <c r="A66" s="28">
        <f t="shared" si="0"/>
        <v>49</v>
      </c>
      <c r="B66" s="11">
        <f t="shared" si="1"/>
        <v>43862</v>
      </c>
      <c r="C66" s="30">
        <f t="shared" si="5"/>
        <v>124076.72130902295</v>
      </c>
      <c r="D66" s="30">
        <f t="shared" si="6"/>
        <v>540.60360976151514</v>
      </c>
      <c r="E66" s="31">
        <f t="shared" si="7"/>
        <v>0</v>
      </c>
      <c r="F66" s="30">
        <f t="shared" si="2"/>
        <v>540.60360976151514</v>
      </c>
      <c r="G66" s="30">
        <f t="shared" si="3"/>
        <v>283.14441304529254</v>
      </c>
      <c r="H66" s="30">
        <f t="shared" si="8"/>
        <v>257.45919671622261</v>
      </c>
      <c r="I66" s="30">
        <f t="shared" si="4"/>
        <v>123793.57689597766</v>
      </c>
    </row>
    <row r="67" spans="1:9" ht="14.25" x14ac:dyDescent="0.3">
      <c r="A67" s="28">
        <f t="shared" si="0"/>
        <v>50</v>
      </c>
      <c r="B67" s="11">
        <f t="shared" si="1"/>
        <v>43891</v>
      </c>
      <c r="C67" s="30">
        <f t="shared" si="5"/>
        <v>123793.57689597766</v>
      </c>
      <c r="D67" s="30">
        <f t="shared" si="6"/>
        <v>540.60360976151514</v>
      </c>
      <c r="E67" s="31">
        <f t="shared" si="7"/>
        <v>0</v>
      </c>
      <c r="F67" s="30">
        <f t="shared" si="2"/>
        <v>540.60360976151514</v>
      </c>
      <c r="G67" s="30">
        <f t="shared" si="3"/>
        <v>283.73193770236151</v>
      </c>
      <c r="H67" s="30">
        <f t="shared" si="8"/>
        <v>256.87167205915364</v>
      </c>
      <c r="I67" s="30">
        <f t="shared" si="4"/>
        <v>123509.84495827529</v>
      </c>
    </row>
    <row r="68" spans="1:9" ht="14.25" x14ac:dyDescent="0.3">
      <c r="A68" s="28">
        <f t="shared" si="0"/>
        <v>51</v>
      </c>
      <c r="B68" s="11">
        <f t="shared" si="1"/>
        <v>43922</v>
      </c>
      <c r="C68" s="30">
        <f t="shared" si="5"/>
        <v>123509.84495827529</v>
      </c>
      <c r="D68" s="30">
        <f t="shared" si="6"/>
        <v>540.60360976151514</v>
      </c>
      <c r="E68" s="31">
        <f t="shared" si="7"/>
        <v>0</v>
      </c>
      <c r="F68" s="30">
        <f t="shared" si="2"/>
        <v>540.60360976151514</v>
      </c>
      <c r="G68" s="30">
        <f t="shared" si="3"/>
        <v>284.32068147309394</v>
      </c>
      <c r="H68" s="30">
        <f t="shared" si="8"/>
        <v>256.2829282884212</v>
      </c>
      <c r="I68" s="30">
        <f t="shared" si="4"/>
        <v>123225.5242768022</v>
      </c>
    </row>
    <row r="69" spans="1:9" ht="14.25" x14ac:dyDescent="0.3">
      <c r="A69" s="28">
        <f t="shared" si="0"/>
        <v>52</v>
      </c>
      <c r="B69" s="11">
        <f t="shared" si="1"/>
        <v>43952</v>
      </c>
      <c r="C69" s="30">
        <f t="shared" si="5"/>
        <v>123225.5242768022</v>
      </c>
      <c r="D69" s="30">
        <f t="shared" si="6"/>
        <v>540.60360976151514</v>
      </c>
      <c r="E69" s="31">
        <f t="shared" si="7"/>
        <v>0</v>
      </c>
      <c r="F69" s="30">
        <f t="shared" si="2"/>
        <v>540.60360976151514</v>
      </c>
      <c r="G69" s="30">
        <f t="shared" si="3"/>
        <v>284.91064688715062</v>
      </c>
      <c r="H69" s="30">
        <f t="shared" si="8"/>
        <v>255.69296287436455</v>
      </c>
      <c r="I69" s="30">
        <f t="shared" si="4"/>
        <v>122940.61362991505</v>
      </c>
    </row>
    <row r="70" spans="1:9" ht="14.25" x14ac:dyDescent="0.3">
      <c r="A70" s="28">
        <f t="shared" si="0"/>
        <v>53</v>
      </c>
      <c r="B70" s="11">
        <f t="shared" si="1"/>
        <v>43983</v>
      </c>
      <c r="C70" s="30">
        <f t="shared" si="5"/>
        <v>122940.61362991505</v>
      </c>
      <c r="D70" s="30">
        <f t="shared" si="6"/>
        <v>540.60360976151514</v>
      </c>
      <c r="E70" s="31">
        <f t="shared" si="7"/>
        <v>0</v>
      </c>
      <c r="F70" s="30">
        <f t="shared" si="2"/>
        <v>540.60360976151514</v>
      </c>
      <c r="G70" s="30">
        <f t="shared" si="3"/>
        <v>285.50183647944141</v>
      </c>
      <c r="H70" s="30">
        <f t="shared" si="8"/>
        <v>255.10177328207374</v>
      </c>
      <c r="I70" s="30">
        <f t="shared" si="4"/>
        <v>122655.11179343562</v>
      </c>
    </row>
    <row r="71" spans="1:9" ht="14.25" x14ac:dyDescent="0.3">
      <c r="A71" s="28">
        <f t="shared" si="0"/>
        <v>54</v>
      </c>
      <c r="B71" s="11">
        <f t="shared" si="1"/>
        <v>44013</v>
      </c>
      <c r="C71" s="30">
        <f t="shared" si="5"/>
        <v>122655.11179343562</v>
      </c>
      <c r="D71" s="30">
        <f t="shared" si="6"/>
        <v>540.60360976151514</v>
      </c>
      <c r="E71" s="31">
        <f t="shared" si="7"/>
        <v>0</v>
      </c>
      <c r="F71" s="30">
        <f t="shared" si="2"/>
        <v>540.60360976151514</v>
      </c>
      <c r="G71" s="30">
        <f t="shared" si="3"/>
        <v>286.09425279013624</v>
      </c>
      <c r="H71" s="30">
        <f t="shared" si="8"/>
        <v>254.50935697137888</v>
      </c>
      <c r="I71" s="30">
        <f t="shared" si="4"/>
        <v>122369.01754064548</v>
      </c>
    </row>
    <row r="72" spans="1:9" ht="14.25" x14ac:dyDescent="0.3">
      <c r="A72" s="28">
        <f t="shared" si="0"/>
        <v>55</v>
      </c>
      <c r="B72" s="11">
        <f t="shared" si="1"/>
        <v>44044</v>
      </c>
      <c r="C72" s="30">
        <f t="shared" si="5"/>
        <v>122369.01754064548</v>
      </c>
      <c r="D72" s="30">
        <f t="shared" si="6"/>
        <v>540.60360976151514</v>
      </c>
      <c r="E72" s="31">
        <f t="shared" si="7"/>
        <v>0</v>
      </c>
      <c r="F72" s="30">
        <f t="shared" si="2"/>
        <v>540.60360976151514</v>
      </c>
      <c r="G72" s="30">
        <f t="shared" si="3"/>
        <v>286.68789836467579</v>
      </c>
      <c r="H72" s="30">
        <f t="shared" si="8"/>
        <v>253.91571139683936</v>
      </c>
      <c r="I72" s="30">
        <f t="shared" si="4"/>
        <v>122082.32964228081</v>
      </c>
    </row>
    <row r="73" spans="1:9" ht="14.25" x14ac:dyDescent="0.3">
      <c r="A73" s="28">
        <f t="shared" si="0"/>
        <v>56</v>
      </c>
      <c r="B73" s="11">
        <f t="shared" si="1"/>
        <v>44075</v>
      </c>
      <c r="C73" s="30">
        <f t="shared" si="5"/>
        <v>122082.32964228081</v>
      </c>
      <c r="D73" s="30">
        <f t="shared" si="6"/>
        <v>540.60360976151514</v>
      </c>
      <c r="E73" s="31">
        <f t="shared" si="7"/>
        <v>0</v>
      </c>
      <c r="F73" s="30">
        <f t="shared" si="2"/>
        <v>540.60360976151514</v>
      </c>
      <c r="G73" s="30">
        <f t="shared" si="3"/>
        <v>287.28277575378252</v>
      </c>
      <c r="H73" s="30">
        <f t="shared" si="8"/>
        <v>253.32083400773266</v>
      </c>
      <c r="I73" s="30">
        <f t="shared" si="4"/>
        <v>121795.04686652702</v>
      </c>
    </row>
    <row r="74" spans="1:9" ht="14.25" x14ac:dyDescent="0.3">
      <c r="A74" s="28">
        <f t="shared" si="0"/>
        <v>57</v>
      </c>
      <c r="B74" s="11">
        <f t="shared" si="1"/>
        <v>44105</v>
      </c>
      <c r="C74" s="30">
        <f t="shared" si="5"/>
        <v>121795.04686652702</v>
      </c>
      <c r="D74" s="30">
        <f t="shared" si="6"/>
        <v>540.60360976151514</v>
      </c>
      <c r="E74" s="31">
        <f t="shared" si="7"/>
        <v>0</v>
      </c>
      <c r="F74" s="30">
        <f t="shared" si="2"/>
        <v>540.60360976151514</v>
      </c>
      <c r="G74" s="30">
        <f t="shared" si="3"/>
        <v>287.87888751347157</v>
      </c>
      <c r="H74" s="30">
        <f t="shared" si="8"/>
        <v>252.72472224804355</v>
      </c>
      <c r="I74" s="30">
        <f t="shared" si="4"/>
        <v>121507.16797901354</v>
      </c>
    </row>
    <row r="75" spans="1:9" ht="14.25" x14ac:dyDescent="0.3">
      <c r="A75" s="28">
        <f t="shared" si="0"/>
        <v>58</v>
      </c>
      <c r="B75" s="11">
        <f t="shared" si="1"/>
        <v>44136</v>
      </c>
      <c r="C75" s="30">
        <f t="shared" si="5"/>
        <v>121507.16797901354</v>
      </c>
      <c r="D75" s="30">
        <f t="shared" si="6"/>
        <v>540.60360976151514</v>
      </c>
      <c r="E75" s="31">
        <f t="shared" si="7"/>
        <v>0</v>
      </c>
      <c r="F75" s="30">
        <f t="shared" si="2"/>
        <v>540.60360976151514</v>
      </c>
      <c r="G75" s="30">
        <f t="shared" si="3"/>
        <v>288.47623620506204</v>
      </c>
      <c r="H75" s="30">
        <f t="shared" si="8"/>
        <v>252.12737355645308</v>
      </c>
      <c r="I75" s="30">
        <f t="shared" si="4"/>
        <v>121218.69174280847</v>
      </c>
    </row>
    <row r="76" spans="1:9" ht="14.25" x14ac:dyDescent="0.3">
      <c r="A76" s="28">
        <f t="shared" si="0"/>
        <v>59</v>
      </c>
      <c r="B76" s="11">
        <f t="shared" si="1"/>
        <v>44166</v>
      </c>
      <c r="C76" s="30">
        <f t="shared" si="5"/>
        <v>121218.69174280847</v>
      </c>
      <c r="D76" s="30">
        <f t="shared" si="6"/>
        <v>540.60360976151514</v>
      </c>
      <c r="E76" s="31">
        <f t="shared" si="7"/>
        <v>0</v>
      </c>
      <c r="F76" s="30">
        <f t="shared" si="2"/>
        <v>540.60360976151514</v>
      </c>
      <c r="G76" s="30">
        <f t="shared" si="3"/>
        <v>289.07482439518753</v>
      </c>
      <c r="H76" s="30">
        <f t="shared" si="8"/>
        <v>251.52878536632758</v>
      </c>
      <c r="I76" s="30">
        <f t="shared" si="4"/>
        <v>120929.61691841329</v>
      </c>
    </row>
    <row r="77" spans="1:9" ht="14.25" x14ac:dyDescent="0.3">
      <c r="A77" s="28">
        <f t="shared" si="0"/>
        <v>60</v>
      </c>
      <c r="B77" s="11">
        <f t="shared" si="1"/>
        <v>44197</v>
      </c>
      <c r="C77" s="30">
        <f t="shared" si="5"/>
        <v>120929.61691841329</v>
      </c>
      <c r="D77" s="30">
        <f t="shared" si="6"/>
        <v>540.60360976151514</v>
      </c>
      <c r="E77" s="31">
        <f t="shared" si="7"/>
        <v>0</v>
      </c>
      <c r="F77" s="30">
        <f t="shared" si="2"/>
        <v>540.60360976151514</v>
      </c>
      <c r="G77" s="30">
        <f t="shared" si="3"/>
        <v>289.67465465580756</v>
      </c>
      <c r="H77" s="30">
        <f t="shared" si="8"/>
        <v>250.92895510570756</v>
      </c>
      <c r="I77" s="30">
        <f t="shared" si="4"/>
        <v>120639.94226375748</v>
      </c>
    </row>
    <row r="78" spans="1:9" x14ac:dyDescent="0.25">
      <c r="A78" s="29">
        <f t="shared" si="0"/>
        <v>61</v>
      </c>
      <c r="B78" s="5">
        <f t="shared" si="1"/>
        <v>44228</v>
      </c>
      <c r="C78" s="32">
        <f t="shared" si="5"/>
        <v>120639.94226375748</v>
      </c>
      <c r="D78" s="32">
        <f t="shared" si="6"/>
        <v>540.60360976151514</v>
      </c>
      <c r="E78" s="33">
        <f t="shared" si="7"/>
        <v>0</v>
      </c>
      <c r="F78" s="32">
        <f t="shared" si="2"/>
        <v>540.60360976151514</v>
      </c>
      <c r="G78" s="32">
        <f t="shared" si="3"/>
        <v>290.27572956421841</v>
      </c>
      <c r="H78" s="32">
        <f t="shared" si="8"/>
        <v>250.32788019729674</v>
      </c>
      <c r="I78" s="32">
        <f t="shared" si="4"/>
        <v>120349.66653419325</v>
      </c>
    </row>
    <row r="79" spans="1:9" x14ac:dyDescent="0.25">
      <c r="A79" s="29">
        <f t="shared" si="0"/>
        <v>62</v>
      </c>
      <c r="B79" s="5">
        <f t="shared" si="1"/>
        <v>44256</v>
      </c>
      <c r="C79" s="32">
        <f t="shared" si="5"/>
        <v>120349.66653419325</v>
      </c>
      <c r="D79" s="32">
        <f t="shared" si="6"/>
        <v>540.60360976151514</v>
      </c>
      <c r="E79" s="33">
        <f t="shared" si="7"/>
        <v>0</v>
      </c>
      <c r="F79" s="32">
        <f t="shared" si="2"/>
        <v>540.60360976151514</v>
      </c>
      <c r="G79" s="32">
        <f t="shared" si="3"/>
        <v>290.87805170306422</v>
      </c>
      <c r="H79" s="32">
        <f t="shared" si="8"/>
        <v>249.72555805845096</v>
      </c>
      <c r="I79" s="32">
        <f t="shared" si="4"/>
        <v>120058.78848249018</v>
      </c>
    </row>
    <row r="80" spans="1:9" x14ac:dyDescent="0.25">
      <c r="A80" s="29">
        <f t="shared" si="0"/>
        <v>63</v>
      </c>
      <c r="B80" s="5">
        <f t="shared" si="1"/>
        <v>44287</v>
      </c>
      <c r="C80" s="32">
        <f t="shared" si="5"/>
        <v>120058.78848249018</v>
      </c>
      <c r="D80" s="32">
        <f t="shared" si="6"/>
        <v>540.60360976151514</v>
      </c>
      <c r="E80" s="33">
        <f t="shared" si="7"/>
        <v>0</v>
      </c>
      <c r="F80" s="32">
        <f t="shared" si="2"/>
        <v>540.60360976151514</v>
      </c>
      <c r="G80" s="32">
        <f t="shared" si="3"/>
        <v>291.48162366034808</v>
      </c>
      <c r="H80" s="32">
        <f t="shared" si="8"/>
        <v>249.1219861011671</v>
      </c>
      <c r="I80" s="32">
        <f t="shared" si="4"/>
        <v>119767.30685882983</v>
      </c>
    </row>
    <row r="81" spans="1:9" x14ac:dyDescent="0.25">
      <c r="A81" s="29">
        <f t="shared" si="0"/>
        <v>64</v>
      </c>
      <c r="B81" s="5">
        <f t="shared" si="1"/>
        <v>44317</v>
      </c>
      <c r="C81" s="32">
        <f t="shared" si="5"/>
        <v>119767.30685882983</v>
      </c>
      <c r="D81" s="32">
        <f t="shared" si="6"/>
        <v>540.60360976151514</v>
      </c>
      <c r="E81" s="33">
        <f t="shared" si="7"/>
        <v>0</v>
      </c>
      <c r="F81" s="32">
        <f t="shared" si="2"/>
        <v>540.60360976151514</v>
      </c>
      <c r="G81" s="32">
        <f t="shared" si="3"/>
        <v>292.0864480294432</v>
      </c>
      <c r="H81" s="32">
        <f t="shared" si="8"/>
        <v>248.51716173207191</v>
      </c>
      <c r="I81" s="32">
        <f t="shared" si="4"/>
        <v>119475.22041080039</v>
      </c>
    </row>
    <row r="82" spans="1:9" x14ac:dyDescent="0.25">
      <c r="A82" s="29">
        <f t="shared" si="0"/>
        <v>65</v>
      </c>
      <c r="B82" s="5">
        <f t="shared" si="1"/>
        <v>44348</v>
      </c>
      <c r="C82" s="32">
        <f t="shared" si="5"/>
        <v>119475.22041080039</v>
      </c>
      <c r="D82" s="32">
        <f t="shared" si="6"/>
        <v>540.60360976151514</v>
      </c>
      <c r="E82" s="33">
        <f t="shared" si="7"/>
        <v>0</v>
      </c>
      <c r="F82" s="32">
        <f t="shared" si="2"/>
        <v>540.60360976151514</v>
      </c>
      <c r="G82" s="32">
        <f t="shared" si="3"/>
        <v>292.69252740910429</v>
      </c>
      <c r="H82" s="32">
        <f t="shared" si="8"/>
        <v>247.91108235241083</v>
      </c>
      <c r="I82" s="32">
        <f t="shared" si="4"/>
        <v>119182.52788339129</v>
      </c>
    </row>
    <row r="83" spans="1:9" x14ac:dyDescent="0.25">
      <c r="A83" s="29">
        <f t="shared" ref="A83:A146" si="9">IF(Values_Entered,A82+1,"")</f>
        <v>66</v>
      </c>
      <c r="B83" s="5">
        <f t="shared" ref="B83:B146" si="10">IF(Pay_Num&lt;&gt;"",DATE(YEAR(B82),MONTH(B82)+1,DAY(B82)),"")</f>
        <v>44378</v>
      </c>
      <c r="C83" s="32">
        <f t="shared" si="5"/>
        <v>119182.52788339129</v>
      </c>
      <c r="D83" s="32">
        <f t="shared" si="6"/>
        <v>540.60360976151514</v>
      </c>
      <c r="E83" s="33">
        <f t="shared" ref="E83:E146" si="11">IF(Pay_Num&lt;&gt;"",Scheduled_Extra_Payments,"")</f>
        <v>0</v>
      </c>
      <c r="F83" s="32">
        <f t="shared" ref="F83:F146" si="12">IF(Pay_Num&lt;&gt;"",Sched_Pay+Extra_Pay,"")</f>
        <v>540.60360976151514</v>
      </c>
      <c r="G83" s="32">
        <f t="shared" ref="G83:G146" si="13">IF(Pay_Num&lt;&gt;"",Total_Pay-Int,"")</f>
        <v>293.29986440347818</v>
      </c>
      <c r="H83" s="32">
        <f t="shared" si="8"/>
        <v>247.30374535803693</v>
      </c>
      <c r="I83" s="32">
        <f t="shared" ref="I83:I146" si="14">IF(Pay_Num&lt;&gt;"",Beg_Bal-Princ,"")</f>
        <v>118889.22801898781</v>
      </c>
    </row>
    <row r="84" spans="1:9" x14ac:dyDescent="0.25">
      <c r="A84" s="29">
        <f t="shared" si="9"/>
        <v>67</v>
      </c>
      <c r="B84" s="5">
        <f t="shared" si="10"/>
        <v>44409</v>
      </c>
      <c r="C84" s="32">
        <f t="shared" ref="C84:C147" si="15">IF(Pay_Num&lt;&gt;"",I83,"")</f>
        <v>118889.22801898781</v>
      </c>
      <c r="D84" s="32">
        <f t="shared" ref="D84:D147" si="16">IF(Pay_Num&lt;&gt;"",Scheduled_Monthly_Payment,"")</f>
        <v>540.60360976151514</v>
      </c>
      <c r="E84" s="33">
        <f t="shared" si="11"/>
        <v>0</v>
      </c>
      <c r="F84" s="32">
        <f t="shared" si="12"/>
        <v>540.60360976151514</v>
      </c>
      <c r="G84" s="32">
        <f t="shared" si="13"/>
        <v>293.90846162211551</v>
      </c>
      <c r="H84" s="32">
        <f t="shared" ref="H84:H147" si="17">IF(Pay_Num&lt;&gt;"",Beg_Bal*Interest_Rate/12,"")</f>
        <v>246.69514813939966</v>
      </c>
      <c r="I84" s="32">
        <f t="shared" si="14"/>
        <v>118595.31955736568</v>
      </c>
    </row>
    <row r="85" spans="1:9" x14ac:dyDescent="0.25">
      <c r="A85" s="29">
        <f t="shared" si="9"/>
        <v>68</v>
      </c>
      <c r="B85" s="5">
        <f t="shared" si="10"/>
        <v>44440</v>
      </c>
      <c r="C85" s="32">
        <f t="shared" si="15"/>
        <v>118595.31955736568</v>
      </c>
      <c r="D85" s="32">
        <f t="shared" si="16"/>
        <v>540.60360976151514</v>
      </c>
      <c r="E85" s="33">
        <f t="shared" si="11"/>
        <v>0</v>
      </c>
      <c r="F85" s="32">
        <f t="shared" si="12"/>
        <v>540.60360976151514</v>
      </c>
      <c r="G85" s="32">
        <f t="shared" si="13"/>
        <v>294.51832167998134</v>
      </c>
      <c r="H85" s="32">
        <f t="shared" si="17"/>
        <v>246.08528808153378</v>
      </c>
      <c r="I85" s="32">
        <f t="shared" si="14"/>
        <v>118300.80123568571</v>
      </c>
    </row>
    <row r="86" spans="1:9" x14ac:dyDescent="0.25">
      <c r="A86" s="29">
        <f t="shared" si="9"/>
        <v>69</v>
      </c>
      <c r="B86" s="5">
        <f t="shared" si="10"/>
        <v>44470</v>
      </c>
      <c r="C86" s="32">
        <f t="shared" si="15"/>
        <v>118300.80123568571</v>
      </c>
      <c r="D86" s="32">
        <f t="shared" si="16"/>
        <v>540.60360976151514</v>
      </c>
      <c r="E86" s="33">
        <f t="shared" si="11"/>
        <v>0</v>
      </c>
      <c r="F86" s="32">
        <f t="shared" si="12"/>
        <v>540.60360976151514</v>
      </c>
      <c r="G86" s="32">
        <f t="shared" si="13"/>
        <v>295.12944719746736</v>
      </c>
      <c r="H86" s="32">
        <f t="shared" si="17"/>
        <v>245.47416256404782</v>
      </c>
      <c r="I86" s="32">
        <f t="shared" si="14"/>
        <v>118005.67178848824</v>
      </c>
    </row>
    <row r="87" spans="1:9" x14ac:dyDescent="0.25">
      <c r="A87" s="29">
        <f t="shared" si="9"/>
        <v>70</v>
      </c>
      <c r="B87" s="5">
        <f t="shared" si="10"/>
        <v>44501</v>
      </c>
      <c r="C87" s="32">
        <f t="shared" si="15"/>
        <v>118005.67178848824</v>
      </c>
      <c r="D87" s="32">
        <f t="shared" si="16"/>
        <v>540.60360976151514</v>
      </c>
      <c r="E87" s="33">
        <f t="shared" si="11"/>
        <v>0</v>
      </c>
      <c r="F87" s="32">
        <f t="shared" si="12"/>
        <v>540.60360976151514</v>
      </c>
      <c r="G87" s="32">
        <f t="shared" si="13"/>
        <v>295.74184080040209</v>
      </c>
      <c r="H87" s="32">
        <f t="shared" si="17"/>
        <v>244.86176896111309</v>
      </c>
      <c r="I87" s="32">
        <f t="shared" si="14"/>
        <v>117709.92994768784</v>
      </c>
    </row>
    <row r="88" spans="1:9" x14ac:dyDescent="0.25">
      <c r="A88" s="29">
        <f t="shared" si="9"/>
        <v>71</v>
      </c>
      <c r="B88" s="5">
        <f t="shared" si="10"/>
        <v>44531</v>
      </c>
      <c r="C88" s="32">
        <f t="shared" si="15"/>
        <v>117709.92994768784</v>
      </c>
      <c r="D88" s="32">
        <f t="shared" si="16"/>
        <v>540.60360976151514</v>
      </c>
      <c r="E88" s="33">
        <f t="shared" si="11"/>
        <v>0</v>
      </c>
      <c r="F88" s="32">
        <f t="shared" si="12"/>
        <v>540.60360976151514</v>
      </c>
      <c r="G88" s="32">
        <f t="shared" si="13"/>
        <v>296.35550512006284</v>
      </c>
      <c r="H88" s="32">
        <f t="shared" si="17"/>
        <v>244.24810464145227</v>
      </c>
      <c r="I88" s="32">
        <f t="shared" si="14"/>
        <v>117413.57444256777</v>
      </c>
    </row>
    <row r="89" spans="1:9" x14ac:dyDescent="0.25">
      <c r="A89" s="29">
        <f t="shared" si="9"/>
        <v>72</v>
      </c>
      <c r="B89" s="5">
        <f t="shared" si="10"/>
        <v>44562</v>
      </c>
      <c r="C89" s="32">
        <f t="shared" si="15"/>
        <v>117413.57444256777</v>
      </c>
      <c r="D89" s="32">
        <f t="shared" si="16"/>
        <v>540.60360976151514</v>
      </c>
      <c r="E89" s="33">
        <f t="shared" si="11"/>
        <v>0</v>
      </c>
      <c r="F89" s="32">
        <f t="shared" si="12"/>
        <v>540.60360976151514</v>
      </c>
      <c r="G89" s="32">
        <f t="shared" si="13"/>
        <v>296.97044279318709</v>
      </c>
      <c r="H89" s="32">
        <f t="shared" si="17"/>
        <v>243.63316696832808</v>
      </c>
      <c r="I89" s="32">
        <f t="shared" si="14"/>
        <v>117116.60399977458</v>
      </c>
    </row>
    <row r="90" spans="1:9" x14ac:dyDescent="0.25">
      <c r="A90" s="29">
        <f t="shared" si="9"/>
        <v>73</v>
      </c>
      <c r="B90" s="5">
        <f t="shared" si="10"/>
        <v>44593</v>
      </c>
      <c r="C90" s="32">
        <f t="shared" si="15"/>
        <v>117116.60399977458</v>
      </c>
      <c r="D90" s="32">
        <f t="shared" si="16"/>
        <v>540.60360976151514</v>
      </c>
      <c r="E90" s="33">
        <f t="shared" si="11"/>
        <v>0</v>
      </c>
      <c r="F90" s="32">
        <f t="shared" si="12"/>
        <v>540.60360976151514</v>
      </c>
      <c r="G90" s="32">
        <f t="shared" si="13"/>
        <v>297.5866564619829</v>
      </c>
      <c r="H90" s="32">
        <f t="shared" si="17"/>
        <v>243.01695329953225</v>
      </c>
      <c r="I90" s="32">
        <f t="shared" si="14"/>
        <v>116819.0173433126</v>
      </c>
    </row>
    <row r="91" spans="1:9" x14ac:dyDescent="0.25">
      <c r="A91" s="29">
        <f t="shared" si="9"/>
        <v>74</v>
      </c>
      <c r="B91" s="5">
        <f t="shared" si="10"/>
        <v>44621</v>
      </c>
      <c r="C91" s="32">
        <f t="shared" si="15"/>
        <v>116819.0173433126</v>
      </c>
      <c r="D91" s="32">
        <f t="shared" si="16"/>
        <v>540.60360976151514</v>
      </c>
      <c r="E91" s="33">
        <f t="shared" si="11"/>
        <v>0</v>
      </c>
      <c r="F91" s="32">
        <f t="shared" si="12"/>
        <v>540.60360976151514</v>
      </c>
      <c r="G91" s="32">
        <f t="shared" si="13"/>
        <v>298.20414877414146</v>
      </c>
      <c r="H91" s="32">
        <f t="shared" si="17"/>
        <v>242.39946098737366</v>
      </c>
      <c r="I91" s="32">
        <f t="shared" si="14"/>
        <v>116520.81319453847</v>
      </c>
    </row>
    <row r="92" spans="1:9" x14ac:dyDescent="0.25">
      <c r="A92" s="29">
        <f t="shared" si="9"/>
        <v>75</v>
      </c>
      <c r="B92" s="5">
        <f t="shared" si="10"/>
        <v>44652</v>
      </c>
      <c r="C92" s="32">
        <f t="shared" si="15"/>
        <v>116520.81319453847</v>
      </c>
      <c r="D92" s="32">
        <f t="shared" si="16"/>
        <v>540.60360976151514</v>
      </c>
      <c r="E92" s="33">
        <f t="shared" si="11"/>
        <v>0</v>
      </c>
      <c r="F92" s="32">
        <f t="shared" si="12"/>
        <v>540.60360976151514</v>
      </c>
      <c r="G92" s="32">
        <f t="shared" si="13"/>
        <v>298.82292238284788</v>
      </c>
      <c r="H92" s="32">
        <f t="shared" si="17"/>
        <v>241.7806873786673</v>
      </c>
      <c r="I92" s="32">
        <f t="shared" si="14"/>
        <v>116221.99027215561</v>
      </c>
    </row>
    <row r="93" spans="1:9" x14ac:dyDescent="0.25">
      <c r="A93" s="29">
        <f t="shared" si="9"/>
        <v>76</v>
      </c>
      <c r="B93" s="5">
        <f t="shared" si="10"/>
        <v>44682</v>
      </c>
      <c r="C93" s="32">
        <f t="shared" si="15"/>
        <v>116221.99027215561</v>
      </c>
      <c r="D93" s="32">
        <f t="shared" si="16"/>
        <v>540.60360976151514</v>
      </c>
      <c r="E93" s="33">
        <f t="shared" si="11"/>
        <v>0</v>
      </c>
      <c r="F93" s="32">
        <f t="shared" si="12"/>
        <v>540.60360976151514</v>
      </c>
      <c r="G93" s="32">
        <f t="shared" si="13"/>
        <v>299.44297994679221</v>
      </c>
      <c r="H93" s="32">
        <f t="shared" si="17"/>
        <v>241.16062981472291</v>
      </c>
      <c r="I93" s="32">
        <f t="shared" si="14"/>
        <v>115922.54729220882</v>
      </c>
    </row>
    <row r="94" spans="1:9" x14ac:dyDescent="0.25">
      <c r="A94" s="29">
        <f t="shared" si="9"/>
        <v>77</v>
      </c>
      <c r="B94" s="5">
        <f t="shared" si="10"/>
        <v>44713</v>
      </c>
      <c r="C94" s="32">
        <f t="shared" si="15"/>
        <v>115922.54729220882</v>
      </c>
      <c r="D94" s="32">
        <f t="shared" si="16"/>
        <v>540.60360976151514</v>
      </c>
      <c r="E94" s="33">
        <f t="shared" si="11"/>
        <v>0</v>
      </c>
      <c r="F94" s="32">
        <f t="shared" si="12"/>
        <v>540.60360976151514</v>
      </c>
      <c r="G94" s="32">
        <f t="shared" si="13"/>
        <v>300.06432413018183</v>
      </c>
      <c r="H94" s="32">
        <f t="shared" si="17"/>
        <v>240.53928563133329</v>
      </c>
      <c r="I94" s="32">
        <f t="shared" si="14"/>
        <v>115622.48296807864</v>
      </c>
    </row>
    <row r="95" spans="1:9" x14ac:dyDescent="0.25">
      <c r="A95" s="29">
        <f t="shared" si="9"/>
        <v>78</v>
      </c>
      <c r="B95" s="5">
        <f t="shared" si="10"/>
        <v>44743</v>
      </c>
      <c r="C95" s="32">
        <f t="shared" si="15"/>
        <v>115622.48296807864</v>
      </c>
      <c r="D95" s="32">
        <f t="shared" si="16"/>
        <v>540.60360976151514</v>
      </c>
      <c r="E95" s="33">
        <f t="shared" si="11"/>
        <v>0</v>
      </c>
      <c r="F95" s="32">
        <f t="shared" si="12"/>
        <v>540.60360976151514</v>
      </c>
      <c r="G95" s="32">
        <f t="shared" si="13"/>
        <v>300.68695760275205</v>
      </c>
      <c r="H95" s="32">
        <f t="shared" si="17"/>
        <v>239.91665215876313</v>
      </c>
      <c r="I95" s="32">
        <f t="shared" si="14"/>
        <v>115321.79601047588</v>
      </c>
    </row>
    <row r="96" spans="1:9" x14ac:dyDescent="0.25">
      <c r="A96" s="29">
        <f t="shared" si="9"/>
        <v>79</v>
      </c>
      <c r="B96" s="5">
        <f t="shared" si="10"/>
        <v>44774</v>
      </c>
      <c r="C96" s="32">
        <f t="shared" si="15"/>
        <v>115321.79601047588</v>
      </c>
      <c r="D96" s="32">
        <f t="shared" si="16"/>
        <v>540.60360976151514</v>
      </c>
      <c r="E96" s="33">
        <f t="shared" si="11"/>
        <v>0</v>
      </c>
      <c r="F96" s="32">
        <f t="shared" si="12"/>
        <v>540.60360976151514</v>
      </c>
      <c r="G96" s="32">
        <f t="shared" si="13"/>
        <v>301.31088303977765</v>
      </c>
      <c r="H96" s="32">
        <f t="shared" si="17"/>
        <v>239.29272672173747</v>
      </c>
      <c r="I96" s="32">
        <f t="shared" si="14"/>
        <v>115020.4851274361</v>
      </c>
    </row>
    <row r="97" spans="1:9" x14ac:dyDescent="0.25">
      <c r="A97" s="29">
        <f t="shared" si="9"/>
        <v>80</v>
      </c>
      <c r="B97" s="5">
        <f t="shared" si="10"/>
        <v>44805</v>
      </c>
      <c r="C97" s="32">
        <f t="shared" si="15"/>
        <v>115020.4851274361</v>
      </c>
      <c r="D97" s="32">
        <f t="shared" si="16"/>
        <v>540.60360976151514</v>
      </c>
      <c r="E97" s="33">
        <f t="shared" si="11"/>
        <v>0</v>
      </c>
      <c r="F97" s="32">
        <f t="shared" si="12"/>
        <v>540.60360976151514</v>
      </c>
      <c r="G97" s="32">
        <f t="shared" si="13"/>
        <v>301.93610312208523</v>
      </c>
      <c r="H97" s="32">
        <f t="shared" si="17"/>
        <v>238.66750663942989</v>
      </c>
      <c r="I97" s="32">
        <f t="shared" si="14"/>
        <v>114718.54902431401</v>
      </c>
    </row>
    <row r="98" spans="1:9" x14ac:dyDescent="0.25">
      <c r="A98" s="29">
        <f t="shared" si="9"/>
        <v>81</v>
      </c>
      <c r="B98" s="5">
        <f t="shared" si="10"/>
        <v>44835</v>
      </c>
      <c r="C98" s="32">
        <f t="shared" si="15"/>
        <v>114718.54902431401</v>
      </c>
      <c r="D98" s="32">
        <f t="shared" si="16"/>
        <v>540.60360976151514</v>
      </c>
      <c r="E98" s="33">
        <f t="shared" si="11"/>
        <v>0</v>
      </c>
      <c r="F98" s="32">
        <f t="shared" si="12"/>
        <v>540.60360976151514</v>
      </c>
      <c r="G98" s="32">
        <f t="shared" si="13"/>
        <v>302.5626205360636</v>
      </c>
      <c r="H98" s="32">
        <f t="shared" si="17"/>
        <v>238.04098922545154</v>
      </c>
      <c r="I98" s="32">
        <f t="shared" si="14"/>
        <v>114415.98640377795</v>
      </c>
    </row>
    <row r="99" spans="1:9" x14ac:dyDescent="0.25">
      <c r="A99" s="29">
        <f t="shared" si="9"/>
        <v>82</v>
      </c>
      <c r="B99" s="5">
        <f t="shared" si="10"/>
        <v>44866</v>
      </c>
      <c r="C99" s="32">
        <f t="shared" si="15"/>
        <v>114415.98640377795</v>
      </c>
      <c r="D99" s="32">
        <f t="shared" si="16"/>
        <v>540.60360976151514</v>
      </c>
      <c r="E99" s="33">
        <f t="shared" si="11"/>
        <v>0</v>
      </c>
      <c r="F99" s="32">
        <f t="shared" si="12"/>
        <v>540.60360976151514</v>
      </c>
      <c r="G99" s="32">
        <f t="shared" si="13"/>
        <v>303.1904379736759</v>
      </c>
      <c r="H99" s="32">
        <f t="shared" si="17"/>
        <v>237.41317178783925</v>
      </c>
      <c r="I99" s="32">
        <f t="shared" si="14"/>
        <v>114112.79596580427</v>
      </c>
    </row>
    <row r="100" spans="1:9" x14ac:dyDescent="0.25">
      <c r="A100" s="29">
        <f t="shared" si="9"/>
        <v>83</v>
      </c>
      <c r="B100" s="5">
        <f t="shared" si="10"/>
        <v>44896</v>
      </c>
      <c r="C100" s="32">
        <f t="shared" si="15"/>
        <v>114112.79596580427</v>
      </c>
      <c r="D100" s="32">
        <f t="shared" si="16"/>
        <v>540.60360976151514</v>
      </c>
      <c r="E100" s="33">
        <f t="shared" si="11"/>
        <v>0</v>
      </c>
      <c r="F100" s="32">
        <f t="shared" si="12"/>
        <v>540.60360976151514</v>
      </c>
      <c r="G100" s="32">
        <f t="shared" si="13"/>
        <v>303.81955813247134</v>
      </c>
      <c r="H100" s="32">
        <f t="shared" si="17"/>
        <v>236.78405162904383</v>
      </c>
      <c r="I100" s="32">
        <f t="shared" si="14"/>
        <v>113808.9764076718</v>
      </c>
    </row>
    <row r="101" spans="1:9" x14ac:dyDescent="0.25">
      <c r="A101" s="29">
        <f t="shared" si="9"/>
        <v>84</v>
      </c>
      <c r="B101" s="5">
        <f t="shared" si="10"/>
        <v>44927</v>
      </c>
      <c r="C101" s="32">
        <f t="shared" si="15"/>
        <v>113808.9764076718</v>
      </c>
      <c r="D101" s="32">
        <f t="shared" si="16"/>
        <v>540.60360976151514</v>
      </c>
      <c r="E101" s="33">
        <f t="shared" si="11"/>
        <v>0</v>
      </c>
      <c r="F101" s="32">
        <f t="shared" si="12"/>
        <v>540.60360976151514</v>
      </c>
      <c r="G101" s="32">
        <f t="shared" si="13"/>
        <v>304.4499837155962</v>
      </c>
      <c r="H101" s="32">
        <f t="shared" si="17"/>
        <v>236.15362604591897</v>
      </c>
      <c r="I101" s="32">
        <f t="shared" si="14"/>
        <v>113504.52642395621</v>
      </c>
    </row>
    <row r="102" spans="1:9" x14ac:dyDescent="0.25">
      <c r="A102" s="29">
        <f t="shared" si="9"/>
        <v>85</v>
      </c>
      <c r="B102" s="5">
        <f t="shared" si="10"/>
        <v>44958</v>
      </c>
      <c r="C102" s="32">
        <f t="shared" si="15"/>
        <v>113504.52642395621</v>
      </c>
      <c r="D102" s="32">
        <f t="shared" si="16"/>
        <v>540.60360976151514</v>
      </c>
      <c r="E102" s="33">
        <f t="shared" si="11"/>
        <v>0</v>
      </c>
      <c r="F102" s="32">
        <f t="shared" si="12"/>
        <v>540.60360976151514</v>
      </c>
      <c r="G102" s="32">
        <f t="shared" si="13"/>
        <v>305.08171743180606</v>
      </c>
      <c r="H102" s="32">
        <f t="shared" si="17"/>
        <v>235.52189232970912</v>
      </c>
      <c r="I102" s="32">
        <f t="shared" si="14"/>
        <v>113199.4447065244</v>
      </c>
    </row>
    <row r="103" spans="1:9" x14ac:dyDescent="0.25">
      <c r="A103" s="29">
        <f t="shared" si="9"/>
        <v>86</v>
      </c>
      <c r="B103" s="5">
        <f t="shared" si="10"/>
        <v>44986</v>
      </c>
      <c r="C103" s="32">
        <f t="shared" si="15"/>
        <v>113199.4447065244</v>
      </c>
      <c r="D103" s="32">
        <f t="shared" si="16"/>
        <v>540.60360976151514</v>
      </c>
      <c r="E103" s="33">
        <f t="shared" si="11"/>
        <v>0</v>
      </c>
      <c r="F103" s="32">
        <f t="shared" si="12"/>
        <v>540.60360976151514</v>
      </c>
      <c r="G103" s="32">
        <f t="shared" si="13"/>
        <v>305.71476199547703</v>
      </c>
      <c r="H103" s="32">
        <f t="shared" si="17"/>
        <v>234.88884776603811</v>
      </c>
      <c r="I103" s="32">
        <f t="shared" si="14"/>
        <v>112893.72994452892</v>
      </c>
    </row>
    <row r="104" spans="1:9" x14ac:dyDescent="0.25">
      <c r="A104" s="29">
        <f t="shared" si="9"/>
        <v>87</v>
      </c>
      <c r="B104" s="5">
        <f t="shared" si="10"/>
        <v>45017</v>
      </c>
      <c r="C104" s="32">
        <f t="shared" si="15"/>
        <v>112893.72994452892</v>
      </c>
      <c r="D104" s="32">
        <f t="shared" si="16"/>
        <v>540.60360976151514</v>
      </c>
      <c r="E104" s="33">
        <f t="shared" si="11"/>
        <v>0</v>
      </c>
      <c r="F104" s="32">
        <f t="shared" si="12"/>
        <v>540.60360976151514</v>
      </c>
      <c r="G104" s="32">
        <f t="shared" si="13"/>
        <v>306.34912012661766</v>
      </c>
      <c r="H104" s="32">
        <f t="shared" si="17"/>
        <v>234.25448963489751</v>
      </c>
      <c r="I104" s="32">
        <f t="shared" si="14"/>
        <v>112587.38082440231</v>
      </c>
    </row>
    <row r="105" spans="1:9" x14ac:dyDescent="0.25">
      <c r="A105" s="29">
        <f t="shared" si="9"/>
        <v>88</v>
      </c>
      <c r="B105" s="5">
        <f t="shared" si="10"/>
        <v>45047</v>
      </c>
      <c r="C105" s="32">
        <f t="shared" si="15"/>
        <v>112587.38082440231</v>
      </c>
      <c r="D105" s="32">
        <f t="shared" si="16"/>
        <v>540.60360976151514</v>
      </c>
      <c r="E105" s="33">
        <f t="shared" si="11"/>
        <v>0</v>
      </c>
      <c r="F105" s="32">
        <f t="shared" si="12"/>
        <v>540.60360976151514</v>
      </c>
      <c r="G105" s="32">
        <f t="shared" si="13"/>
        <v>306.98479455088034</v>
      </c>
      <c r="H105" s="32">
        <f t="shared" si="17"/>
        <v>233.61881521063478</v>
      </c>
      <c r="I105" s="32">
        <f t="shared" si="14"/>
        <v>112280.39602985143</v>
      </c>
    </row>
    <row r="106" spans="1:9" x14ac:dyDescent="0.25">
      <c r="A106" s="29">
        <f t="shared" si="9"/>
        <v>89</v>
      </c>
      <c r="B106" s="5">
        <f t="shared" si="10"/>
        <v>45078</v>
      </c>
      <c r="C106" s="32">
        <f t="shared" si="15"/>
        <v>112280.39602985143</v>
      </c>
      <c r="D106" s="32">
        <f t="shared" si="16"/>
        <v>540.60360976151514</v>
      </c>
      <c r="E106" s="33">
        <f t="shared" si="11"/>
        <v>0</v>
      </c>
      <c r="F106" s="32">
        <f t="shared" si="12"/>
        <v>540.60360976151514</v>
      </c>
      <c r="G106" s="32">
        <f t="shared" si="13"/>
        <v>307.62178799957348</v>
      </c>
      <c r="H106" s="32">
        <f t="shared" si="17"/>
        <v>232.98182176194169</v>
      </c>
      <c r="I106" s="32">
        <f t="shared" si="14"/>
        <v>111972.77424185186</v>
      </c>
    </row>
    <row r="107" spans="1:9" x14ac:dyDescent="0.25">
      <c r="A107" s="29">
        <f t="shared" si="9"/>
        <v>90</v>
      </c>
      <c r="B107" s="5">
        <f t="shared" si="10"/>
        <v>45108</v>
      </c>
      <c r="C107" s="32">
        <f t="shared" si="15"/>
        <v>111972.77424185186</v>
      </c>
      <c r="D107" s="32">
        <f t="shared" si="16"/>
        <v>540.60360976151514</v>
      </c>
      <c r="E107" s="33">
        <f t="shared" si="11"/>
        <v>0</v>
      </c>
      <c r="F107" s="32">
        <f t="shared" si="12"/>
        <v>540.60360976151514</v>
      </c>
      <c r="G107" s="32">
        <f t="shared" si="13"/>
        <v>308.26010320967259</v>
      </c>
      <c r="H107" s="32">
        <f t="shared" si="17"/>
        <v>232.34350655184258</v>
      </c>
      <c r="I107" s="32">
        <f t="shared" si="14"/>
        <v>111664.51413864219</v>
      </c>
    </row>
    <row r="108" spans="1:9" x14ac:dyDescent="0.25">
      <c r="A108" s="29">
        <f t="shared" si="9"/>
        <v>91</v>
      </c>
      <c r="B108" s="5">
        <f t="shared" si="10"/>
        <v>45139</v>
      </c>
      <c r="C108" s="32">
        <f t="shared" si="15"/>
        <v>111664.51413864219</v>
      </c>
      <c r="D108" s="32">
        <f t="shared" si="16"/>
        <v>540.60360976151514</v>
      </c>
      <c r="E108" s="33">
        <f t="shared" si="11"/>
        <v>0</v>
      </c>
      <c r="F108" s="32">
        <f t="shared" si="12"/>
        <v>540.60360976151514</v>
      </c>
      <c r="G108" s="32">
        <f t="shared" si="13"/>
        <v>308.8997429238326</v>
      </c>
      <c r="H108" s="32">
        <f t="shared" si="17"/>
        <v>231.70386683768254</v>
      </c>
      <c r="I108" s="32">
        <f t="shared" si="14"/>
        <v>111355.61439571835</v>
      </c>
    </row>
    <row r="109" spans="1:9" x14ac:dyDescent="0.25">
      <c r="A109" s="29">
        <f t="shared" si="9"/>
        <v>92</v>
      </c>
      <c r="B109" s="5">
        <f t="shared" si="10"/>
        <v>45170</v>
      </c>
      <c r="C109" s="32">
        <f t="shared" si="15"/>
        <v>111355.61439571835</v>
      </c>
      <c r="D109" s="32">
        <f t="shared" si="16"/>
        <v>540.60360976151514</v>
      </c>
      <c r="E109" s="33">
        <f t="shared" si="11"/>
        <v>0</v>
      </c>
      <c r="F109" s="32">
        <f t="shared" si="12"/>
        <v>540.60360976151514</v>
      </c>
      <c r="G109" s="32">
        <f t="shared" si="13"/>
        <v>309.54070989039963</v>
      </c>
      <c r="H109" s="32">
        <f t="shared" si="17"/>
        <v>231.06289987111555</v>
      </c>
      <c r="I109" s="32">
        <f t="shared" si="14"/>
        <v>111046.07368582796</v>
      </c>
    </row>
    <row r="110" spans="1:9" x14ac:dyDescent="0.25">
      <c r="A110" s="29">
        <f t="shared" si="9"/>
        <v>93</v>
      </c>
      <c r="B110" s="5">
        <f t="shared" si="10"/>
        <v>45200</v>
      </c>
      <c r="C110" s="32">
        <f t="shared" si="15"/>
        <v>111046.07368582796</v>
      </c>
      <c r="D110" s="32">
        <f t="shared" si="16"/>
        <v>540.60360976151514</v>
      </c>
      <c r="E110" s="33">
        <f t="shared" si="11"/>
        <v>0</v>
      </c>
      <c r="F110" s="32">
        <f t="shared" si="12"/>
        <v>540.60360976151514</v>
      </c>
      <c r="G110" s="32">
        <f t="shared" si="13"/>
        <v>310.18300686342218</v>
      </c>
      <c r="H110" s="32">
        <f t="shared" si="17"/>
        <v>230.42060289809299</v>
      </c>
      <c r="I110" s="32">
        <f t="shared" si="14"/>
        <v>110735.89067896454</v>
      </c>
    </row>
    <row r="111" spans="1:9" x14ac:dyDescent="0.25">
      <c r="A111" s="29">
        <f t="shared" si="9"/>
        <v>94</v>
      </c>
      <c r="B111" s="5">
        <f t="shared" si="10"/>
        <v>45231</v>
      </c>
      <c r="C111" s="32">
        <f t="shared" si="15"/>
        <v>110735.89067896454</v>
      </c>
      <c r="D111" s="32">
        <f t="shared" si="16"/>
        <v>540.60360976151514</v>
      </c>
      <c r="E111" s="33">
        <f t="shared" si="11"/>
        <v>0</v>
      </c>
      <c r="F111" s="32">
        <f t="shared" si="12"/>
        <v>540.60360976151514</v>
      </c>
      <c r="G111" s="32">
        <f t="shared" si="13"/>
        <v>310.82663660266371</v>
      </c>
      <c r="H111" s="32">
        <f t="shared" si="17"/>
        <v>229.7769731588514</v>
      </c>
      <c r="I111" s="32">
        <f t="shared" si="14"/>
        <v>110425.06404236188</v>
      </c>
    </row>
    <row r="112" spans="1:9" x14ac:dyDescent="0.25">
      <c r="A112" s="29">
        <f t="shared" si="9"/>
        <v>95</v>
      </c>
      <c r="B112" s="5">
        <f t="shared" si="10"/>
        <v>45261</v>
      </c>
      <c r="C112" s="32">
        <f t="shared" si="15"/>
        <v>110425.06404236188</v>
      </c>
      <c r="D112" s="32">
        <f t="shared" si="16"/>
        <v>540.60360976151514</v>
      </c>
      <c r="E112" s="33">
        <f t="shared" si="11"/>
        <v>0</v>
      </c>
      <c r="F112" s="32">
        <f t="shared" si="12"/>
        <v>540.60360976151514</v>
      </c>
      <c r="G112" s="32">
        <f t="shared" si="13"/>
        <v>311.4716018736143</v>
      </c>
      <c r="H112" s="32">
        <f t="shared" si="17"/>
        <v>229.13200788790087</v>
      </c>
      <c r="I112" s="32">
        <f t="shared" si="14"/>
        <v>110113.59244048827</v>
      </c>
    </row>
    <row r="113" spans="1:9" x14ac:dyDescent="0.25">
      <c r="A113" s="29">
        <f t="shared" si="9"/>
        <v>96</v>
      </c>
      <c r="B113" s="5">
        <f t="shared" si="10"/>
        <v>45292</v>
      </c>
      <c r="C113" s="32">
        <f t="shared" si="15"/>
        <v>110113.59244048827</v>
      </c>
      <c r="D113" s="32">
        <f t="shared" si="16"/>
        <v>540.60360976151514</v>
      </c>
      <c r="E113" s="33">
        <f t="shared" si="11"/>
        <v>0</v>
      </c>
      <c r="F113" s="32">
        <f t="shared" si="12"/>
        <v>540.60360976151514</v>
      </c>
      <c r="G113" s="32">
        <f t="shared" si="13"/>
        <v>312.11790544750204</v>
      </c>
      <c r="H113" s="32">
        <f t="shared" si="17"/>
        <v>228.48570431401313</v>
      </c>
      <c r="I113" s="32">
        <f t="shared" si="14"/>
        <v>109801.47453504076</v>
      </c>
    </row>
    <row r="114" spans="1:9" x14ac:dyDescent="0.25">
      <c r="A114" s="29">
        <f t="shared" si="9"/>
        <v>97</v>
      </c>
      <c r="B114" s="5">
        <f t="shared" si="10"/>
        <v>45323</v>
      </c>
      <c r="C114" s="32">
        <f t="shared" si="15"/>
        <v>109801.47453504076</v>
      </c>
      <c r="D114" s="32">
        <f t="shared" si="16"/>
        <v>540.60360976151514</v>
      </c>
      <c r="E114" s="33">
        <f t="shared" si="11"/>
        <v>0</v>
      </c>
      <c r="F114" s="32">
        <f t="shared" si="12"/>
        <v>540.60360976151514</v>
      </c>
      <c r="G114" s="32">
        <f t="shared" si="13"/>
        <v>312.76555010130562</v>
      </c>
      <c r="H114" s="32">
        <f t="shared" si="17"/>
        <v>227.83805966020955</v>
      </c>
      <c r="I114" s="32">
        <f t="shared" si="14"/>
        <v>109488.70898493945</v>
      </c>
    </row>
    <row r="115" spans="1:9" x14ac:dyDescent="0.25">
      <c r="A115" s="29">
        <f t="shared" si="9"/>
        <v>98</v>
      </c>
      <c r="B115" s="5">
        <f t="shared" si="10"/>
        <v>45352</v>
      </c>
      <c r="C115" s="32">
        <f t="shared" si="15"/>
        <v>109488.70898493945</v>
      </c>
      <c r="D115" s="32">
        <f t="shared" si="16"/>
        <v>540.60360976151514</v>
      </c>
      <c r="E115" s="33">
        <f t="shared" si="11"/>
        <v>0</v>
      </c>
      <c r="F115" s="32">
        <f t="shared" si="12"/>
        <v>540.60360976151514</v>
      </c>
      <c r="G115" s="32">
        <f t="shared" si="13"/>
        <v>313.41453861776574</v>
      </c>
      <c r="H115" s="32">
        <f t="shared" si="17"/>
        <v>227.18907114374937</v>
      </c>
      <c r="I115" s="32">
        <f t="shared" si="14"/>
        <v>109175.29444632168</v>
      </c>
    </row>
    <row r="116" spans="1:9" x14ac:dyDescent="0.25">
      <c r="A116" s="29">
        <f t="shared" si="9"/>
        <v>99</v>
      </c>
      <c r="B116" s="5">
        <f t="shared" si="10"/>
        <v>45383</v>
      </c>
      <c r="C116" s="32">
        <f t="shared" si="15"/>
        <v>109175.29444632168</v>
      </c>
      <c r="D116" s="32">
        <f t="shared" si="16"/>
        <v>540.60360976151514</v>
      </c>
      <c r="E116" s="33">
        <f t="shared" si="11"/>
        <v>0</v>
      </c>
      <c r="F116" s="32">
        <f t="shared" si="12"/>
        <v>540.60360976151514</v>
      </c>
      <c r="G116" s="32">
        <f t="shared" si="13"/>
        <v>314.06487378539771</v>
      </c>
      <c r="H116" s="32">
        <f t="shared" si="17"/>
        <v>226.53873597611747</v>
      </c>
      <c r="I116" s="32">
        <f t="shared" si="14"/>
        <v>108861.22957253629</v>
      </c>
    </row>
    <row r="117" spans="1:9" x14ac:dyDescent="0.25">
      <c r="A117" s="29">
        <f t="shared" si="9"/>
        <v>100</v>
      </c>
      <c r="B117" s="5">
        <f t="shared" si="10"/>
        <v>45413</v>
      </c>
      <c r="C117" s="32">
        <f t="shared" si="15"/>
        <v>108861.22957253629</v>
      </c>
      <c r="D117" s="32">
        <f t="shared" si="16"/>
        <v>540.60360976151514</v>
      </c>
      <c r="E117" s="33">
        <f t="shared" si="11"/>
        <v>0</v>
      </c>
      <c r="F117" s="32">
        <f t="shared" si="12"/>
        <v>540.60360976151514</v>
      </c>
      <c r="G117" s="32">
        <f t="shared" si="13"/>
        <v>314.71655839850234</v>
      </c>
      <c r="H117" s="32">
        <f t="shared" si="17"/>
        <v>225.8870513630128</v>
      </c>
      <c r="I117" s="32">
        <f t="shared" si="14"/>
        <v>108546.51301413779</v>
      </c>
    </row>
    <row r="118" spans="1:9" x14ac:dyDescent="0.25">
      <c r="A118" s="29">
        <f t="shared" si="9"/>
        <v>101</v>
      </c>
      <c r="B118" s="5">
        <f t="shared" si="10"/>
        <v>45444</v>
      </c>
      <c r="C118" s="32">
        <f t="shared" si="15"/>
        <v>108546.51301413779</v>
      </c>
      <c r="D118" s="32">
        <f t="shared" si="16"/>
        <v>540.60360976151514</v>
      </c>
      <c r="E118" s="33">
        <f t="shared" si="11"/>
        <v>0</v>
      </c>
      <c r="F118" s="32">
        <f t="shared" si="12"/>
        <v>540.60360976151514</v>
      </c>
      <c r="G118" s="32">
        <f t="shared" si="13"/>
        <v>315.3695952571793</v>
      </c>
      <c r="H118" s="32">
        <f t="shared" si="17"/>
        <v>225.23401450433587</v>
      </c>
      <c r="I118" s="32">
        <f t="shared" si="14"/>
        <v>108231.14341888062</v>
      </c>
    </row>
    <row r="119" spans="1:9" x14ac:dyDescent="0.25">
      <c r="A119" s="29">
        <f t="shared" si="9"/>
        <v>102</v>
      </c>
      <c r="B119" s="5">
        <f t="shared" si="10"/>
        <v>45474</v>
      </c>
      <c r="C119" s="32">
        <f t="shared" si="15"/>
        <v>108231.14341888062</v>
      </c>
      <c r="D119" s="32">
        <f t="shared" si="16"/>
        <v>540.60360976151514</v>
      </c>
      <c r="E119" s="33">
        <f t="shared" si="11"/>
        <v>0</v>
      </c>
      <c r="F119" s="32">
        <f t="shared" si="12"/>
        <v>540.60360976151514</v>
      </c>
      <c r="G119" s="32">
        <f t="shared" si="13"/>
        <v>316.02398716733785</v>
      </c>
      <c r="H119" s="32">
        <f t="shared" si="17"/>
        <v>224.57962259417727</v>
      </c>
      <c r="I119" s="32">
        <f t="shared" si="14"/>
        <v>107915.11943171328</v>
      </c>
    </row>
    <row r="120" spans="1:9" x14ac:dyDescent="0.25">
      <c r="A120" s="29">
        <f t="shared" si="9"/>
        <v>103</v>
      </c>
      <c r="B120" s="5">
        <f t="shared" si="10"/>
        <v>45505</v>
      </c>
      <c r="C120" s="32">
        <f t="shared" si="15"/>
        <v>107915.11943171328</v>
      </c>
      <c r="D120" s="32">
        <f t="shared" si="16"/>
        <v>540.60360976151514</v>
      </c>
      <c r="E120" s="33">
        <f t="shared" si="11"/>
        <v>0</v>
      </c>
      <c r="F120" s="32">
        <f t="shared" si="12"/>
        <v>540.60360976151514</v>
      </c>
      <c r="G120" s="32">
        <f t="shared" si="13"/>
        <v>316.67973694071009</v>
      </c>
      <c r="H120" s="32">
        <f t="shared" si="17"/>
        <v>223.92387282080503</v>
      </c>
      <c r="I120" s="32">
        <f t="shared" si="14"/>
        <v>107598.43969477256</v>
      </c>
    </row>
    <row r="121" spans="1:9" x14ac:dyDescent="0.25">
      <c r="A121" s="29">
        <f t="shared" si="9"/>
        <v>104</v>
      </c>
      <c r="B121" s="5">
        <f t="shared" si="10"/>
        <v>45536</v>
      </c>
      <c r="C121" s="32">
        <f t="shared" si="15"/>
        <v>107598.43969477256</v>
      </c>
      <c r="D121" s="32">
        <f t="shared" si="16"/>
        <v>540.60360976151514</v>
      </c>
      <c r="E121" s="33">
        <f t="shared" si="11"/>
        <v>0</v>
      </c>
      <c r="F121" s="32">
        <f t="shared" si="12"/>
        <v>540.60360976151514</v>
      </c>
      <c r="G121" s="32">
        <f t="shared" si="13"/>
        <v>317.33684739486205</v>
      </c>
      <c r="H121" s="32">
        <f t="shared" si="17"/>
        <v>223.26676236665307</v>
      </c>
      <c r="I121" s="32">
        <f t="shared" si="14"/>
        <v>107281.1028473777</v>
      </c>
    </row>
    <row r="122" spans="1:9" x14ac:dyDescent="0.25">
      <c r="A122" s="29">
        <f t="shared" si="9"/>
        <v>105</v>
      </c>
      <c r="B122" s="5">
        <f t="shared" si="10"/>
        <v>45566</v>
      </c>
      <c r="C122" s="32">
        <f t="shared" si="15"/>
        <v>107281.1028473777</v>
      </c>
      <c r="D122" s="32">
        <f t="shared" si="16"/>
        <v>540.60360976151514</v>
      </c>
      <c r="E122" s="33">
        <f t="shared" si="11"/>
        <v>0</v>
      </c>
      <c r="F122" s="32">
        <f t="shared" si="12"/>
        <v>540.60360976151514</v>
      </c>
      <c r="G122" s="32">
        <f t="shared" si="13"/>
        <v>317.99532135320646</v>
      </c>
      <c r="H122" s="32">
        <f t="shared" si="17"/>
        <v>222.60828840830871</v>
      </c>
      <c r="I122" s="32">
        <f t="shared" si="14"/>
        <v>106963.10752602448</v>
      </c>
    </row>
    <row r="123" spans="1:9" x14ac:dyDescent="0.25">
      <c r="A123" s="29">
        <f t="shared" si="9"/>
        <v>106</v>
      </c>
      <c r="B123" s="5">
        <f t="shared" si="10"/>
        <v>45597</v>
      </c>
      <c r="C123" s="32">
        <f t="shared" si="15"/>
        <v>106963.10752602448</v>
      </c>
      <c r="D123" s="32">
        <f t="shared" si="16"/>
        <v>540.60360976151514</v>
      </c>
      <c r="E123" s="33">
        <f t="shared" si="11"/>
        <v>0</v>
      </c>
      <c r="F123" s="32">
        <f t="shared" si="12"/>
        <v>540.60360976151514</v>
      </c>
      <c r="G123" s="32">
        <f t="shared" si="13"/>
        <v>318.65516164501435</v>
      </c>
      <c r="H123" s="32">
        <f t="shared" si="17"/>
        <v>221.9484481165008</v>
      </c>
      <c r="I123" s="32">
        <f t="shared" si="14"/>
        <v>106644.45236437947</v>
      </c>
    </row>
    <row r="124" spans="1:9" x14ac:dyDescent="0.25">
      <c r="A124" s="29">
        <f t="shared" si="9"/>
        <v>107</v>
      </c>
      <c r="B124" s="5">
        <f t="shared" si="10"/>
        <v>45627</v>
      </c>
      <c r="C124" s="32">
        <f t="shared" si="15"/>
        <v>106644.45236437947</v>
      </c>
      <c r="D124" s="32">
        <f t="shared" si="16"/>
        <v>540.60360976151514</v>
      </c>
      <c r="E124" s="33">
        <f t="shared" si="11"/>
        <v>0</v>
      </c>
      <c r="F124" s="32">
        <f t="shared" si="12"/>
        <v>540.60360976151514</v>
      </c>
      <c r="G124" s="32">
        <f t="shared" si="13"/>
        <v>319.31637110542772</v>
      </c>
      <c r="H124" s="32">
        <f t="shared" si="17"/>
        <v>221.2872386560874</v>
      </c>
      <c r="I124" s="32">
        <f t="shared" si="14"/>
        <v>106325.13599327405</v>
      </c>
    </row>
    <row r="125" spans="1:9" x14ac:dyDescent="0.25">
      <c r="A125" s="29">
        <f t="shared" si="9"/>
        <v>108</v>
      </c>
      <c r="B125" s="5">
        <f t="shared" si="10"/>
        <v>45658</v>
      </c>
      <c r="C125" s="32">
        <f t="shared" si="15"/>
        <v>106325.13599327405</v>
      </c>
      <c r="D125" s="32">
        <f t="shared" si="16"/>
        <v>540.60360976151514</v>
      </c>
      <c r="E125" s="33">
        <f t="shared" si="11"/>
        <v>0</v>
      </c>
      <c r="F125" s="32">
        <f t="shared" si="12"/>
        <v>540.60360976151514</v>
      </c>
      <c r="G125" s="32">
        <f t="shared" si="13"/>
        <v>319.97895257547157</v>
      </c>
      <c r="H125" s="32">
        <f t="shared" si="17"/>
        <v>220.62465718604361</v>
      </c>
      <c r="I125" s="32">
        <f t="shared" si="14"/>
        <v>106005.15704069857</v>
      </c>
    </row>
    <row r="126" spans="1:9" x14ac:dyDescent="0.25">
      <c r="A126" s="29">
        <f t="shared" si="9"/>
        <v>109</v>
      </c>
      <c r="B126" s="5">
        <f t="shared" si="10"/>
        <v>45689</v>
      </c>
      <c r="C126" s="32">
        <f t="shared" si="15"/>
        <v>106005.15704069857</v>
      </c>
      <c r="D126" s="32">
        <f t="shared" si="16"/>
        <v>540.60360976151514</v>
      </c>
      <c r="E126" s="33">
        <f t="shared" si="11"/>
        <v>0</v>
      </c>
      <c r="F126" s="32">
        <f t="shared" si="12"/>
        <v>540.60360976151514</v>
      </c>
      <c r="G126" s="32">
        <f t="shared" si="13"/>
        <v>320.64290890206564</v>
      </c>
      <c r="H126" s="32">
        <f t="shared" si="17"/>
        <v>219.9607008594495</v>
      </c>
      <c r="I126" s="32">
        <f t="shared" si="14"/>
        <v>105684.5141317965</v>
      </c>
    </row>
    <row r="127" spans="1:9" x14ac:dyDescent="0.25">
      <c r="A127" s="29">
        <f t="shared" si="9"/>
        <v>110</v>
      </c>
      <c r="B127" s="5">
        <f t="shared" si="10"/>
        <v>45717</v>
      </c>
      <c r="C127" s="32">
        <f t="shared" si="15"/>
        <v>105684.5141317965</v>
      </c>
      <c r="D127" s="32">
        <f t="shared" si="16"/>
        <v>540.60360976151514</v>
      </c>
      <c r="E127" s="33">
        <f t="shared" si="11"/>
        <v>0</v>
      </c>
      <c r="F127" s="32">
        <f t="shared" si="12"/>
        <v>540.60360976151514</v>
      </c>
      <c r="G127" s="32">
        <f t="shared" si="13"/>
        <v>321.30824293803744</v>
      </c>
      <c r="H127" s="32">
        <f t="shared" si="17"/>
        <v>219.29536682347774</v>
      </c>
      <c r="I127" s="32">
        <f t="shared" si="14"/>
        <v>105363.20588885847</v>
      </c>
    </row>
    <row r="128" spans="1:9" x14ac:dyDescent="0.25">
      <c r="A128" s="29">
        <f t="shared" si="9"/>
        <v>111</v>
      </c>
      <c r="B128" s="5">
        <f t="shared" si="10"/>
        <v>45748</v>
      </c>
      <c r="C128" s="32">
        <f t="shared" si="15"/>
        <v>105363.20588885847</v>
      </c>
      <c r="D128" s="32">
        <f t="shared" si="16"/>
        <v>540.60360976151514</v>
      </c>
      <c r="E128" s="33">
        <f t="shared" si="11"/>
        <v>0</v>
      </c>
      <c r="F128" s="32">
        <f t="shared" si="12"/>
        <v>540.60360976151514</v>
      </c>
      <c r="G128" s="32">
        <f t="shared" si="13"/>
        <v>321.97495754213378</v>
      </c>
      <c r="H128" s="32">
        <f t="shared" si="17"/>
        <v>218.62865221938134</v>
      </c>
      <c r="I128" s="32">
        <f t="shared" si="14"/>
        <v>105041.23093131634</v>
      </c>
    </row>
    <row r="129" spans="1:9" x14ac:dyDescent="0.25">
      <c r="A129" s="29">
        <f t="shared" si="9"/>
        <v>112</v>
      </c>
      <c r="B129" s="5">
        <f t="shared" si="10"/>
        <v>45778</v>
      </c>
      <c r="C129" s="32">
        <f t="shared" si="15"/>
        <v>105041.23093131634</v>
      </c>
      <c r="D129" s="32">
        <f t="shared" si="16"/>
        <v>540.60360976151514</v>
      </c>
      <c r="E129" s="33">
        <f t="shared" si="11"/>
        <v>0</v>
      </c>
      <c r="F129" s="32">
        <f t="shared" si="12"/>
        <v>540.60360976151514</v>
      </c>
      <c r="G129" s="32">
        <f t="shared" si="13"/>
        <v>322.64305557903378</v>
      </c>
      <c r="H129" s="32">
        <f t="shared" si="17"/>
        <v>217.96055418248139</v>
      </c>
      <c r="I129" s="32">
        <f t="shared" si="14"/>
        <v>104718.58787573731</v>
      </c>
    </row>
    <row r="130" spans="1:9" x14ac:dyDescent="0.25">
      <c r="A130" s="29">
        <f t="shared" si="9"/>
        <v>113</v>
      </c>
      <c r="B130" s="5">
        <f t="shared" si="10"/>
        <v>45809</v>
      </c>
      <c r="C130" s="32">
        <f t="shared" si="15"/>
        <v>104718.58787573731</v>
      </c>
      <c r="D130" s="32">
        <f t="shared" si="16"/>
        <v>540.60360976151514</v>
      </c>
      <c r="E130" s="33">
        <f t="shared" si="11"/>
        <v>0</v>
      </c>
      <c r="F130" s="32">
        <f t="shared" si="12"/>
        <v>540.60360976151514</v>
      </c>
      <c r="G130" s="32">
        <f t="shared" si="13"/>
        <v>323.31253991936023</v>
      </c>
      <c r="H130" s="32">
        <f t="shared" si="17"/>
        <v>217.29106984215491</v>
      </c>
      <c r="I130" s="32">
        <f t="shared" si="14"/>
        <v>104395.27533581795</v>
      </c>
    </row>
    <row r="131" spans="1:9" x14ac:dyDescent="0.25">
      <c r="A131" s="29">
        <f t="shared" si="9"/>
        <v>114</v>
      </c>
      <c r="B131" s="5">
        <f t="shared" si="10"/>
        <v>45839</v>
      </c>
      <c r="C131" s="32">
        <f t="shared" si="15"/>
        <v>104395.27533581795</v>
      </c>
      <c r="D131" s="32">
        <f t="shared" si="16"/>
        <v>540.60360976151514</v>
      </c>
      <c r="E131" s="33">
        <f t="shared" si="11"/>
        <v>0</v>
      </c>
      <c r="F131" s="32">
        <f t="shared" si="12"/>
        <v>540.60360976151514</v>
      </c>
      <c r="G131" s="32">
        <f t="shared" si="13"/>
        <v>323.98341343969287</v>
      </c>
      <c r="H131" s="32">
        <f t="shared" si="17"/>
        <v>216.62019632182225</v>
      </c>
      <c r="I131" s="32">
        <f t="shared" si="14"/>
        <v>104071.29192237825</v>
      </c>
    </row>
    <row r="132" spans="1:9" x14ac:dyDescent="0.25">
      <c r="A132" s="29">
        <f t="shared" si="9"/>
        <v>115</v>
      </c>
      <c r="B132" s="5">
        <f t="shared" si="10"/>
        <v>45870</v>
      </c>
      <c r="C132" s="32">
        <f t="shared" si="15"/>
        <v>104071.29192237825</v>
      </c>
      <c r="D132" s="32">
        <f t="shared" si="16"/>
        <v>540.60360976151514</v>
      </c>
      <c r="E132" s="33">
        <f t="shared" si="11"/>
        <v>0</v>
      </c>
      <c r="F132" s="32">
        <f t="shared" si="12"/>
        <v>540.60360976151514</v>
      </c>
      <c r="G132" s="32">
        <f t="shared" si="13"/>
        <v>324.65567902258033</v>
      </c>
      <c r="H132" s="32">
        <f t="shared" si="17"/>
        <v>215.94793073893484</v>
      </c>
      <c r="I132" s="32">
        <f t="shared" si="14"/>
        <v>103746.63624335568</v>
      </c>
    </row>
    <row r="133" spans="1:9" x14ac:dyDescent="0.25">
      <c r="A133" s="29">
        <f t="shared" si="9"/>
        <v>116</v>
      </c>
      <c r="B133" s="5">
        <f t="shared" si="10"/>
        <v>45901</v>
      </c>
      <c r="C133" s="32">
        <f t="shared" si="15"/>
        <v>103746.63624335568</v>
      </c>
      <c r="D133" s="32">
        <f t="shared" si="16"/>
        <v>540.60360976151514</v>
      </c>
      <c r="E133" s="33">
        <f t="shared" si="11"/>
        <v>0</v>
      </c>
      <c r="F133" s="32">
        <f t="shared" si="12"/>
        <v>540.60360976151514</v>
      </c>
      <c r="G133" s="32">
        <f t="shared" si="13"/>
        <v>325.3293395565521</v>
      </c>
      <c r="H133" s="32">
        <f t="shared" si="17"/>
        <v>215.27427020496302</v>
      </c>
      <c r="I133" s="32">
        <f t="shared" si="14"/>
        <v>103421.30690379912</v>
      </c>
    </row>
    <row r="134" spans="1:9" x14ac:dyDescent="0.25">
      <c r="A134" s="29">
        <f t="shared" si="9"/>
        <v>117</v>
      </c>
      <c r="B134" s="5">
        <f t="shared" si="10"/>
        <v>45931</v>
      </c>
      <c r="C134" s="32">
        <f t="shared" si="15"/>
        <v>103421.30690379912</v>
      </c>
      <c r="D134" s="32">
        <f t="shared" si="16"/>
        <v>540.60360976151514</v>
      </c>
      <c r="E134" s="33">
        <f t="shared" si="11"/>
        <v>0</v>
      </c>
      <c r="F134" s="32">
        <f t="shared" si="12"/>
        <v>540.60360976151514</v>
      </c>
      <c r="G134" s="32">
        <f t="shared" si="13"/>
        <v>326.00439793613202</v>
      </c>
      <c r="H134" s="32">
        <f t="shared" si="17"/>
        <v>214.59921182538315</v>
      </c>
      <c r="I134" s="32">
        <f t="shared" si="14"/>
        <v>103095.30250586299</v>
      </c>
    </row>
    <row r="135" spans="1:9" x14ac:dyDescent="0.25">
      <c r="A135" s="29">
        <f t="shared" si="9"/>
        <v>118</v>
      </c>
      <c r="B135" s="5">
        <f t="shared" si="10"/>
        <v>45962</v>
      </c>
      <c r="C135" s="32">
        <f t="shared" si="15"/>
        <v>103095.30250586299</v>
      </c>
      <c r="D135" s="32">
        <f t="shared" si="16"/>
        <v>540.60360976151514</v>
      </c>
      <c r="E135" s="33">
        <f t="shared" si="11"/>
        <v>0</v>
      </c>
      <c r="F135" s="32">
        <f t="shared" si="12"/>
        <v>540.60360976151514</v>
      </c>
      <c r="G135" s="32">
        <f t="shared" si="13"/>
        <v>326.68085706184945</v>
      </c>
      <c r="H135" s="32">
        <f t="shared" si="17"/>
        <v>213.92275269966569</v>
      </c>
      <c r="I135" s="32">
        <f t="shared" si="14"/>
        <v>102768.62164880114</v>
      </c>
    </row>
    <row r="136" spans="1:9" x14ac:dyDescent="0.25">
      <c r="A136" s="29">
        <f t="shared" si="9"/>
        <v>119</v>
      </c>
      <c r="B136" s="5">
        <f t="shared" si="10"/>
        <v>45992</v>
      </c>
      <c r="C136" s="32">
        <f t="shared" si="15"/>
        <v>102768.62164880114</v>
      </c>
      <c r="D136" s="32">
        <f t="shared" si="16"/>
        <v>540.60360976151514</v>
      </c>
      <c r="E136" s="33">
        <f t="shared" si="11"/>
        <v>0</v>
      </c>
      <c r="F136" s="32">
        <f t="shared" si="12"/>
        <v>540.60360976151514</v>
      </c>
      <c r="G136" s="32">
        <f t="shared" si="13"/>
        <v>327.35871984025277</v>
      </c>
      <c r="H136" s="32">
        <f t="shared" si="17"/>
        <v>213.24488992126237</v>
      </c>
      <c r="I136" s="32">
        <f t="shared" si="14"/>
        <v>102441.26292896089</v>
      </c>
    </row>
    <row r="137" spans="1:9" x14ac:dyDescent="0.25">
      <c r="A137" s="29">
        <f t="shared" si="9"/>
        <v>120</v>
      </c>
      <c r="B137" s="5">
        <f t="shared" si="10"/>
        <v>46023</v>
      </c>
      <c r="C137" s="32">
        <f t="shared" si="15"/>
        <v>102441.26292896089</v>
      </c>
      <c r="D137" s="32">
        <f t="shared" si="16"/>
        <v>540.60360976151514</v>
      </c>
      <c r="E137" s="33">
        <f t="shared" si="11"/>
        <v>0</v>
      </c>
      <c r="F137" s="32">
        <f t="shared" si="12"/>
        <v>540.60360976151514</v>
      </c>
      <c r="G137" s="32">
        <f t="shared" si="13"/>
        <v>328.03798918392135</v>
      </c>
      <c r="H137" s="32">
        <f t="shared" si="17"/>
        <v>212.56562057759382</v>
      </c>
      <c r="I137" s="32">
        <f t="shared" si="14"/>
        <v>102113.22493977696</v>
      </c>
    </row>
    <row r="138" spans="1:9" x14ac:dyDescent="0.25">
      <c r="A138" s="29">
        <f t="shared" si="9"/>
        <v>121</v>
      </c>
      <c r="B138" s="5">
        <f t="shared" si="10"/>
        <v>46054</v>
      </c>
      <c r="C138" s="32">
        <f t="shared" si="15"/>
        <v>102113.22493977696</v>
      </c>
      <c r="D138" s="32">
        <f t="shared" si="16"/>
        <v>540.60360976151514</v>
      </c>
      <c r="E138" s="33">
        <f t="shared" si="11"/>
        <v>0</v>
      </c>
      <c r="F138" s="32">
        <f t="shared" si="12"/>
        <v>540.60360976151514</v>
      </c>
      <c r="G138" s="32">
        <f t="shared" si="13"/>
        <v>328.71866801147792</v>
      </c>
      <c r="H138" s="32">
        <f t="shared" si="17"/>
        <v>211.8849417500372</v>
      </c>
      <c r="I138" s="32">
        <f t="shared" si="14"/>
        <v>101784.50627176548</v>
      </c>
    </row>
    <row r="139" spans="1:9" x14ac:dyDescent="0.25">
      <c r="A139" s="29">
        <f t="shared" si="9"/>
        <v>122</v>
      </c>
      <c r="B139" s="5">
        <f t="shared" si="10"/>
        <v>46082</v>
      </c>
      <c r="C139" s="32">
        <f t="shared" si="15"/>
        <v>101784.50627176548</v>
      </c>
      <c r="D139" s="32">
        <f t="shared" si="16"/>
        <v>540.60360976151514</v>
      </c>
      <c r="E139" s="33">
        <f t="shared" si="11"/>
        <v>0</v>
      </c>
      <c r="F139" s="32">
        <f t="shared" si="12"/>
        <v>540.60360976151514</v>
      </c>
      <c r="G139" s="32">
        <f t="shared" si="13"/>
        <v>329.40075924760174</v>
      </c>
      <c r="H139" s="32">
        <f t="shared" si="17"/>
        <v>211.20285051391338</v>
      </c>
      <c r="I139" s="32">
        <f t="shared" si="14"/>
        <v>101455.10551251788</v>
      </c>
    </row>
    <row r="140" spans="1:9" x14ac:dyDescent="0.25">
      <c r="A140" s="29">
        <f t="shared" si="9"/>
        <v>123</v>
      </c>
      <c r="B140" s="5">
        <f t="shared" si="10"/>
        <v>46113</v>
      </c>
      <c r="C140" s="32">
        <f t="shared" si="15"/>
        <v>101455.10551251788</v>
      </c>
      <c r="D140" s="32">
        <f t="shared" si="16"/>
        <v>540.60360976151514</v>
      </c>
      <c r="E140" s="33">
        <f t="shared" si="11"/>
        <v>0</v>
      </c>
      <c r="F140" s="32">
        <f t="shared" si="12"/>
        <v>540.60360976151514</v>
      </c>
      <c r="G140" s="32">
        <f t="shared" si="13"/>
        <v>330.0842658230406</v>
      </c>
      <c r="H140" s="32">
        <f t="shared" si="17"/>
        <v>210.51934393847458</v>
      </c>
      <c r="I140" s="32">
        <f t="shared" si="14"/>
        <v>101125.02124669484</v>
      </c>
    </row>
    <row r="141" spans="1:9" x14ac:dyDescent="0.25">
      <c r="A141" s="29">
        <f t="shared" si="9"/>
        <v>124</v>
      </c>
      <c r="B141" s="5">
        <f t="shared" si="10"/>
        <v>46143</v>
      </c>
      <c r="C141" s="32">
        <f t="shared" si="15"/>
        <v>101125.02124669484</v>
      </c>
      <c r="D141" s="32">
        <f t="shared" si="16"/>
        <v>540.60360976151514</v>
      </c>
      <c r="E141" s="33">
        <f t="shared" si="11"/>
        <v>0</v>
      </c>
      <c r="F141" s="32">
        <f t="shared" si="12"/>
        <v>540.60360976151514</v>
      </c>
      <c r="G141" s="32">
        <f t="shared" si="13"/>
        <v>330.76919067462336</v>
      </c>
      <c r="H141" s="32">
        <f t="shared" si="17"/>
        <v>209.83441908689178</v>
      </c>
      <c r="I141" s="32">
        <f t="shared" si="14"/>
        <v>100794.25205602022</v>
      </c>
    </row>
    <row r="142" spans="1:9" x14ac:dyDescent="0.25">
      <c r="A142" s="29">
        <f t="shared" si="9"/>
        <v>125</v>
      </c>
      <c r="B142" s="5">
        <f t="shared" si="10"/>
        <v>46174</v>
      </c>
      <c r="C142" s="32">
        <f t="shared" si="15"/>
        <v>100794.25205602022</v>
      </c>
      <c r="D142" s="32">
        <f t="shared" si="16"/>
        <v>540.60360976151514</v>
      </c>
      <c r="E142" s="33">
        <f t="shared" si="11"/>
        <v>0</v>
      </c>
      <c r="F142" s="32">
        <f t="shared" si="12"/>
        <v>540.60360976151514</v>
      </c>
      <c r="G142" s="32">
        <f t="shared" si="13"/>
        <v>331.45553674527321</v>
      </c>
      <c r="H142" s="32">
        <f t="shared" si="17"/>
        <v>209.14807301624194</v>
      </c>
      <c r="I142" s="32">
        <f t="shared" si="14"/>
        <v>100462.79651927495</v>
      </c>
    </row>
    <row r="143" spans="1:9" x14ac:dyDescent="0.25">
      <c r="A143" s="29">
        <f t="shared" si="9"/>
        <v>126</v>
      </c>
      <c r="B143" s="5">
        <f t="shared" si="10"/>
        <v>46204</v>
      </c>
      <c r="C143" s="32">
        <f t="shared" si="15"/>
        <v>100462.79651927495</v>
      </c>
      <c r="D143" s="32">
        <f t="shared" si="16"/>
        <v>540.60360976151514</v>
      </c>
      <c r="E143" s="33">
        <f t="shared" si="11"/>
        <v>0</v>
      </c>
      <c r="F143" s="32">
        <f t="shared" si="12"/>
        <v>540.60360976151514</v>
      </c>
      <c r="G143" s="32">
        <f t="shared" si="13"/>
        <v>332.14330698401966</v>
      </c>
      <c r="H143" s="32">
        <f t="shared" si="17"/>
        <v>208.46030277749551</v>
      </c>
      <c r="I143" s="32">
        <f t="shared" si="14"/>
        <v>100130.65321229094</v>
      </c>
    </row>
    <row r="144" spans="1:9" x14ac:dyDescent="0.25">
      <c r="A144" s="29">
        <f t="shared" si="9"/>
        <v>127</v>
      </c>
      <c r="B144" s="5">
        <f t="shared" si="10"/>
        <v>46235</v>
      </c>
      <c r="C144" s="32">
        <f t="shared" si="15"/>
        <v>100130.65321229094</v>
      </c>
      <c r="D144" s="32">
        <f t="shared" si="16"/>
        <v>540.60360976151514</v>
      </c>
      <c r="E144" s="33">
        <f t="shared" si="11"/>
        <v>0</v>
      </c>
      <c r="F144" s="32">
        <f t="shared" si="12"/>
        <v>540.60360976151514</v>
      </c>
      <c r="G144" s="32">
        <f t="shared" si="13"/>
        <v>332.83250434601143</v>
      </c>
      <c r="H144" s="32">
        <f t="shared" si="17"/>
        <v>207.77110541550368</v>
      </c>
      <c r="I144" s="32">
        <f t="shared" si="14"/>
        <v>99797.820707944935</v>
      </c>
    </row>
    <row r="145" spans="1:9" x14ac:dyDescent="0.25">
      <c r="A145" s="29">
        <f t="shared" si="9"/>
        <v>128</v>
      </c>
      <c r="B145" s="5">
        <f t="shared" si="10"/>
        <v>46266</v>
      </c>
      <c r="C145" s="32">
        <f t="shared" si="15"/>
        <v>99797.820707944935</v>
      </c>
      <c r="D145" s="32">
        <f t="shared" si="16"/>
        <v>540.60360976151514</v>
      </c>
      <c r="E145" s="33">
        <f t="shared" si="11"/>
        <v>0</v>
      </c>
      <c r="F145" s="32">
        <f t="shared" si="12"/>
        <v>540.60360976151514</v>
      </c>
      <c r="G145" s="32">
        <f t="shared" si="13"/>
        <v>333.5231317925294</v>
      </c>
      <c r="H145" s="32">
        <f t="shared" si="17"/>
        <v>207.08047796898572</v>
      </c>
      <c r="I145" s="32">
        <f t="shared" si="14"/>
        <v>99464.297576152399</v>
      </c>
    </row>
    <row r="146" spans="1:9" x14ac:dyDescent="0.25">
      <c r="A146" s="29">
        <f t="shared" si="9"/>
        <v>129</v>
      </c>
      <c r="B146" s="5">
        <f t="shared" si="10"/>
        <v>46296</v>
      </c>
      <c r="C146" s="32">
        <f t="shared" si="15"/>
        <v>99464.297576152399</v>
      </c>
      <c r="D146" s="32">
        <f t="shared" si="16"/>
        <v>540.60360976151514</v>
      </c>
      <c r="E146" s="33">
        <f t="shared" si="11"/>
        <v>0</v>
      </c>
      <c r="F146" s="32">
        <f t="shared" si="12"/>
        <v>540.60360976151514</v>
      </c>
      <c r="G146" s="32">
        <f t="shared" si="13"/>
        <v>334.21519229099897</v>
      </c>
      <c r="H146" s="32">
        <f t="shared" si="17"/>
        <v>206.3884174705162</v>
      </c>
      <c r="I146" s="32">
        <f t="shared" si="14"/>
        <v>99130.082383861401</v>
      </c>
    </row>
    <row r="147" spans="1:9" x14ac:dyDescent="0.25">
      <c r="A147" s="29">
        <f t="shared" ref="A147:A210" si="18">IF(Values_Entered,A146+1,"")</f>
        <v>130</v>
      </c>
      <c r="B147" s="5">
        <f t="shared" ref="B147:B210" si="19">IF(Pay_Num&lt;&gt;"",DATE(YEAR(B146),MONTH(B146)+1,DAY(B146)),"")</f>
        <v>46327</v>
      </c>
      <c r="C147" s="32">
        <f t="shared" si="15"/>
        <v>99130.082383861401</v>
      </c>
      <c r="D147" s="32">
        <f t="shared" si="16"/>
        <v>540.60360976151514</v>
      </c>
      <c r="E147" s="33">
        <f t="shared" ref="E147:E210" si="20">IF(Pay_Num&lt;&gt;"",Scheduled_Extra_Payments,"")</f>
        <v>0</v>
      </c>
      <c r="F147" s="32">
        <f t="shared" ref="F147:F210" si="21">IF(Pay_Num&lt;&gt;"",Sched_Pay+Extra_Pay,"")</f>
        <v>540.60360976151514</v>
      </c>
      <c r="G147" s="32">
        <f t="shared" ref="G147:G210" si="22">IF(Pay_Num&lt;&gt;"",Total_Pay-Int,"")</f>
        <v>334.90868881500273</v>
      </c>
      <c r="H147" s="32">
        <f t="shared" si="17"/>
        <v>205.69492094651241</v>
      </c>
      <c r="I147" s="32">
        <f t="shared" ref="I147:I210" si="23">IF(Pay_Num&lt;&gt;"",Beg_Bal-Princ,"")</f>
        <v>98795.173695046396</v>
      </c>
    </row>
    <row r="148" spans="1:9" x14ac:dyDescent="0.25">
      <c r="A148" s="29">
        <f t="shared" si="18"/>
        <v>131</v>
      </c>
      <c r="B148" s="5">
        <f t="shared" si="19"/>
        <v>46357</v>
      </c>
      <c r="C148" s="32">
        <f t="shared" ref="C148:C211" si="24">IF(Pay_Num&lt;&gt;"",I147,"")</f>
        <v>98795.173695046396</v>
      </c>
      <c r="D148" s="32">
        <f t="shared" ref="D148:D211" si="25">IF(Pay_Num&lt;&gt;"",Scheduled_Monthly_Payment,"")</f>
        <v>540.60360976151514</v>
      </c>
      <c r="E148" s="33">
        <f t="shared" si="20"/>
        <v>0</v>
      </c>
      <c r="F148" s="32">
        <f t="shared" si="21"/>
        <v>540.60360976151514</v>
      </c>
      <c r="G148" s="32">
        <f t="shared" si="22"/>
        <v>335.60362434429385</v>
      </c>
      <c r="H148" s="32">
        <f t="shared" ref="H148:H211" si="26">IF(Pay_Num&lt;&gt;"",Beg_Bal*Interest_Rate/12,"")</f>
        <v>204.99998541722127</v>
      </c>
      <c r="I148" s="32">
        <f t="shared" si="23"/>
        <v>98459.570070702102</v>
      </c>
    </row>
    <row r="149" spans="1:9" x14ac:dyDescent="0.25">
      <c r="A149" s="29">
        <f t="shared" si="18"/>
        <v>132</v>
      </c>
      <c r="B149" s="5">
        <f t="shared" si="19"/>
        <v>46388</v>
      </c>
      <c r="C149" s="32">
        <f t="shared" si="24"/>
        <v>98459.570070702102</v>
      </c>
      <c r="D149" s="32">
        <f t="shared" si="25"/>
        <v>540.60360976151514</v>
      </c>
      <c r="E149" s="33">
        <f t="shared" si="20"/>
        <v>0</v>
      </c>
      <c r="F149" s="32">
        <f t="shared" si="21"/>
        <v>540.60360976151514</v>
      </c>
      <c r="G149" s="32">
        <f t="shared" si="22"/>
        <v>336.30000186480834</v>
      </c>
      <c r="H149" s="32">
        <f t="shared" si="26"/>
        <v>204.30360789670684</v>
      </c>
      <c r="I149" s="32">
        <f t="shared" si="23"/>
        <v>98123.270068837301</v>
      </c>
    </row>
    <row r="150" spans="1:9" x14ac:dyDescent="0.25">
      <c r="A150" s="29">
        <f t="shared" si="18"/>
        <v>133</v>
      </c>
      <c r="B150" s="5">
        <f t="shared" si="19"/>
        <v>46419</v>
      </c>
      <c r="C150" s="32">
        <f t="shared" si="24"/>
        <v>98123.270068837301</v>
      </c>
      <c r="D150" s="32">
        <f t="shared" si="25"/>
        <v>540.60360976151514</v>
      </c>
      <c r="E150" s="33">
        <f t="shared" si="20"/>
        <v>0</v>
      </c>
      <c r="F150" s="32">
        <f t="shared" si="21"/>
        <v>540.60360976151514</v>
      </c>
      <c r="G150" s="32">
        <f t="shared" si="22"/>
        <v>336.99782436867781</v>
      </c>
      <c r="H150" s="32">
        <f t="shared" si="26"/>
        <v>203.60578539283736</v>
      </c>
      <c r="I150" s="32">
        <f t="shared" si="23"/>
        <v>97786.272244468622</v>
      </c>
    </row>
    <row r="151" spans="1:9" x14ac:dyDescent="0.25">
      <c r="A151" s="29">
        <f t="shared" si="18"/>
        <v>134</v>
      </c>
      <c r="B151" s="5">
        <f t="shared" si="19"/>
        <v>46447</v>
      </c>
      <c r="C151" s="32">
        <f t="shared" si="24"/>
        <v>97786.272244468622</v>
      </c>
      <c r="D151" s="32">
        <f t="shared" si="25"/>
        <v>540.60360976151514</v>
      </c>
      <c r="E151" s="33">
        <f t="shared" si="20"/>
        <v>0</v>
      </c>
      <c r="F151" s="32">
        <f t="shared" si="21"/>
        <v>540.60360976151514</v>
      </c>
      <c r="G151" s="32">
        <f t="shared" si="22"/>
        <v>337.69709485424278</v>
      </c>
      <c r="H151" s="32">
        <f t="shared" si="26"/>
        <v>202.90651490727237</v>
      </c>
      <c r="I151" s="32">
        <f t="shared" si="23"/>
        <v>97448.575149614378</v>
      </c>
    </row>
    <row r="152" spans="1:9" x14ac:dyDescent="0.25">
      <c r="A152" s="29">
        <f t="shared" si="18"/>
        <v>135</v>
      </c>
      <c r="B152" s="5">
        <f t="shared" si="19"/>
        <v>46478</v>
      </c>
      <c r="C152" s="32">
        <f t="shared" si="24"/>
        <v>97448.575149614378</v>
      </c>
      <c r="D152" s="32">
        <f t="shared" si="25"/>
        <v>540.60360976151514</v>
      </c>
      <c r="E152" s="33">
        <f t="shared" si="20"/>
        <v>0</v>
      </c>
      <c r="F152" s="32">
        <f t="shared" si="21"/>
        <v>540.60360976151514</v>
      </c>
      <c r="G152" s="32">
        <f t="shared" si="22"/>
        <v>338.39781632606537</v>
      </c>
      <c r="H152" s="32">
        <f t="shared" si="26"/>
        <v>202.20579343544981</v>
      </c>
      <c r="I152" s="32">
        <f t="shared" si="23"/>
        <v>97110.177333288317</v>
      </c>
    </row>
    <row r="153" spans="1:9" x14ac:dyDescent="0.25">
      <c r="A153" s="29">
        <f t="shared" si="18"/>
        <v>136</v>
      </c>
      <c r="B153" s="5">
        <f t="shared" si="19"/>
        <v>46508</v>
      </c>
      <c r="C153" s="32">
        <f t="shared" si="24"/>
        <v>97110.177333288317</v>
      </c>
      <c r="D153" s="32">
        <f t="shared" si="25"/>
        <v>540.60360976151514</v>
      </c>
      <c r="E153" s="33">
        <f t="shared" si="20"/>
        <v>0</v>
      </c>
      <c r="F153" s="32">
        <f t="shared" si="21"/>
        <v>540.60360976151514</v>
      </c>
      <c r="G153" s="32">
        <f t="shared" si="22"/>
        <v>339.09999179494184</v>
      </c>
      <c r="H153" s="32">
        <f t="shared" si="26"/>
        <v>201.50361796657327</v>
      </c>
      <c r="I153" s="32">
        <f t="shared" si="23"/>
        <v>96771.077341493379</v>
      </c>
    </row>
    <row r="154" spans="1:9" x14ac:dyDescent="0.25">
      <c r="A154" s="29">
        <f t="shared" si="18"/>
        <v>137</v>
      </c>
      <c r="B154" s="5">
        <f t="shared" si="19"/>
        <v>46539</v>
      </c>
      <c r="C154" s="32">
        <f t="shared" si="24"/>
        <v>96771.077341493379</v>
      </c>
      <c r="D154" s="32">
        <f t="shared" si="25"/>
        <v>540.60360976151514</v>
      </c>
      <c r="E154" s="33">
        <f t="shared" si="20"/>
        <v>0</v>
      </c>
      <c r="F154" s="32">
        <f t="shared" si="21"/>
        <v>540.60360976151514</v>
      </c>
      <c r="G154" s="32">
        <f t="shared" si="22"/>
        <v>339.80362427791636</v>
      </c>
      <c r="H154" s="32">
        <f t="shared" si="26"/>
        <v>200.79998548359876</v>
      </c>
      <c r="I154" s="32">
        <f t="shared" si="23"/>
        <v>96431.273717215459</v>
      </c>
    </row>
    <row r="155" spans="1:9" x14ac:dyDescent="0.25">
      <c r="A155" s="29">
        <f t="shared" si="18"/>
        <v>138</v>
      </c>
      <c r="B155" s="5">
        <f t="shared" si="19"/>
        <v>46569</v>
      </c>
      <c r="C155" s="32">
        <f t="shared" si="24"/>
        <v>96431.273717215459</v>
      </c>
      <c r="D155" s="32">
        <f t="shared" si="25"/>
        <v>540.60360976151514</v>
      </c>
      <c r="E155" s="33">
        <f t="shared" si="20"/>
        <v>0</v>
      </c>
      <c r="F155" s="32">
        <f t="shared" si="21"/>
        <v>540.60360976151514</v>
      </c>
      <c r="G155" s="32">
        <f t="shared" si="22"/>
        <v>340.50871679829311</v>
      </c>
      <c r="H155" s="32">
        <f t="shared" si="26"/>
        <v>200.09489296322207</v>
      </c>
      <c r="I155" s="32">
        <f t="shared" si="23"/>
        <v>96090.765000417159</v>
      </c>
    </row>
    <row r="156" spans="1:9" x14ac:dyDescent="0.25">
      <c r="A156" s="29">
        <f t="shared" si="18"/>
        <v>139</v>
      </c>
      <c r="B156" s="5">
        <f t="shared" si="19"/>
        <v>46600</v>
      </c>
      <c r="C156" s="32">
        <f t="shared" si="24"/>
        <v>96090.765000417159</v>
      </c>
      <c r="D156" s="32">
        <f t="shared" si="25"/>
        <v>540.60360976151514</v>
      </c>
      <c r="E156" s="33">
        <f t="shared" si="20"/>
        <v>0</v>
      </c>
      <c r="F156" s="32">
        <f t="shared" si="21"/>
        <v>540.60360976151514</v>
      </c>
      <c r="G156" s="32">
        <f t="shared" si="22"/>
        <v>341.21527238564954</v>
      </c>
      <c r="H156" s="32">
        <f t="shared" si="26"/>
        <v>199.3883373758656</v>
      </c>
      <c r="I156" s="32">
        <f t="shared" si="23"/>
        <v>95749.549728031503</v>
      </c>
    </row>
    <row r="157" spans="1:9" x14ac:dyDescent="0.25">
      <c r="A157" s="29">
        <f t="shared" si="18"/>
        <v>140</v>
      </c>
      <c r="B157" s="5">
        <f t="shared" si="19"/>
        <v>46631</v>
      </c>
      <c r="C157" s="32">
        <f t="shared" si="24"/>
        <v>95749.549728031503</v>
      </c>
      <c r="D157" s="32">
        <f t="shared" si="25"/>
        <v>540.60360976151514</v>
      </c>
      <c r="E157" s="33">
        <f t="shared" si="20"/>
        <v>0</v>
      </c>
      <c r="F157" s="32">
        <f t="shared" si="21"/>
        <v>540.60360976151514</v>
      </c>
      <c r="G157" s="32">
        <f t="shared" si="22"/>
        <v>341.92329407584975</v>
      </c>
      <c r="H157" s="32">
        <f t="shared" si="26"/>
        <v>198.68031568566536</v>
      </c>
      <c r="I157" s="32">
        <f t="shared" si="23"/>
        <v>95407.626433955651</v>
      </c>
    </row>
    <row r="158" spans="1:9" x14ac:dyDescent="0.25">
      <c r="A158" s="29">
        <f t="shared" si="18"/>
        <v>141</v>
      </c>
      <c r="B158" s="5">
        <f t="shared" si="19"/>
        <v>46661</v>
      </c>
      <c r="C158" s="32">
        <f t="shared" si="24"/>
        <v>95407.626433955651</v>
      </c>
      <c r="D158" s="32">
        <f t="shared" si="25"/>
        <v>540.60360976151514</v>
      </c>
      <c r="E158" s="33">
        <f t="shared" si="20"/>
        <v>0</v>
      </c>
      <c r="F158" s="32">
        <f t="shared" si="21"/>
        <v>540.60360976151514</v>
      </c>
      <c r="G158" s="32">
        <f t="shared" si="22"/>
        <v>342.63278491105723</v>
      </c>
      <c r="H158" s="32">
        <f t="shared" si="26"/>
        <v>197.97082485045794</v>
      </c>
      <c r="I158" s="32">
        <f t="shared" si="23"/>
        <v>95064.993649044598</v>
      </c>
    </row>
    <row r="159" spans="1:9" x14ac:dyDescent="0.25">
      <c r="A159" s="29">
        <f t="shared" si="18"/>
        <v>142</v>
      </c>
      <c r="B159" s="5">
        <f t="shared" si="19"/>
        <v>46692</v>
      </c>
      <c r="C159" s="32">
        <f t="shared" si="24"/>
        <v>95064.993649044598</v>
      </c>
      <c r="D159" s="32">
        <f t="shared" si="25"/>
        <v>540.60360976151514</v>
      </c>
      <c r="E159" s="33">
        <f t="shared" si="20"/>
        <v>0</v>
      </c>
      <c r="F159" s="32">
        <f t="shared" si="21"/>
        <v>540.60360976151514</v>
      </c>
      <c r="G159" s="32">
        <f t="shared" si="22"/>
        <v>343.34374793974757</v>
      </c>
      <c r="H159" s="32">
        <f t="shared" si="26"/>
        <v>197.25986182176754</v>
      </c>
      <c r="I159" s="32">
        <f t="shared" si="23"/>
        <v>94721.649901104844</v>
      </c>
    </row>
    <row r="160" spans="1:9" x14ac:dyDescent="0.25">
      <c r="A160" s="29">
        <f t="shared" si="18"/>
        <v>143</v>
      </c>
      <c r="B160" s="5">
        <f t="shared" si="19"/>
        <v>46722</v>
      </c>
      <c r="C160" s="32">
        <f t="shared" si="24"/>
        <v>94721.649901104844</v>
      </c>
      <c r="D160" s="32">
        <f t="shared" si="25"/>
        <v>540.60360976151514</v>
      </c>
      <c r="E160" s="33">
        <f t="shared" si="20"/>
        <v>0</v>
      </c>
      <c r="F160" s="32">
        <f t="shared" si="21"/>
        <v>540.60360976151514</v>
      </c>
      <c r="G160" s="32">
        <f t="shared" si="22"/>
        <v>344.05618621672261</v>
      </c>
      <c r="H160" s="32">
        <f t="shared" si="26"/>
        <v>196.54742354479254</v>
      </c>
      <c r="I160" s="32">
        <f t="shared" si="23"/>
        <v>94377.59371488812</v>
      </c>
    </row>
    <row r="161" spans="1:9" x14ac:dyDescent="0.25">
      <c r="A161" s="29">
        <f t="shared" si="18"/>
        <v>144</v>
      </c>
      <c r="B161" s="5">
        <f t="shared" si="19"/>
        <v>46753</v>
      </c>
      <c r="C161" s="32">
        <f t="shared" si="24"/>
        <v>94377.59371488812</v>
      </c>
      <c r="D161" s="32">
        <f t="shared" si="25"/>
        <v>540.60360976151514</v>
      </c>
      <c r="E161" s="33">
        <f t="shared" si="20"/>
        <v>0</v>
      </c>
      <c r="F161" s="32">
        <f t="shared" si="21"/>
        <v>540.60360976151514</v>
      </c>
      <c r="G161" s="32">
        <f t="shared" si="22"/>
        <v>344.77010280312231</v>
      </c>
      <c r="H161" s="32">
        <f t="shared" si="26"/>
        <v>195.83350695839283</v>
      </c>
      <c r="I161" s="32">
        <f t="shared" si="23"/>
        <v>94032.823612085005</v>
      </c>
    </row>
    <row r="162" spans="1:9" x14ac:dyDescent="0.25">
      <c r="A162" s="29">
        <f t="shared" si="18"/>
        <v>145</v>
      </c>
      <c r="B162" s="5">
        <f t="shared" si="19"/>
        <v>46784</v>
      </c>
      <c r="C162" s="32">
        <f t="shared" si="24"/>
        <v>94032.823612085005</v>
      </c>
      <c r="D162" s="32">
        <f t="shared" si="25"/>
        <v>540.60360976151514</v>
      </c>
      <c r="E162" s="33">
        <f t="shared" si="20"/>
        <v>0</v>
      </c>
      <c r="F162" s="32">
        <f t="shared" si="21"/>
        <v>540.60360976151514</v>
      </c>
      <c r="G162" s="32">
        <f t="shared" si="22"/>
        <v>345.4855007664388</v>
      </c>
      <c r="H162" s="32">
        <f t="shared" si="26"/>
        <v>195.11810899507637</v>
      </c>
      <c r="I162" s="32">
        <f t="shared" si="23"/>
        <v>93687.338111318561</v>
      </c>
    </row>
    <row r="163" spans="1:9" x14ac:dyDescent="0.25">
      <c r="A163" s="29">
        <f t="shared" si="18"/>
        <v>146</v>
      </c>
      <c r="B163" s="5">
        <f t="shared" si="19"/>
        <v>46813</v>
      </c>
      <c r="C163" s="32">
        <f t="shared" si="24"/>
        <v>93687.338111318561</v>
      </c>
      <c r="D163" s="32">
        <f t="shared" si="25"/>
        <v>540.60360976151514</v>
      </c>
      <c r="E163" s="33">
        <f t="shared" si="20"/>
        <v>0</v>
      </c>
      <c r="F163" s="32">
        <f t="shared" si="21"/>
        <v>540.60360976151514</v>
      </c>
      <c r="G163" s="32">
        <f t="shared" si="22"/>
        <v>346.20238318052918</v>
      </c>
      <c r="H163" s="32">
        <f t="shared" si="26"/>
        <v>194.40122658098599</v>
      </c>
      <c r="I163" s="32">
        <f t="shared" si="23"/>
        <v>93341.135728138033</v>
      </c>
    </row>
    <row r="164" spans="1:9" x14ac:dyDescent="0.25">
      <c r="A164" s="29">
        <f t="shared" si="18"/>
        <v>147</v>
      </c>
      <c r="B164" s="5">
        <f t="shared" si="19"/>
        <v>46844</v>
      </c>
      <c r="C164" s="32">
        <f t="shared" si="24"/>
        <v>93341.135728138033</v>
      </c>
      <c r="D164" s="32">
        <f t="shared" si="25"/>
        <v>540.60360976151514</v>
      </c>
      <c r="E164" s="33">
        <f t="shared" si="20"/>
        <v>0</v>
      </c>
      <c r="F164" s="32">
        <f t="shared" si="21"/>
        <v>540.60360976151514</v>
      </c>
      <c r="G164" s="32">
        <f t="shared" si="22"/>
        <v>346.92075312562872</v>
      </c>
      <c r="H164" s="32">
        <f t="shared" si="26"/>
        <v>193.68285663588642</v>
      </c>
      <c r="I164" s="32">
        <f t="shared" si="23"/>
        <v>92994.214975012408</v>
      </c>
    </row>
    <row r="165" spans="1:9" x14ac:dyDescent="0.25">
      <c r="A165" s="29">
        <f t="shared" si="18"/>
        <v>148</v>
      </c>
      <c r="B165" s="5">
        <f t="shared" si="19"/>
        <v>46874</v>
      </c>
      <c r="C165" s="32">
        <f t="shared" si="24"/>
        <v>92994.214975012408</v>
      </c>
      <c r="D165" s="32">
        <f t="shared" si="25"/>
        <v>540.60360976151514</v>
      </c>
      <c r="E165" s="33">
        <f t="shared" si="20"/>
        <v>0</v>
      </c>
      <c r="F165" s="32">
        <f t="shared" si="21"/>
        <v>540.60360976151514</v>
      </c>
      <c r="G165" s="32">
        <f t="shared" si="22"/>
        <v>347.6406136883644</v>
      </c>
      <c r="H165" s="32">
        <f t="shared" si="26"/>
        <v>192.96299607315075</v>
      </c>
      <c r="I165" s="32">
        <f t="shared" si="23"/>
        <v>92646.574361324048</v>
      </c>
    </row>
    <row r="166" spans="1:9" x14ac:dyDescent="0.25">
      <c r="A166" s="29">
        <f t="shared" si="18"/>
        <v>149</v>
      </c>
      <c r="B166" s="5">
        <f t="shared" si="19"/>
        <v>46905</v>
      </c>
      <c r="C166" s="32">
        <f t="shared" si="24"/>
        <v>92646.574361324048</v>
      </c>
      <c r="D166" s="32">
        <f t="shared" si="25"/>
        <v>540.60360976151514</v>
      </c>
      <c r="E166" s="33">
        <f t="shared" si="20"/>
        <v>0</v>
      </c>
      <c r="F166" s="32">
        <f t="shared" si="21"/>
        <v>540.60360976151514</v>
      </c>
      <c r="G166" s="32">
        <f t="shared" si="22"/>
        <v>348.36196796176773</v>
      </c>
      <c r="H166" s="32">
        <f t="shared" si="26"/>
        <v>192.24164179974738</v>
      </c>
      <c r="I166" s="32">
        <f t="shared" si="23"/>
        <v>92298.212393362279</v>
      </c>
    </row>
    <row r="167" spans="1:9" x14ac:dyDescent="0.25">
      <c r="A167" s="29">
        <f t="shared" si="18"/>
        <v>150</v>
      </c>
      <c r="B167" s="5">
        <f t="shared" si="19"/>
        <v>46935</v>
      </c>
      <c r="C167" s="32">
        <f t="shared" si="24"/>
        <v>92298.212393362279</v>
      </c>
      <c r="D167" s="32">
        <f t="shared" si="25"/>
        <v>540.60360976151514</v>
      </c>
      <c r="E167" s="33">
        <f t="shared" si="20"/>
        <v>0</v>
      </c>
      <c r="F167" s="32">
        <f t="shared" si="21"/>
        <v>540.60360976151514</v>
      </c>
      <c r="G167" s="32">
        <f t="shared" si="22"/>
        <v>349.08481904528844</v>
      </c>
      <c r="H167" s="32">
        <f t="shared" si="26"/>
        <v>191.5187907162267</v>
      </c>
      <c r="I167" s="32">
        <f t="shared" si="23"/>
        <v>91949.127574316997</v>
      </c>
    </row>
    <row r="168" spans="1:9" x14ac:dyDescent="0.25">
      <c r="A168" s="29">
        <f t="shared" si="18"/>
        <v>151</v>
      </c>
      <c r="B168" s="5">
        <f t="shared" si="19"/>
        <v>46966</v>
      </c>
      <c r="C168" s="32">
        <f t="shared" si="24"/>
        <v>91949.127574316997</v>
      </c>
      <c r="D168" s="32">
        <f t="shared" si="25"/>
        <v>540.60360976151514</v>
      </c>
      <c r="E168" s="33">
        <f t="shared" si="20"/>
        <v>0</v>
      </c>
      <c r="F168" s="32">
        <f t="shared" si="21"/>
        <v>540.60360976151514</v>
      </c>
      <c r="G168" s="32">
        <f t="shared" si="22"/>
        <v>349.80917004480739</v>
      </c>
      <c r="H168" s="32">
        <f t="shared" si="26"/>
        <v>190.79443971670776</v>
      </c>
      <c r="I168" s="32">
        <f t="shared" si="23"/>
        <v>91599.318404272184</v>
      </c>
    </row>
    <row r="169" spans="1:9" x14ac:dyDescent="0.25">
      <c r="A169" s="29">
        <f t="shared" si="18"/>
        <v>152</v>
      </c>
      <c r="B169" s="5">
        <f t="shared" si="19"/>
        <v>46997</v>
      </c>
      <c r="C169" s="32">
        <f t="shared" si="24"/>
        <v>91599.318404272184</v>
      </c>
      <c r="D169" s="32">
        <f t="shared" si="25"/>
        <v>540.60360976151514</v>
      </c>
      <c r="E169" s="33">
        <f t="shared" si="20"/>
        <v>0</v>
      </c>
      <c r="F169" s="32">
        <f t="shared" si="21"/>
        <v>540.60360976151514</v>
      </c>
      <c r="G169" s="32">
        <f t="shared" si="22"/>
        <v>350.53502407265034</v>
      </c>
      <c r="H169" s="32">
        <f t="shared" si="26"/>
        <v>190.06858568886477</v>
      </c>
      <c r="I169" s="32">
        <f t="shared" si="23"/>
        <v>91248.783380199529</v>
      </c>
    </row>
    <row r="170" spans="1:9" x14ac:dyDescent="0.25">
      <c r="A170" s="29">
        <f t="shared" si="18"/>
        <v>153</v>
      </c>
      <c r="B170" s="5">
        <f t="shared" si="19"/>
        <v>47027</v>
      </c>
      <c r="C170" s="32">
        <f t="shared" si="24"/>
        <v>91248.783380199529</v>
      </c>
      <c r="D170" s="32">
        <f t="shared" si="25"/>
        <v>540.60360976151514</v>
      </c>
      <c r="E170" s="33">
        <f t="shared" si="20"/>
        <v>0</v>
      </c>
      <c r="F170" s="32">
        <f t="shared" si="21"/>
        <v>540.60360976151514</v>
      </c>
      <c r="G170" s="32">
        <f t="shared" si="22"/>
        <v>351.26238424760118</v>
      </c>
      <c r="H170" s="32">
        <f t="shared" si="26"/>
        <v>189.341225513914</v>
      </c>
      <c r="I170" s="32">
        <f t="shared" si="23"/>
        <v>90897.520995951927</v>
      </c>
    </row>
    <row r="171" spans="1:9" x14ac:dyDescent="0.25">
      <c r="A171" s="29">
        <f t="shared" si="18"/>
        <v>154</v>
      </c>
      <c r="B171" s="5">
        <f t="shared" si="19"/>
        <v>47058</v>
      </c>
      <c r="C171" s="32">
        <f t="shared" si="24"/>
        <v>90897.520995951927</v>
      </c>
      <c r="D171" s="32">
        <f t="shared" si="25"/>
        <v>540.60360976151514</v>
      </c>
      <c r="E171" s="33">
        <f t="shared" si="20"/>
        <v>0</v>
      </c>
      <c r="F171" s="32">
        <f t="shared" si="21"/>
        <v>540.60360976151514</v>
      </c>
      <c r="G171" s="32">
        <f t="shared" si="22"/>
        <v>351.99125369491492</v>
      </c>
      <c r="H171" s="32">
        <f t="shared" si="26"/>
        <v>188.61235606660023</v>
      </c>
      <c r="I171" s="32">
        <f t="shared" si="23"/>
        <v>90545.529742257015</v>
      </c>
    </row>
    <row r="172" spans="1:9" x14ac:dyDescent="0.25">
      <c r="A172" s="29">
        <f t="shared" si="18"/>
        <v>155</v>
      </c>
      <c r="B172" s="5">
        <f t="shared" si="19"/>
        <v>47088</v>
      </c>
      <c r="C172" s="32">
        <f t="shared" si="24"/>
        <v>90545.529742257015</v>
      </c>
      <c r="D172" s="32">
        <f t="shared" si="25"/>
        <v>540.60360976151514</v>
      </c>
      <c r="E172" s="33">
        <f t="shared" si="20"/>
        <v>0</v>
      </c>
      <c r="F172" s="32">
        <f t="shared" si="21"/>
        <v>540.60360976151514</v>
      </c>
      <c r="G172" s="32">
        <f t="shared" si="22"/>
        <v>352.72163554633187</v>
      </c>
      <c r="H172" s="32">
        <f t="shared" si="26"/>
        <v>187.88197421518328</v>
      </c>
      <c r="I172" s="32">
        <f t="shared" si="23"/>
        <v>90192.808106710683</v>
      </c>
    </row>
    <row r="173" spans="1:9" x14ac:dyDescent="0.25">
      <c r="A173" s="29">
        <f t="shared" si="18"/>
        <v>156</v>
      </c>
      <c r="B173" s="5">
        <f t="shared" si="19"/>
        <v>47119</v>
      </c>
      <c r="C173" s="32">
        <f t="shared" si="24"/>
        <v>90192.808106710683</v>
      </c>
      <c r="D173" s="32">
        <f t="shared" si="25"/>
        <v>540.60360976151514</v>
      </c>
      <c r="E173" s="33">
        <f t="shared" si="20"/>
        <v>0</v>
      </c>
      <c r="F173" s="32">
        <f t="shared" si="21"/>
        <v>540.60360976151514</v>
      </c>
      <c r="G173" s="32">
        <f t="shared" si="22"/>
        <v>353.45353294009044</v>
      </c>
      <c r="H173" s="32">
        <f t="shared" si="26"/>
        <v>187.15007682142468</v>
      </c>
      <c r="I173" s="32">
        <f t="shared" si="23"/>
        <v>89839.354573770586</v>
      </c>
    </row>
    <row r="174" spans="1:9" x14ac:dyDescent="0.25">
      <c r="A174" s="29">
        <f t="shared" si="18"/>
        <v>157</v>
      </c>
      <c r="B174" s="5">
        <f t="shared" si="19"/>
        <v>47150</v>
      </c>
      <c r="C174" s="32">
        <f t="shared" si="24"/>
        <v>89839.354573770586</v>
      </c>
      <c r="D174" s="32">
        <f t="shared" si="25"/>
        <v>540.60360976151514</v>
      </c>
      <c r="E174" s="33">
        <f t="shared" si="20"/>
        <v>0</v>
      </c>
      <c r="F174" s="32">
        <f t="shared" si="21"/>
        <v>540.60360976151514</v>
      </c>
      <c r="G174" s="32">
        <f t="shared" si="22"/>
        <v>354.18694902094114</v>
      </c>
      <c r="H174" s="32">
        <f t="shared" si="26"/>
        <v>186.41666074057397</v>
      </c>
      <c r="I174" s="32">
        <f t="shared" si="23"/>
        <v>89485.167624749651</v>
      </c>
    </row>
    <row r="175" spans="1:9" x14ac:dyDescent="0.25">
      <c r="A175" s="29">
        <f t="shared" si="18"/>
        <v>158</v>
      </c>
      <c r="B175" s="5">
        <f t="shared" si="19"/>
        <v>47178</v>
      </c>
      <c r="C175" s="32">
        <f t="shared" si="24"/>
        <v>89485.167624749651</v>
      </c>
      <c r="D175" s="32">
        <f t="shared" si="25"/>
        <v>540.60360976151514</v>
      </c>
      <c r="E175" s="33">
        <f t="shared" si="20"/>
        <v>0</v>
      </c>
      <c r="F175" s="32">
        <f t="shared" si="21"/>
        <v>540.60360976151514</v>
      </c>
      <c r="G175" s="32">
        <f t="shared" si="22"/>
        <v>354.92188694015965</v>
      </c>
      <c r="H175" s="32">
        <f t="shared" si="26"/>
        <v>185.68172282135552</v>
      </c>
      <c r="I175" s="32">
        <f t="shared" si="23"/>
        <v>89130.245737809484</v>
      </c>
    </row>
    <row r="176" spans="1:9" x14ac:dyDescent="0.25">
      <c r="A176" s="29">
        <f t="shared" si="18"/>
        <v>159</v>
      </c>
      <c r="B176" s="5">
        <f t="shared" si="19"/>
        <v>47209</v>
      </c>
      <c r="C176" s="32">
        <f t="shared" si="24"/>
        <v>89130.245737809484</v>
      </c>
      <c r="D176" s="32">
        <f t="shared" si="25"/>
        <v>540.60360976151514</v>
      </c>
      <c r="E176" s="33">
        <f t="shared" si="20"/>
        <v>0</v>
      </c>
      <c r="F176" s="32">
        <f t="shared" si="21"/>
        <v>540.60360976151514</v>
      </c>
      <c r="G176" s="32">
        <f t="shared" si="22"/>
        <v>355.65834985556046</v>
      </c>
      <c r="H176" s="32">
        <f t="shared" si="26"/>
        <v>184.94525990595469</v>
      </c>
      <c r="I176" s="32">
        <f t="shared" si="23"/>
        <v>88774.587387953929</v>
      </c>
    </row>
    <row r="177" spans="1:9" x14ac:dyDescent="0.25">
      <c r="A177" s="29">
        <f t="shared" si="18"/>
        <v>160</v>
      </c>
      <c r="B177" s="5">
        <f t="shared" si="19"/>
        <v>47239</v>
      </c>
      <c r="C177" s="32">
        <f t="shared" si="24"/>
        <v>88774.587387953929</v>
      </c>
      <c r="D177" s="32">
        <f t="shared" si="25"/>
        <v>540.60360976151514</v>
      </c>
      <c r="E177" s="33">
        <f t="shared" si="20"/>
        <v>0</v>
      </c>
      <c r="F177" s="32">
        <f t="shared" si="21"/>
        <v>540.60360976151514</v>
      </c>
      <c r="G177" s="32">
        <f t="shared" si="22"/>
        <v>356.39634093151074</v>
      </c>
      <c r="H177" s="32">
        <f t="shared" si="26"/>
        <v>184.20726883000441</v>
      </c>
      <c r="I177" s="32">
        <f t="shared" si="23"/>
        <v>88418.191047022425</v>
      </c>
    </row>
    <row r="178" spans="1:9" x14ac:dyDescent="0.25">
      <c r="A178" s="29">
        <f t="shared" si="18"/>
        <v>161</v>
      </c>
      <c r="B178" s="5">
        <f t="shared" si="19"/>
        <v>47270</v>
      </c>
      <c r="C178" s="32">
        <f t="shared" si="24"/>
        <v>88418.191047022425</v>
      </c>
      <c r="D178" s="32">
        <f t="shared" si="25"/>
        <v>540.60360976151514</v>
      </c>
      <c r="E178" s="33">
        <f t="shared" si="20"/>
        <v>0</v>
      </c>
      <c r="F178" s="32">
        <f t="shared" si="21"/>
        <v>540.60360976151514</v>
      </c>
      <c r="G178" s="32">
        <f t="shared" si="22"/>
        <v>357.13586333894364</v>
      </c>
      <c r="H178" s="32">
        <f t="shared" si="26"/>
        <v>183.46774642257151</v>
      </c>
      <c r="I178" s="32">
        <f t="shared" si="23"/>
        <v>88061.055183683478</v>
      </c>
    </row>
    <row r="179" spans="1:9" x14ac:dyDescent="0.25">
      <c r="A179" s="29">
        <f t="shared" si="18"/>
        <v>162</v>
      </c>
      <c r="B179" s="5">
        <f t="shared" si="19"/>
        <v>47300</v>
      </c>
      <c r="C179" s="32">
        <f t="shared" si="24"/>
        <v>88061.055183683478</v>
      </c>
      <c r="D179" s="32">
        <f t="shared" si="25"/>
        <v>540.60360976151514</v>
      </c>
      <c r="E179" s="33">
        <f t="shared" si="20"/>
        <v>0</v>
      </c>
      <c r="F179" s="32">
        <f t="shared" si="21"/>
        <v>540.60360976151514</v>
      </c>
      <c r="G179" s="32">
        <f t="shared" si="22"/>
        <v>357.87692025537194</v>
      </c>
      <c r="H179" s="32">
        <f t="shared" si="26"/>
        <v>182.7266895061432</v>
      </c>
      <c r="I179" s="32">
        <f t="shared" si="23"/>
        <v>87703.178263428112</v>
      </c>
    </row>
    <row r="180" spans="1:9" x14ac:dyDescent="0.25">
      <c r="A180" s="29">
        <f t="shared" si="18"/>
        <v>163</v>
      </c>
      <c r="B180" s="5">
        <f t="shared" si="19"/>
        <v>47331</v>
      </c>
      <c r="C180" s="32">
        <f t="shared" si="24"/>
        <v>87703.178263428112</v>
      </c>
      <c r="D180" s="32">
        <f t="shared" si="25"/>
        <v>540.60360976151514</v>
      </c>
      <c r="E180" s="33">
        <f t="shared" si="20"/>
        <v>0</v>
      </c>
      <c r="F180" s="32">
        <f t="shared" si="21"/>
        <v>540.60360976151514</v>
      </c>
      <c r="G180" s="32">
        <f t="shared" si="22"/>
        <v>358.61951486490182</v>
      </c>
      <c r="H180" s="32">
        <f t="shared" si="26"/>
        <v>181.98409489661333</v>
      </c>
      <c r="I180" s="32">
        <f t="shared" si="23"/>
        <v>87344.558748563213</v>
      </c>
    </row>
    <row r="181" spans="1:9" x14ac:dyDescent="0.25">
      <c r="A181" s="29">
        <f t="shared" si="18"/>
        <v>164</v>
      </c>
      <c r="B181" s="5">
        <f t="shared" si="19"/>
        <v>47362</v>
      </c>
      <c r="C181" s="32">
        <f t="shared" si="24"/>
        <v>87344.558748563213</v>
      </c>
      <c r="D181" s="32">
        <f t="shared" si="25"/>
        <v>540.60360976151514</v>
      </c>
      <c r="E181" s="33">
        <f t="shared" si="20"/>
        <v>0</v>
      </c>
      <c r="F181" s="32">
        <f t="shared" si="21"/>
        <v>540.60360976151514</v>
      </c>
      <c r="G181" s="32">
        <f t="shared" si="22"/>
        <v>359.36365035824645</v>
      </c>
      <c r="H181" s="32">
        <f t="shared" si="26"/>
        <v>181.23995940326867</v>
      </c>
      <c r="I181" s="32">
        <f t="shared" si="23"/>
        <v>86985.19509820496</v>
      </c>
    </row>
    <row r="182" spans="1:9" x14ac:dyDescent="0.25">
      <c r="A182" s="29">
        <f t="shared" si="18"/>
        <v>165</v>
      </c>
      <c r="B182" s="5">
        <f t="shared" si="19"/>
        <v>47392</v>
      </c>
      <c r="C182" s="32">
        <f t="shared" si="24"/>
        <v>86985.19509820496</v>
      </c>
      <c r="D182" s="32">
        <f t="shared" si="25"/>
        <v>540.60360976151514</v>
      </c>
      <c r="E182" s="33">
        <f t="shared" si="20"/>
        <v>0</v>
      </c>
      <c r="F182" s="32">
        <f t="shared" si="21"/>
        <v>540.60360976151514</v>
      </c>
      <c r="G182" s="32">
        <f t="shared" si="22"/>
        <v>360.10932993273991</v>
      </c>
      <c r="H182" s="32">
        <f t="shared" si="26"/>
        <v>180.49427982877526</v>
      </c>
      <c r="I182" s="32">
        <f t="shared" si="23"/>
        <v>86625.085768272227</v>
      </c>
    </row>
    <row r="183" spans="1:9" x14ac:dyDescent="0.25">
      <c r="A183" s="29">
        <f t="shared" si="18"/>
        <v>166</v>
      </c>
      <c r="B183" s="5">
        <f t="shared" si="19"/>
        <v>47423</v>
      </c>
      <c r="C183" s="32">
        <f t="shared" si="24"/>
        <v>86625.085768272227</v>
      </c>
      <c r="D183" s="32">
        <f t="shared" si="25"/>
        <v>540.60360976151514</v>
      </c>
      <c r="E183" s="33">
        <f t="shared" si="20"/>
        <v>0</v>
      </c>
      <c r="F183" s="32">
        <f t="shared" si="21"/>
        <v>540.60360976151514</v>
      </c>
      <c r="G183" s="32">
        <f t="shared" si="22"/>
        <v>360.85655679235026</v>
      </c>
      <c r="H183" s="32">
        <f t="shared" si="26"/>
        <v>179.74705296916486</v>
      </c>
      <c r="I183" s="32">
        <f t="shared" si="23"/>
        <v>86264.229211479877</v>
      </c>
    </row>
    <row r="184" spans="1:9" x14ac:dyDescent="0.25">
      <c r="A184" s="29">
        <f t="shared" si="18"/>
        <v>167</v>
      </c>
      <c r="B184" s="5">
        <f t="shared" si="19"/>
        <v>47453</v>
      </c>
      <c r="C184" s="32">
        <f t="shared" si="24"/>
        <v>86264.229211479877</v>
      </c>
      <c r="D184" s="32">
        <f t="shared" si="25"/>
        <v>540.60360976151514</v>
      </c>
      <c r="E184" s="33">
        <f t="shared" si="20"/>
        <v>0</v>
      </c>
      <c r="F184" s="32">
        <f t="shared" si="21"/>
        <v>540.60360976151514</v>
      </c>
      <c r="G184" s="32">
        <f t="shared" si="22"/>
        <v>361.60533414769441</v>
      </c>
      <c r="H184" s="32">
        <f t="shared" si="26"/>
        <v>178.99827561382074</v>
      </c>
      <c r="I184" s="32">
        <f t="shared" si="23"/>
        <v>85902.623877332182</v>
      </c>
    </row>
    <row r="185" spans="1:9" x14ac:dyDescent="0.25">
      <c r="A185" s="29">
        <f t="shared" si="18"/>
        <v>168</v>
      </c>
      <c r="B185" s="5">
        <f t="shared" si="19"/>
        <v>47484</v>
      </c>
      <c r="C185" s="32">
        <f t="shared" si="24"/>
        <v>85902.623877332182</v>
      </c>
      <c r="D185" s="32">
        <f t="shared" si="25"/>
        <v>540.60360976151514</v>
      </c>
      <c r="E185" s="33">
        <f t="shared" si="20"/>
        <v>0</v>
      </c>
      <c r="F185" s="32">
        <f t="shared" si="21"/>
        <v>540.60360976151514</v>
      </c>
      <c r="G185" s="32">
        <f t="shared" si="22"/>
        <v>362.35566521605085</v>
      </c>
      <c r="H185" s="32">
        <f t="shared" si="26"/>
        <v>178.24794454546426</v>
      </c>
      <c r="I185" s="32">
        <f t="shared" si="23"/>
        <v>85540.268212116134</v>
      </c>
    </row>
    <row r="186" spans="1:9" x14ac:dyDescent="0.25">
      <c r="A186" s="29">
        <f t="shared" si="18"/>
        <v>169</v>
      </c>
      <c r="B186" s="5">
        <f t="shared" si="19"/>
        <v>47515</v>
      </c>
      <c r="C186" s="32">
        <f t="shared" si="24"/>
        <v>85540.268212116134</v>
      </c>
      <c r="D186" s="32">
        <f t="shared" si="25"/>
        <v>540.60360976151514</v>
      </c>
      <c r="E186" s="33">
        <f t="shared" si="20"/>
        <v>0</v>
      </c>
      <c r="F186" s="32">
        <f t="shared" si="21"/>
        <v>540.60360976151514</v>
      </c>
      <c r="G186" s="32">
        <f t="shared" si="22"/>
        <v>363.10755322137413</v>
      </c>
      <c r="H186" s="32">
        <f t="shared" si="26"/>
        <v>177.49605654014098</v>
      </c>
      <c r="I186" s="32">
        <f t="shared" si="23"/>
        <v>85177.160658894762</v>
      </c>
    </row>
    <row r="187" spans="1:9" x14ac:dyDescent="0.25">
      <c r="A187" s="29">
        <f t="shared" si="18"/>
        <v>170</v>
      </c>
      <c r="B187" s="5">
        <f t="shared" si="19"/>
        <v>47543</v>
      </c>
      <c r="C187" s="32">
        <f t="shared" si="24"/>
        <v>85177.160658894762</v>
      </c>
      <c r="D187" s="32">
        <f t="shared" si="25"/>
        <v>540.60360976151514</v>
      </c>
      <c r="E187" s="33">
        <f t="shared" si="20"/>
        <v>0</v>
      </c>
      <c r="F187" s="32">
        <f t="shared" si="21"/>
        <v>540.60360976151514</v>
      </c>
      <c r="G187" s="32">
        <f t="shared" si="22"/>
        <v>363.86100139430857</v>
      </c>
      <c r="H187" s="32">
        <f t="shared" si="26"/>
        <v>176.7426083672066</v>
      </c>
      <c r="I187" s="32">
        <f t="shared" si="23"/>
        <v>84813.299657500451</v>
      </c>
    </row>
    <row r="188" spans="1:9" x14ac:dyDescent="0.25">
      <c r="A188" s="29">
        <f t="shared" si="18"/>
        <v>171</v>
      </c>
      <c r="B188" s="5">
        <f t="shared" si="19"/>
        <v>47574</v>
      </c>
      <c r="C188" s="32">
        <f t="shared" si="24"/>
        <v>84813.299657500451</v>
      </c>
      <c r="D188" s="32">
        <f t="shared" si="25"/>
        <v>540.60360976151514</v>
      </c>
      <c r="E188" s="33">
        <f t="shared" si="20"/>
        <v>0</v>
      </c>
      <c r="F188" s="32">
        <f t="shared" si="21"/>
        <v>540.60360976151514</v>
      </c>
      <c r="G188" s="32">
        <f t="shared" si="22"/>
        <v>364.6160129722017</v>
      </c>
      <c r="H188" s="32">
        <f t="shared" si="26"/>
        <v>175.98759678931344</v>
      </c>
      <c r="I188" s="32">
        <f t="shared" si="23"/>
        <v>84448.683644528253</v>
      </c>
    </row>
    <row r="189" spans="1:9" x14ac:dyDescent="0.25">
      <c r="A189" s="29">
        <f t="shared" si="18"/>
        <v>172</v>
      </c>
      <c r="B189" s="5">
        <f t="shared" si="19"/>
        <v>47604</v>
      </c>
      <c r="C189" s="32">
        <f t="shared" si="24"/>
        <v>84448.683644528253</v>
      </c>
      <c r="D189" s="32">
        <f t="shared" si="25"/>
        <v>540.60360976151514</v>
      </c>
      <c r="E189" s="33">
        <f t="shared" si="20"/>
        <v>0</v>
      </c>
      <c r="F189" s="32">
        <f t="shared" si="21"/>
        <v>540.60360976151514</v>
      </c>
      <c r="G189" s="32">
        <f t="shared" si="22"/>
        <v>365.37259119911903</v>
      </c>
      <c r="H189" s="32">
        <f t="shared" si="26"/>
        <v>175.23101856239612</v>
      </c>
      <c r="I189" s="32">
        <f t="shared" si="23"/>
        <v>84083.311053329133</v>
      </c>
    </row>
    <row r="190" spans="1:9" x14ac:dyDescent="0.25">
      <c r="A190" s="29">
        <f t="shared" si="18"/>
        <v>173</v>
      </c>
      <c r="B190" s="5">
        <f t="shared" si="19"/>
        <v>47635</v>
      </c>
      <c r="C190" s="32">
        <f t="shared" si="24"/>
        <v>84083.311053329133</v>
      </c>
      <c r="D190" s="32">
        <f t="shared" si="25"/>
        <v>540.60360976151514</v>
      </c>
      <c r="E190" s="33">
        <f t="shared" si="20"/>
        <v>0</v>
      </c>
      <c r="F190" s="32">
        <f t="shared" si="21"/>
        <v>540.60360976151514</v>
      </c>
      <c r="G190" s="32">
        <f t="shared" si="22"/>
        <v>366.13073932585723</v>
      </c>
      <c r="H190" s="32">
        <f t="shared" si="26"/>
        <v>174.47287043565794</v>
      </c>
      <c r="I190" s="32">
        <f t="shared" si="23"/>
        <v>83717.180314003272</v>
      </c>
    </row>
    <row r="191" spans="1:9" x14ac:dyDescent="0.25">
      <c r="A191" s="29">
        <f t="shared" si="18"/>
        <v>174</v>
      </c>
      <c r="B191" s="5">
        <f t="shared" si="19"/>
        <v>47665</v>
      </c>
      <c r="C191" s="32">
        <f t="shared" si="24"/>
        <v>83717.180314003272</v>
      </c>
      <c r="D191" s="32">
        <f t="shared" si="25"/>
        <v>540.60360976151514</v>
      </c>
      <c r="E191" s="33">
        <f t="shared" si="20"/>
        <v>0</v>
      </c>
      <c r="F191" s="32">
        <f t="shared" si="21"/>
        <v>540.60360976151514</v>
      </c>
      <c r="G191" s="32">
        <f t="shared" si="22"/>
        <v>366.89046060995838</v>
      </c>
      <c r="H191" s="32">
        <f t="shared" si="26"/>
        <v>173.71314915155676</v>
      </c>
      <c r="I191" s="32">
        <f t="shared" si="23"/>
        <v>83350.289853393318</v>
      </c>
    </row>
    <row r="192" spans="1:9" x14ac:dyDescent="0.25">
      <c r="A192" s="29">
        <f t="shared" si="18"/>
        <v>175</v>
      </c>
      <c r="B192" s="5">
        <f t="shared" si="19"/>
        <v>47696</v>
      </c>
      <c r="C192" s="32">
        <f t="shared" si="24"/>
        <v>83350.289853393318</v>
      </c>
      <c r="D192" s="32">
        <f t="shared" si="25"/>
        <v>540.60360976151514</v>
      </c>
      <c r="E192" s="33">
        <f t="shared" si="20"/>
        <v>0</v>
      </c>
      <c r="F192" s="32">
        <f t="shared" si="21"/>
        <v>540.60360976151514</v>
      </c>
      <c r="G192" s="32">
        <f t="shared" si="22"/>
        <v>367.65175831572401</v>
      </c>
      <c r="H192" s="32">
        <f t="shared" si="26"/>
        <v>172.95185144579114</v>
      </c>
      <c r="I192" s="32">
        <f t="shared" si="23"/>
        <v>82982.638095077593</v>
      </c>
    </row>
    <row r="193" spans="1:9" x14ac:dyDescent="0.25">
      <c r="A193" s="29">
        <f t="shared" si="18"/>
        <v>176</v>
      </c>
      <c r="B193" s="5">
        <f t="shared" si="19"/>
        <v>47727</v>
      </c>
      <c r="C193" s="32">
        <f t="shared" si="24"/>
        <v>82982.638095077593</v>
      </c>
      <c r="D193" s="32">
        <f t="shared" si="25"/>
        <v>540.60360976151514</v>
      </c>
      <c r="E193" s="33">
        <f t="shared" si="20"/>
        <v>0</v>
      </c>
      <c r="F193" s="32">
        <f t="shared" si="21"/>
        <v>540.60360976151514</v>
      </c>
      <c r="G193" s="32">
        <f t="shared" si="22"/>
        <v>368.41463571422912</v>
      </c>
      <c r="H193" s="32">
        <f t="shared" si="26"/>
        <v>172.188974047286</v>
      </c>
      <c r="I193" s="32">
        <f t="shared" si="23"/>
        <v>82614.223459363362</v>
      </c>
    </row>
    <row r="194" spans="1:9" x14ac:dyDescent="0.25">
      <c r="A194" s="29">
        <f t="shared" si="18"/>
        <v>177</v>
      </c>
      <c r="B194" s="5">
        <f t="shared" si="19"/>
        <v>47757</v>
      </c>
      <c r="C194" s="32">
        <f t="shared" si="24"/>
        <v>82614.223459363362</v>
      </c>
      <c r="D194" s="32">
        <f t="shared" si="25"/>
        <v>540.60360976151514</v>
      </c>
      <c r="E194" s="33">
        <f t="shared" si="20"/>
        <v>0</v>
      </c>
      <c r="F194" s="32">
        <f t="shared" si="21"/>
        <v>540.60360976151514</v>
      </c>
      <c r="G194" s="32">
        <f t="shared" si="22"/>
        <v>369.17909608333616</v>
      </c>
      <c r="H194" s="32">
        <f t="shared" si="26"/>
        <v>171.42451367817898</v>
      </c>
      <c r="I194" s="32">
        <f t="shared" si="23"/>
        <v>82245.044363280031</v>
      </c>
    </row>
    <row r="195" spans="1:9" x14ac:dyDescent="0.25">
      <c r="A195" s="29">
        <f t="shared" si="18"/>
        <v>178</v>
      </c>
      <c r="B195" s="5">
        <f t="shared" si="19"/>
        <v>47788</v>
      </c>
      <c r="C195" s="32">
        <f t="shared" si="24"/>
        <v>82245.044363280031</v>
      </c>
      <c r="D195" s="32">
        <f t="shared" si="25"/>
        <v>540.60360976151514</v>
      </c>
      <c r="E195" s="33">
        <f t="shared" si="20"/>
        <v>0</v>
      </c>
      <c r="F195" s="32">
        <f t="shared" si="21"/>
        <v>540.60360976151514</v>
      </c>
      <c r="G195" s="32">
        <f t="shared" si="22"/>
        <v>369.94514270770912</v>
      </c>
      <c r="H195" s="32">
        <f t="shared" si="26"/>
        <v>170.65846705380605</v>
      </c>
      <c r="I195" s="32">
        <f t="shared" si="23"/>
        <v>81875.099220572316</v>
      </c>
    </row>
    <row r="196" spans="1:9" x14ac:dyDescent="0.25">
      <c r="A196" s="29">
        <f t="shared" si="18"/>
        <v>179</v>
      </c>
      <c r="B196" s="5">
        <f t="shared" si="19"/>
        <v>47818</v>
      </c>
      <c r="C196" s="32">
        <f t="shared" si="24"/>
        <v>81875.099220572316</v>
      </c>
      <c r="D196" s="32">
        <f t="shared" si="25"/>
        <v>540.60360976151514</v>
      </c>
      <c r="E196" s="33">
        <f t="shared" si="20"/>
        <v>0</v>
      </c>
      <c r="F196" s="32">
        <f t="shared" si="21"/>
        <v>540.60360976151514</v>
      </c>
      <c r="G196" s="32">
        <f t="shared" si="22"/>
        <v>370.71277887882763</v>
      </c>
      <c r="H196" s="32">
        <f t="shared" si="26"/>
        <v>169.89083088268754</v>
      </c>
      <c r="I196" s="32">
        <f t="shared" si="23"/>
        <v>81504.386441693481</v>
      </c>
    </row>
    <row r="197" spans="1:9" x14ac:dyDescent="0.25">
      <c r="A197" s="29">
        <f t="shared" si="18"/>
        <v>180</v>
      </c>
      <c r="B197" s="5">
        <f t="shared" si="19"/>
        <v>47849</v>
      </c>
      <c r="C197" s="32">
        <f t="shared" si="24"/>
        <v>81504.386441693481</v>
      </c>
      <c r="D197" s="32">
        <f t="shared" si="25"/>
        <v>540.60360976151514</v>
      </c>
      <c r="E197" s="33">
        <f t="shared" si="20"/>
        <v>0</v>
      </c>
      <c r="F197" s="32">
        <f t="shared" si="21"/>
        <v>540.60360976151514</v>
      </c>
      <c r="G197" s="32">
        <f t="shared" si="22"/>
        <v>371.48200789500117</v>
      </c>
      <c r="H197" s="32">
        <f t="shared" si="26"/>
        <v>169.12160186651397</v>
      </c>
      <c r="I197" s="32">
        <f t="shared" si="23"/>
        <v>81132.904433798481</v>
      </c>
    </row>
    <row r="198" spans="1:9" x14ac:dyDescent="0.25">
      <c r="A198" s="29">
        <f t="shared" si="18"/>
        <v>181</v>
      </c>
      <c r="B198" s="5">
        <f t="shared" si="19"/>
        <v>47880</v>
      </c>
      <c r="C198" s="32">
        <f t="shared" si="24"/>
        <v>81132.904433798481</v>
      </c>
      <c r="D198" s="32">
        <f t="shared" si="25"/>
        <v>540.60360976151514</v>
      </c>
      <c r="E198" s="33">
        <f t="shared" si="20"/>
        <v>0</v>
      </c>
      <c r="F198" s="32">
        <f t="shared" si="21"/>
        <v>540.60360976151514</v>
      </c>
      <c r="G198" s="32">
        <f t="shared" si="22"/>
        <v>372.25283306138328</v>
      </c>
      <c r="H198" s="32">
        <f t="shared" si="26"/>
        <v>168.35077670013183</v>
      </c>
      <c r="I198" s="32">
        <f t="shared" si="23"/>
        <v>80760.651600737096</v>
      </c>
    </row>
    <row r="199" spans="1:9" x14ac:dyDescent="0.25">
      <c r="A199" s="29">
        <f t="shared" si="18"/>
        <v>182</v>
      </c>
      <c r="B199" s="5">
        <f t="shared" si="19"/>
        <v>47908</v>
      </c>
      <c r="C199" s="32">
        <f t="shared" si="24"/>
        <v>80760.651600737096</v>
      </c>
      <c r="D199" s="32">
        <f t="shared" si="25"/>
        <v>540.60360976151514</v>
      </c>
      <c r="E199" s="33">
        <f t="shared" si="20"/>
        <v>0</v>
      </c>
      <c r="F199" s="32">
        <f t="shared" si="21"/>
        <v>540.60360976151514</v>
      </c>
      <c r="G199" s="32">
        <f t="shared" si="22"/>
        <v>373.02525768998566</v>
      </c>
      <c r="H199" s="32">
        <f t="shared" si="26"/>
        <v>167.57835207152945</v>
      </c>
      <c r="I199" s="32">
        <f t="shared" si="23"/>
        <v>80387.626343047115</v>
      </c>
    </row>
    <row r="200" spans="1:9" x14ac:dyDescent="0.25">
      <c r="A200" s="29">
        <f t="shared" si="18"/>
        <v>183</v>
      </c>
      <c r="B200" s="5">
        <f t="shared" si="19"/>
        <v>47939</v>
      </c>
      <c r="C200" s="32">
        <f t="shared" si="24"/>
        <v>80387.626343047115</v>
      </c>
      <c r="D200" s="32">
        <f t="shared" si="25"/>
        <v>540.60360976151514</v>
      </c>
      <c r="E200" s="33">
        <f t="shared" si="20"/>
        <v>0</v>
      </c>
      <c r="F200" s="32">
        <f t="shared" si="21"/>
        <v>540.60360976151514</v>
      </c>
      <c r="G200" s="32">
        <f t="shared" si="22"/>
        <v>373.79928509969238</v>
      </c>
      <c r="H200" s="32">
        <f t="shared" si="26"/>
        <v>166.80432466182276</v>
      </c>
      <c r="I200" s="32">
        <f t="shared" si="23"/>
        <v>80013.827057947419</v>
      </c>
    </row>
    <row r="201" spans="1:9" x14ac:dyDescent="0.25">
      <c r="A201" s="29">
        <f t="shared" si="18"/>
        <v>184</v>
      </c>
      <c r="B201" s="5">
        <f t="shared" si="19"/>
        <v>47969</v>
      </c>
      <c r="C201" s="32">
        <f t="shared" si="24"/>
        <v>80013.827057947419</v>
      </c>
      <c r="D201" s="32">
        <f t="shared" si="25"/>
        <v>540.60360976151514</v>
      </c>
      <c r="E201" s="33">
        <f t="shared" si="20"/>
        <v>0</v>
      </c>
      <c r="F201" s="32">
        <f t="shared" si="21"/>
        <v>540.60360976151514</v>
      </c>
      <c r="G201" s="32">
        <f t="shared" si="22"/>
        <v>374.57491861627426</v>
      </c>
      <c r="H201" s="32">
        <f t="shared" si="26"/>
        <v>166.02869114524088</v>
      </c>
      <c r="I201" s="32">
        <f t="shared" si="23"/>
        <v>79639.252139331147</v>
      </c>
    </row>
    <row r="202" spans="1:9" x14ac:dyDescent="0.25">
      <c r="A202" s="29">
        <f t="shared" si="18"/>
        <v>185</v>
      </c>
      <c r="B202" s="5">
        <f t="shared" si="19"/>
        <v>48000</v>
      </c>
      <c r="C202" s="32">
        <f t="shared" si="24"/>
        <v>79639.252139331147</v>
      </c>
      <c r="D202" s="32">
        <f t="shared" si="25"/>
        <v>540.60360976151514</v>
      </c>
      <c r="E202" s="33">
        <f t="shared" si="20"/>
        <v>0</v>
      </c>
      <c r="F202" s="32">
        <f t="shared" si="21"/>
        <v>540.60360976151514</v>
      </c>
      <c r="G202" s="32">
        <f t="shared" si="22"/>
        <v>375.35216157240302</v>
      </c>
      <c r="H202" s="32">
        <f t="shared" si="26"/>
        <v>165.25144818911212</v>
      </c>
      <c r="I202" s="32">
        <f t="shared" si="23"/>
        <v>79263.899977758745</v>
      </c>
    </row>
    <row r="203" spans="1:9" x14ac:dyDescent="0.25">
      <c r="A203" s="29">
        <f t="shared" si="18"/>
        <v>186</v>
      </c>
      <c r="B203" s="5">
        <f t="shared" si="19"/>
        <v>48030</v>
      </c>
      <c r="C203" s="32">
        <f t="shared" si="24"/>
        <v>79263.899977758745</v>
      </c>
      <c r="D203" s="32">
        <f t="shared" si="25"/>
        <v>540.60360976151514</v>
      </c>
      <c r="E203" s="33">
        <f t="shared" si="20"/>
        <v>0</v>
      </c>
      <c r="F203" s="32">
        <f t="shared" si="21"/>
        <v>540.60360976151514</v>
      </c>
      <c r="G203" s="32">
        <f t="shared" si="22"/>
        <v>376.13101730766573</v>
      </c>
      <c r="H203" s="32">
        <f t="shared" si="26"/>
        <v>164.47259245384939</v>
      </c>
      <c r="I203" s="32">
        <f t="shared" si="23"/>
        <v>78887.768960451082</v>
      </c>
    </row>
    <row r="204" spans="1:9" x14ac:dyDescent="0.25">
      <c r="A204" s="29">
        <f t="shared" si="18"/>
        <v>187</v>
      </c>
      <c r="B204" s="5">
        <f t="shared" si="19"/>
        <v>48061</v>
      </c>
      <c r="C204" s="32">
        <f t="shared" si="24"/>
        <v>78887.768960451082</v>
      </c>
      <c r="D204" s="32">
        <f t="shared" si="25"/>
        <v>540.60360976151514</v>
      </c>
      <c r="E204" s="33">
        <f t="shared" si="20"/>
        <v>0</v>
      </c>
      <c r="F204" s="32">
        <f t="shared" si="21"/>
        <v>540.60360976151514</v>
      </c>
      <c r="G204" s="32">
        <f t="shared" si="22"/>
        <v>376.91148916857912</v>
      </c>
      <c r="H204" s="32">
        <f t="shared" si="26"/>
        <v>163.69212059293599</v>
      </c>
      <c r="I204" s="32">
        <f t="shared" si="23"/>
        <v>78510.857471282507</v>
      </c>
    </row>
    <row r="205" spans="1:9" x14ac:dyDescent="0.25">
      <c r="A205" s="29">
        <f t="shared" si="18"/>
        <v>188</v>
      </c>
      <c r="B205" s="5">
        <f t="shared" si="19"/>
        <v>48092</v>
      </c>
      <c r="C205" s="32">
        <f t="shared" si="24"/>
        <v>78510.857471282507</v>
      </c>
      <c r="D205" s="32">
        <f t="shared" si="25"/>
        <v>540.60360976151514</v>
      </c>
      <c r="E205" s="33">
        <f t="shared" si="20"/>
        <v>0</v>
      </c>
      <c r="F205" s="32">
        <f t="shared" si="21"/>
        <v>540.60360976151514</v>
      </c>
      <c r="G205" s="32">
        <f t="shared" si="22"/>
        <v>377.69358050860399</v>
      </c>
      <c r="H205" s="32">
        <f t="shared" si="26"/>
        <v>162.91002925291119</v>
      </c>
      <c r="I205" s="32">
        <f t="shared" si="23"/>
        <v>78133.163890773896</v>
      </c>
    </row>
    <row r="206" spans="1:9" x14ac:dyDescent="0.25">
      <c r="A206" s="29">
        <f t="shared" si="18"/>
        <v>189</v>
      </c>
      <c r="B206" s="5">
        <f t="shared" si="19"/>
        <v>48122</v>
      </c>
      <c r="C206" s="32">
        <f t="shared" si="24"/>
        <v>78133.163890773896</v>
      </c>
      <c r="D206" s="32">
        <f t="shared" si="25"/>
        <v>540.60360976151514</v>
      </c>
      <c r="E206" s="33">
        <f t="shared" si="20"/>
        <v>0</v>
      </c>
      <c r="F206" s="32">
        <f t="shared" si="21"/>
        <v>540.60360976151514</v>
      </c>
      <c r="G206" s="32">
        <f t="shared" si="22"/>
        <v>378.4772946881593</v>
      </c>
      <c r="H206" s="32">
        <f t="shared" si="26"/>
        <v>162.12631507335581</v>
      </c>
      <c r="I206" s="32">
        <f t="shared" si="23"/>
        <v>77754.686596085739</v>
      </c>
    </row>
    <row r="207" spans="1:9" x14ac:dyDescent="0.25">
      <c r="A207" s="29">
        <f t="shared" si="18"/>
        <v>190</v>
      </c>
      <c r="B207" s="5">
        <f t="shared" si="19"/>
        <v>48153</v>
      </c>
      <c r="C207" s="32">
        <f t="shared" si="24"/>
        <v>77754.686596085739</v>
      </c>
      <c r="D207" s="32">
        <f t="shared" si="25"/>
        <v>540.60360976151514</v>
      </c>
      <c r="E207" s="33">
        <f t="shared" si="20"/>
        <v>0</v>
      </c>
      <c r="F207" s="32">
        <f t="shared" si="21"/>
        <v>540.60360976151514</v>
      </c>
      <c r="G207" s="32">
        <f t="shared" si="22"/>
        <v>379.26263507463727</v>
      </c>
      <c r="H207" s="32">
        <f t="shared" si="26"/>
        <v>161.3409746868779</v>
      </c>
      <c r="I207" s="32">
        <f t="shared" si="23"/>
        <v>77375.423961011096</v>
      </c>
    </row>
    <row r="208" spans="1:9" x14ac:dyDescent="0.25">
      <c r="A208" s="29">
        <f t="shared" si="18"/>
        <v>191</v>
      </c>
      <c r="B208" s="5">
        <f t="shared" si="19"/>
        <v>48183</v>
      </c>
      <c r="C208" s="32">
        <f t="shared" si="24"/>
        <v>77375.423961011096</v>
      </c>
      <c r="D208" s="32">
        <f t="shared" si="25"/>
        <v>540.60360976151514</v>
      </c>
      <c r="E208" s="33">
        <f t="shared" si="20"/>
        <v>0</v>
      </c>
      <c r="F208" s="32">
        <f t="shared" si="21"/>
        <v>540.60360976151514</v>
      </c>
      <c r="G208" s="32">
        <f t="shared" si="22"/>
        <v>380.04960504241717</v>
      </c>
      <c r="H208" s="32">
        <f t="shared" si="26"/>
        <v>160.554004719098</v>
      </c>
      <c r="I208" s="32">
        <f t="shared" si="23"/>
        <v>76995.374355968685</v>
      </c>
    </row>
    <row r="209" spans="1:9" x14ac:dyDescent="0.25">
      <c r="A209" s="29">
        <f t="shared" si="18"/>
        <v>192</v>
      </c>
      <c r="B209" s="5">
        <f t="shared" si="19"/>
        <v>48214</v>
      </c>
      <c r="C209" s="32">
        <f t="shared" si="24"/>
        <v>76995.374355968685</v>
      </c>
      <c r="D209" s="32">
        <f t="shared" si="25"/>
        <v>540.60360976151514</v>
      </c>
      <c r="E209" s="33">
        <f t="shared" si="20"/>
        <v>0</v>
      </c>
      <c r="F209" s="32">
        <f t="shared" si="21"/>
        <v>540.60360976151514</v>
      </c>
      <c r="G209" s="32">
        <f t="shared" si="22"/>
        <v>380.83820797288013</v>
      </c>
      <c r="H209" s="32">
        <f t="shared" si="26"/>
        <v>159.76540178863502</v>
      </c>
      <c r="I209" s="32">
        <f t="shared" si="23"/>
        <v>76614.536147995808</v>
      </c>
    </row>
    <row r="210" spans="1:9" x14ac:dyDescent="0.25">
      <c r="A210" s="29">
        <f t="shared" si="18"/>
        <v>193</v>
      </c>
      <c r="B210" s="5">
        <f t="shared" si="19"/>
        <v>48245</v>
      </c>
      <c r="C210" s="32">
        <f t="shared" si="24"/>
        <v>76614.536147995808</v>
      </c>
      <c r="D210" s="32">
        <f t="shared" si="25"/>
        <v>540.60360976151514</v>
      </c>
      <c r="E210" s="33">
        <f t="shared" si="20"/>
        <v>0</v>
      </c>
      <c r="F210" s="32">
        <f t="shared" si="21"/>
        <v>540.60360976151514</v>
      </c>
      <c r="G210" s="32">
        <f t="shared" si="22"/>
        <v>381.62844725442386</v>
      </c>
      <c r="H210" s="32">
        <f t="shared" si="26"/>
        <v>158.97516250709128</v>
      </c>
      <c r="I210" s="32">
        <f t="shared" si="23"/>
        <v>76232.907700741387</v>
      </c>
    </row>
    <row r="211" spans="1:9" x14ac:dyDescent="0.25">
      <c r="A211" s="29">
        <f t="shared" ref="A211:A274" si="27">IF(Values_Entered,A210+1,"")</f>
        <v>194</v>
      </c>
      <c r="B211" s="5">
        <f t="shared" ref="B211:B274" si="28">IF(Pay_Num&lt;&gt;"",DATE(YEAR(B210),MONTH(B210)+1,DAY(B210)),"")</f>
        <v>48274</v>
      </c>
      <c r="C211" s="32">
        <f t="shared" si="24"/>
        <v>76232.907700741387</v>
      </c>
      <c r="D211" s="32">
        <f t="shared" si="25"/>
        <v>540.60360976151514</v>
      </c>
      <c r="E211" s="33">
        <f t="shared" ref="E211:E274" si="29">IF(Pay_Num&lt;&gt;"",Scheduled_Extra_Payments,"")</f>
        <v>0</v>
      </c>
      <c r="F211" s="32">
        <f t="shared" ref="F211:F274" si="30">IF(Pay_Num&lt;&gt;"",Sched_Pay+Extra_Pay,"")</f>
        <v>540.60360976151514</v>
      </c>
      <c r="G211" s="32">
        <f t="shared" ref="G211:G274" si="31">IF(Pay_Num&lt;&gt;"",Total_Pay-Int,"")</f>
        <v>382.42032628247682</v>
      </c>
      <c r="H211" s="32">
        <f t="shared" si="26"/>
        <v>158.18328347903835</v>
      </c>
      <c r="I211" s="32">
        <f t="shared" ref="I211:I274" si="32">IF(Pay_Num&lt;&gt;"",Beg_Bal-Princ,"")</f>
        <v>75850.487374458913</v>
      </c>
    </row>
    <row r="212" spans="1:9" x14ac:dyDescent="0.25">
      <c r="A212" s="29">
        <f t="shared" si="27"/>
        <v>195</v>
      </c>
      <c r="B212" s="5">
        <f t="shared" si="28"/>
        <v>48305</v>
      </c>
      <c r="C212" s="32">
        <f t="shared" ref="C212:C275" si="33">IF(Pay_Num&lt;&gt;"",I211,"")</f>
        <v>75850.487374458913</v>
      </c>
      <c r="D212" s="32">
        <f t="shared" ref="D212:D275" si="34">IF(Pay_Num&lt;&gt;"",Scheduled_Monthly_Payment,"")</f>
        <v>540.60360976151514</v>
      </c>
      <c r="E212" s="33">
        <f t="shared" si="29"/>
        <v>0</v>
      </c>
      <c r="F212" s="32">
        <f t="shared" si="30"/>
        <v>540.60360976151514</v>
      </c>
      <c r="G212" s="32">
        <f t="shared" si="31"/>
        <v>383.21384845951292</v>
      </c>
      <c r="H212" s="32">
        <f t="shared" ref="H212:H275" si="35">IF(Pay_Num&lt;&gt;"",Beg_Bal*Interest_Rate/12,"")</f>
        <v>157.38976130200223</v>
      </c>
      <c r="I212" s="32">
        <f t="shared" si="32"/>
        <v>75467.273525999393</v>
      </c>
    </row>
    <row r="213" spans="1:9" x14ac:dyDescent="0.25">
      <c r="A213" s="29">
        <f t="shared" si="27"/>
        <v>196</v>
      </c>
      <c r="B213" s="5">
        <f t="shared" si="28"/>
        <v>48335</v>
      </c>
      <c r="C213" s="32">
        <f t="shared" si="33"/>
        <v>75467.273525999393</v>
      </c>
      <c r="D213" s="32">
        <f t="shared" si="34"/>
        <v>540.60360976151514</v>
      </c>
      <c r="E213" s="33">
        <f t="shared" si="29"/>
        <v>0</v>
      </c>
      <c r="F213" s="32">
        <f t="shared" si="30"/>
        <v>540.60360976151514</v>
      </c>
      <c r="G213" s="32">
        <f t="shared" si="31"/>
        <v>384.00901719506641</v>
      </c>
      <c r="H213" s="32">
        <f t="shared" si="35"/>
        <v>156.59459256644874</v>
      </c>
      <c r="I213" s="32">
        <f t="shared" si="32"/>
        <v>75083.264508804321</v>
      </c>
    </row>
    <row r="214" spans="1:9" x14ac:dyDescent="0.25">
      <c r="A214" s="29">
        <f t="shared" si="27"/>
        <v>197</v>
      </c>
      <c r="B214" s="5">
        <f t="shared" si="28"/>
        <v>48366</v>
      </c>
      <c r="C214" s="32">
        <f t="shared" si="33"/>
        <v>75083.264508804321</v>
      </c>
      <c r="D214" s="32">
        <f t="shared" si="34"/>
        <v>540.60360976151514</v>
      </c>
      <c r="E214" s="33">
        <f t="shared" si="29"/>
        <v>0</v>
      </c>
      <c r="F214" s="32">
        <f t="shared" si="30"/>
        <v>540.60360976151514</v>
      </c>
      <c r="G214" s="32">
        <f t="shared" si="31"/>
        <v>384.80583590574622</v>
      </c>
      <c r="H214" s="32">
        <f t="shared" si="35"/>
        <v>155.79777385576895</v>
      </c>
      <c r="I214" s="32">
        <f t="shared" si="32"/>
        <v>74698.458672898574</v>
      </c>
    </row>
    <row r="215" spans="1:9" x14ac:dyDescent="0.25">
      <c r="A215" s="29">
        <f t="shared" si="27"/>
        <v>198</v>
      </c>
      <c r="B215" s="5">
        <f t="shared" si="28"/>
        <v>48396</v>
      </c>
      <c r="C215" s="32">
        <f t="shared" si="33"/>
        <v>74698.458672898574</v>
      </c>
      <c r="D215" s="32">
        <f t="shared" si="34"/>
        <v>540.60360976151514</v>
      </c>
      <c r="E215" s="33">
        <f t="shared" si="29"/>
        <v>0</v>
      </c>
      <c r="F215" s="32">
        <f t="shared" si="30"/>
        <v>540.60360976151514</v>
      </c>
      <c r="G215" s="32">
        <f t="shared" si="31"/>
        <v>385.60430801525058</v>
      </c>
      <c r="H215" s="32">
        <f t="shared" si="35"/>
        <v>154.99930174626454</v>
      </c>
      <c r="I215" s="32">
        <f t="shared" si="32"/>
        <v>74312.854364883329</v>
      </c>
    </row>
    <row r="216" spans="1:9" x14ac:dyDescent="0.25">
      <c r="A216" s="29">
        <f t="shared" si="27"/>
        <v>199</v>
      </c>
      <c r="B216" s="5">
        <f t="shared" si="28"/>
        <v>48427</v>
      </c>
      <c r="C216" s="32">
        <f t="shared" si="33"/>
        <v>74312.854364883329</v>
      </c>
      <c r="D216" s="32">
        <f t="shared" si="34"/>
        <v>540.60360976151514</v>
      </c>
      <c r="E216" s="33">
        <f t="shared" si="29"/>
        <v>0</v>
      </c>
      <c r="F216" s="32">
        <f t="shared" si="30"/>
        <v>540.60360976151514</v>
      </c>
      <c r="G216" s="32">
        <f t="shared" si="31"/>
        <v>386.40443695438228</v>
      </c>
      <c r="H216" s="32">
        <f t="shared" si="35"/>
        <v>154.1991728071329</v>
      </c>
      <c r="I216" s="32">
        <f t="shared" si="32"/>
        <v>73926.449927928945</v>
      </c>
    </row>
    <row r="217" spans="1:9" x14ac:dyDescent="0.25">
      <c r="A217" s="29">
        <f t="shared" si="27"/>
        <v>200</v>
      </c>
      <c r="B217" s="5">
        <f t="shared" si="28"/>
        <v>48458</v>
      </c>
      <c r="C217" s="32">
        <f t="shared" si="33"/>
        <v>73926.449927928945</v>
      </c>
      <c r="D217" s="32">
        <f t="shared" si="34"/>
        <v>540.60360976151514</v>
      </c>
      <c r="E217" s="33">
        <f t="shared" si="29"/>
        <v>0</v>
      </c>
      <c r="F217" s="32">
        <f t="shared" si="30"/>
        <v>540.60360976151514</v>
      </c>
      <c r="G217" s="32">
        <f t="shared" si="31"/>
        <v>387.2062261610626</v>
      </c>
      <c r="H217" s="32">
        <f t="shared" si="35"/>
        <v>153.39738360045254</v>
      </c>
      <c r="I217" s="32">
        <f t="shared" si="32"/>
        <v>73539.243701767889</v>
      </c>
    </row>
    <row r="218" spans="1:9" x14ac:dyDescent="0.25">
      <c r="A218" s="29">
        <f t="shared" si="27"/>
        <v>201</v>
      </c>
      <c r="B218" s="5">
        <f t="shared" si="28"/>
        <v>48488</v>
      </c>
      <c r="C218" s="32">
        <f t="shared" si="33"/>
        <v>73539.243701767889</v>
      </c>
      <c r="D218" s="32">
        <f t="shared" si="34"/>
        <v>540.60360976151514</v>
      </c>
      <c r="E218" s="33">
        <f t="shared" si="29"/>
        <v>0</v>
      </c>
      <c r="F218" s="32">
        <f t="shared" si="30"/>
        <v>540.60360976151514</v>
      </c>
      <c r="G218" s="32">
        <f t="shared" si="31"/>
        <v>388.00967908034681</v>
      </c>
      <c r="H218" s="32">
        <f t="shared" si="35"/>
        <v>152.59393068116836</v>
      </c>
      <c r="I218" s="32">
        <f t="shared" si="32"/>
        <v>73151.234022687539</v>
      </c>
    </row>
    <row r="219" spans="1:9" x14ac:dyDescent="0.25">
      <c r="A219" s="29">
        <f t="shared" si="27"/>
        <v>202</v>
      </c>
      <c r="B219" s="5">
        <f t="shared" si="28"/>
        <v>48519</v>
      </c>
      <c r="C219" s="32">
        <f t="shared" si="33"/>
        <v>73151.234022687539</v>
      </c>
      <c r="D219" s="32">
        <f t="shared" si="34"/>
        <v>540.60360976151514</v>
      </c>
      <c r="E219" s="33">
        <f t="shared" si="29"/>
        <v>0</v>
      </c>
      <c r="F219" s="32">
        <f t="shared" si="30"/>
        <v>540.60360976151514</v>
      </c>
      <c r="G219" s="32">
        <f t="shared" si="31"/>
        <v>388.81479916443851</v>
      </c>
      <c r="H219" s="32">
        <f t="shared" si="35"/>
        <v>151.78881059707663</v>
      </c>
      <c r="I219" s="32">
        <f t="shared" si="32"/>
        <v>72762.419223523102</v>
      </c>
    </row>
    <row r="220" spans="1:9" x14ac:dyDescent="0.25">
      <c r="A220" s="29">
        <f t="shared" si="27"/>
        <v>203</v>
      </c>
      <c r="B220" s="5">
        <f t="shared" si="28"/>
        <v>48549</v>
      </c>
      <c r="C220" s="32">
        <f t="shared" si="33"/>
        <v>72762.419223523102</v>
      </c>
      <c r="D220" s="32">
        <f t="shared" si="34"/>
        <v>540.60360976151514</v>
      </c>
      <c r="E220" s="33">
        <f t="shared" si="29"/>
        <v>0</v>
      </c>
      <c r="F220" s="32">
        <f t="shared" si="30"/>
        <v>540.60360976151514</v>
      </c>
      <c r="G220" s="32">
        <f t="shared" si="31"/>
        <v>389.6215898727047</v>
      </c>
      <c r="H220" s="32">
        <f t="shared" si="35"/>
        <v>150.98201988881041</v>
      </c>
      <c r="I220" s="32">
        <f t="shared" si="32"/>
        <v>72372.797633650393</v>
      </c>
    </row>
    <row r="221" spans="1:9" x14ac:dyDescent="0.25">
      <c r="A221" s="29">
        <f t="shared" si="27"/>
        <v>204</v>
      </c>
      <c r="B221" s="5">
        <f t="shared" si="28"/>
        <v>48580</v>
      </c>
      <c r="C221" s="32">
        <f t="shared" si="33"/>
        <v>72372.797633650393</v>
      </c>
      <c r="D221" s="32">
        <f t="shared" si="34"/>
        <v>540.60360976151514</v>
      </c>
      <c r="E221" s="33">
        <f t="shared" si="29"/>
        <v>0</v>
      </c>
      <c r="F221" s="32">
        <f t="shared" si="30"/>
        <v>540.60360976151514</v>
      </c>
      <c r="G221" s="32">
        <f t="shared" si="31"/>
        <v>390.43005467169058</v>
      </c>
      <c r="H221" s="32">
        <f t="shared" si="35"/>
        <v>150.17355508982456</v>
      </c>
      <c r="I221" s="32">
        <f t="shared" si="32"/>
        <v>71982.367578978708</v>
      </c>
    </row>
    <row r="222" spans="1:9" x14ac:dyDescent="0.25">
      <c r="A222" s="29">
        <f t="shared" si="27"/>
        <v>205</v>
      </c>
      <c r="B222" s="5">
        <f t="shared" si="28"/>
        <v>48611</v>
      </c>
      <c r="C222" s="32">
        <f t="shared" si="33"/>
        <v>71982.367578978708</v>
      </c>
      <c r="D222" s="32">
        <f t="shared" si="34"/>
        <v>540.60360976151514</v>
      </c>
      <c r="E222" s="33">
        <f t="shared" si="29"/>
        <v>0</v>
      </c>
      <c r="F222" s="32">
        <f t="shared" si="30"/>
        <v>540.60360976151514</v>
      </c>
      <c r="G222" s="32">
        <f t="shared" si="31"/>
        <v>391.24019703513432</v>
      </c>
      <c r="H222" s="32">
        <f t="shared" si="35"/>
        <v>149.3634127263808</v>
      </c>
      <c r="I222" s="32">
        <f t="shared" si="32"/>
        <v>71591.127381943574</v>
      </c>
    </row>
    <row r="223" spans="1:9" x14ac:dyDescent="0.25">
      <c r="A223" s="29">
        <f t="shared" si="27"/>
        <v>206</v>
      </c>
      <c r="B223" s="5">
        <f t="shared" si="28"/>
        <v>48639</v>
      </c>
      <c r="C223" s="32">
        <f t="shared" si="33"/>
        <v>71591.127381943574</v>
      </c>
      <c r="D223" s="32">
        <f t="shared" si="34"/>
        <v>540.60360976151514</v>
      </c>
      <c r="E223" s="33">
        <f t="shared" si="29"/>
        <v>0</v>
      </c>
      <c r="F223" s="32">
        <f t="shared" si="30"/>
        <v>540.60360976151514</v>
      </c>
      <c r="G223" s="32">
        <f t="shared" si="31"/>
        <v>392.0520204439822</v>
      </c>
      <c r="H223" s="32">
        <f t="shared" si="35"/>
        <v>148.55158931753292</v>
      </c>
      <c r="I223" s="32">
        <f t="shared" si="32"/>
        <v>71199.075361499592</v>
      </c>
    </row>
    <row r="224" spans="1:9" x14ac:dyDescent="0.25">
      <c r="A224" s="29">
        <f t="shared" si="27"/>
        <v>207</v>
      </c>
      <c r="B224" s="5">
        <f t="shared" si="28"/>
        <v>48670</v>
      </c>
      <c r="C224" s="32">
        <f t="shared" si="33"/>
        <v>71199.075361499592</v>
      </c>
      <c r="D224" s="32">
        <f t="shared" si="34"/>
        <v>540.60360976151514</v>
      </c>
      <c r="E224" s="33">
        <f t="shared" si="29"/>
        <v>0</v>
      </c>
      <c r="F224" s="32">
        <f t="shared" si="30"/>
        <v>540.60360976151514</v>
      </c>
      <c r="G224" s="32">
        <f t="shared" si="31"/>
        <v>392.86552838640353</v>
      </c>
      <c r="H224" s="32">
        <f t="shared" si="35"/>
        <v>147.73808137511165</v>
      </c>
      <c r="I224" s="32">
        <f t="shared" si="32"/>
        <v>70806.209833113186</v>
      </c>
    </row>
    <row r="225" spans="1:9" x14ac:dyDescent="0.25">
      <c r="A225" s="29">
        <f t="shared" si="27"/>
        <v>208</v>
      </c>
      <c r="B225" s="5">
        <f t="shared" si="28"/>
        <v>48700</v>
      </c>
      <c r="C225" s="32">
        <f t="shared" si="33"/>
        <v>70806.209833113186</v>
      </c>
      <c r="D225" s="32">
        <f t="shared" si="34"/>
        <v>540.60360976151514</v>
      </c>
      <c r="E225" s="33">
        <f t="shared" si="29"/>
        <v>0</v>
      </c>
      <c r="F225" s="32">
        <f t="shared" si="30"/>
        <v>540.60360976151514</v>
      </c>
      <c r="G225" s="32">
        <f t="shared" si="31"/>
        <v>393.68072435780527</v>
      </c>
      <c r="H225" s="32">
        <f t="shared" si="35"/>
        <v>146.92288540370984</v>
      </c>
      <c r="I225" s="32">
        <f t="shared" si="32"/>
        <v>70412.529108755378</v>
      </c>
    </row>
    <row r="226" spans="1:9" x14ac:dyDescent="0.25">
      <c r="A226" s="29">
        <f t="shared" si="27"/>
        <v>209</v>
      </c>
      <c r="B226" s="5">
        <f t="shared" si="28"/>
        <v>48731</v>
      </c>
      <c r="C226" s="32">
        <f t="shared" si="33"/>
        <v>70412.529108755378</v>
      </c>
      <c r="D226" s="32">
        <f t="shared" si="34"/>
        <v>540.60360976151514</v>
      </c>
      <c r="E226" s="33">
        <f t="shared" si="29"/>
        <v>0</v>
      </c>
      <c r="F226" s="32">
        <f t="shared" si="30"/>
        <v>540.60360976151514</v>
      </c>
      <c r="G226" s="32">
        <f t="shared" si="31"/>
        <v>394.49761186084777</v>
      </c>
      <c r="H226" s="32">
        <f t="shared" si="35"/>
        <v>146.1059979006674</v>
      </c>
      <c r="I226" s="32">
        <f t="shared" si="32"/>
        <v>70018.031496894531</v>
      </c>
    </row>
    <row r="227" spans="1:9" x14ac:dyDescent="0.25">
      <c r="A227" s="29">
        <f t="shared" si="27"/>
        <v>210</v>
      </c>
      <c r="B227" s="5">
        <f t="shared" si="28"/>
        <v>48761</v>
      </c>
      <c r="C227" s="32">
        <f t="shared" si="33"/>
        <v>70018.031496894531</v>
      </c>
      <c r="D227" s="32">
        <f t="shared" si="34"/>
        <v>540.60360976151514</v>
      </c>
      <c r="E227" s="33">
        <f t="shared" si="29"/>
        <v>0</v>
      </c>
      <c r="F227" s="32">
        <f t="shared" si="30"/>
        <v>540.60360976151514</v>
      </c>
      <c r="G227" s="32">
        <f t="shared" si="31"/>
        <v>395.31619440545899</v>
      </c>
      <c r="H227" s="32">
        <f t="shared" si="35"/>
        <v>145.28741535605613</v>
      </c>
      <c r="I227" s="32">
        <f t="shared" si="32"/>
        <v>69622.715302489072</v>
      </c>
    </row>
    <row r="228" spans="1:9" x14ac:dyDescent="0.25">
      <c r="A228" s="29">
        <f t="shared" si="27"/>
        <v>211</v>
      </c>
      <c r="B228" s="5">
        <f t="shared" si="28"/>
        <v>48792</v>
      </c>
      <c r="C228" s="32">
        <f t="shared" si="33"/>
        <v>69622.715302489072</v>
      </c>
      <c r="D228" s="32">
        <f t="shared" si="34"/>
        <v>540.60360976151514</v>
      </c>
      <c r="E228" s="33">
        <f t="shared" si="29"/>
        <v>0</v>
      </c>
      <c r="F228" s="32">
        <f t="shared" si="30"/>
        <v>540.60360976151514</v>
      </c>
      <c r="G228" s="32">
        <f t="shared" si="31"/>
        <v>396.13647550885037</v>
      </c>
      <c r="H228" s="32">
        <f t="shared" si="35"/>
        <v>144.46713425266481</v>
      </c>
      <c r="I228" s="32">
        <f t="shared" si="32"/>
        <v>69226.578826980229</v>
      </c>
    </row>
    <row r="229" spans="1:9" x14ac:dyDescent="0.25">
      <c r="A229" s="29">
        <f t="shared" si="27"/>
        <v>212</v>
      </c>
      <c r="B229" s="5">
        <f t="shared" si="28"/>
        <v>48823</v>
      </c>
      <c r="C229" s="32">
        <f t="shared" si="33"/>
        <v>69226.578826980229</v>
      </c>
      <c r="D229" s="32">
        <f t="shared" si="34"/>
        <v>540.60360976151514</v>
      </c>
      <c r="E229" s="33">
        <f t="shared" si="29"/>
        <v>0</v>
      </c>
      <c r="F229" s="32">
        <f t="shared" si="30"/>
        <v>540.60360976151514</v>
      </c>
      <c r="G229" s="32">
        <f t="shared" si="31"/>
        <v>396.95845869553114</v>
      </c>
      <c r="H229" s="32">
        <f t="shared" si="35"/>
        <v>143.64515106598398</v>
      </c>
      <c r="I229" s="32">
        <f t="shared" si="32"/>
        <v>68829.620368284697</v>
      </c>
    </row>
    <row r="230" spans="1:9" x14ac:dyDescent="0.25">
      <c r="A230" s="29">
        <f t="shared" si="27"/>
        <v>213</v>
      </c>
      <c r="B230" s="5">
        <f t="shared" si="28"/>
        <v>48853</v>
      </c>
      <c r="C230" s="32">
        <f t="shared" si="33"/>
        <v>68829.620368284697</v>
      </c>
      <c r="D230" s="32">
        <f t="shared" si="34"/>
        <v>540.60360976151514</v>
      </c>
      <c r="E230" s="33">
        <f t="shared" si="29"/>
        <v>0</v>
      </c>
      <c r="F230" s="32">
        <f t="shared" si="30"/>
        <v>540.60360976151514</v>
      </c>
      <c r="G230" s="32">
        <f t="shared" si="31"/>
        <v>397.78214749732444</v>
      </c>
      <c r="H230" s="32">
        <f t="shared" si="35"/>
        <v>142.82146226419073</v>
      </c>
      <c r="I230" s="32">
        <f t="shared" si="32"/>
        <v>68431.838220787366</v>
      </c>
    </row>
    <row r="231" spans="1:9" x14ac:dyDescent="0.25">
      <c r="A231" s="29">
        <f t="shared" si="27"/>
        <v>214</v>
      </c>
      <c r="B231" s="5">
        <f t="shared" si="28"/>
        <v>48884</v>
      </c>
      <c r="C231" s="32">
        <f t="shared" si="33"/>
        <v>68431.838220787366</v>
      </c>
      <c r="D231" s="32">
        <f t="shared" si="34"/>
        <v>540.60360976151514</v>
      </c>
      <c r="E231" s="33">
        <f t="shared" si="29"/>
        <v>0</v>
      </c>
      <c r="F231" s="32">
        <f t="shared" si="30"/>
        <v>540.60360976151514</v>
      </c>
      <c r="G231" s="32">
        <f t="shared" si="31"/>
        <v>398.60754545338136</v>
      </c>
      <c r="H231" s="32">
        <f t="shared" si="35"/>
        <v>141.99606430813378</v>
      </c>
      <c r="I231" s="32">
        <f t="shared" si="32"/>
        <v>68033.23067533398</v>
      </c>
    </row>
    <row r="232" spans="1:9" x14ac:dyDescent="0.25">
      <c r="A232" s="29">
        <f t="shared" si="27"/>
        <v>215</v>
      </c>
      <c r="B232" s="5">
        <f t="shared" si="28"/>
        <v>48914</v>
      </c>
      <c r="C232" s="32">
        <f t="shared" si="33"/>
        <v>68033.23067533398</v>
      </c>
      <c r="D232" s="32">
        <f t="shared" si="34"/>
        <v>540.60360976151514</v>
      </c>
      <c r="E232" s="33">
        <f t="shared" si="29"/>
        <v>0</v>
      </c>
      <c r="F232" s="32">
        <f t="shared" si="30"/>
        <v>540.60360976151514</v>
      </c>
      <c r="G232" s="32">
        <f t="shared" si="31"/>
        <v>399.43465611019712</v>
      </c>
      <c r="H232" s="32">
        <f t="shared" si="35"/>
        <v>141.16895365131799</v>
      </c>
      <c r="I232" s="32">
        <f t="shared" si="32"/>
        <v>67633.796019223781</v>
      </c>
    </row>
    <row r="233" spans="1:9" x14ac:dyDescent="0.25">
      <c r="A233" s="29">
        <f t="shared" si="27"/>
        <v>216</v>
      </c>
      <c r="B233" s="5">
        <f t="shared" si="28"/>
        <v>48945</v>
      </c>
      <c r="C233" s="32">
        <f t="shared" si="33"/>
        <v>67633.796019223781</v>
      </c>
      <c r="D233" s="32">
        <f t="shared" si="34"/>
        <v>540.60360976151514</v>
      </c>
      <c r="E233" s="33">
        <f t="shared" si="29"/>
        <v>0</v>
      </c>
      <c r="F233" s="32">
        <f t="shared" si="30"/>
        <v>540.60360976151514</v>
      </c>
      <c r="G233" s="32">
        <f t="shared" si="31"/>
        <v>400.2634830216258</v>
      </c>
      <c r="H233" s="32">
        <f t="shared" si="35"/>
        <v>140.34012673988934</v>
      </c>
      <c r="I233" s="32">
        <f t="shared" si="32"/>
        <v>67233.532536202154</v>
      </c>
    </row>
    <row r="234" spans="1:9" x14ac:dyDescent="0.25">
      <c r="A234" s="29">
        <f t="shared" si="27"/>
        <v>217</v>
      </c>
      <c r="B234" s="5">
        <f t="shared" si="28"/>
        <v>48976</v>
      </c>
      <c r="C234" s="32">
        <f t="shared" si="33"/>
        <v>67233.532536202154</v>
      </c>
      <c r="D234" s="32">
        <f t="shared" si="34"/>
        <v>540.60360976151514</v>
      </c>
      <c r="E234" s="33">
        <f t="shared" si="29"/>
        <v>0</v>
      </c>
      <c r="F234" s="32">
        <f t="shared" si="30"/>
        <v>540.60360976151514</v>
      </c>
      <c r="G234" s="32">
        <f t="shared" si="31"/>
        <v>401.09402974889565</v>
      </c>
      <c r="H234" s="32">
        <f t="shared" si="35"/>
        <v>139.50958001261947</v>
      </c>
      <c r="I234" s="32">
        <f t="shared" si="32"/>
        <v>66832.438506453254</v>
      </c>
    </row>
    <row r="235" spans="1:9" x14ac:dyDescent="0.25">
      <c r="A235" s="29">
        <f t="shared" si="27"/>
        <v>218</v>
      </c>
      <c r="B235" s="5">
        <f t="shared" si="28"/>
        <v>49004</v>
      </c>
      <c r="C235" s="32">
        <f t="shared" si="33"/>
        <v>66832.438506453254</v>
      </c>
      <c r="D235" s="32">
        <f t="shared" si="34"/>
        <v>540.60360976151514</v>
      </c>
      <c r="E235" s="33">
        <f t="shared" si="29"/>
        <v>0</v>
      </c>
      <c r="F235" s="32">
        <f t="shared" si="30"/>
        <v>540.60360976151514</v>
      </c>
      <c r="G235" s="32">
        <f t="shared" si="31"/>
        <v>401.92629986062468</v>
      </c>
      <c r="H235" s="32">
        <f t="shared" si="35"/>
        <v>138.67730990089049</v>
      </c>
      <c r="I235" s="32">
        <f t="shared" si="32"/>
        <v>66430.512206592626</v>
      </c>
    </row>
    <row r="236" spans="1:9" x14ac:dyDescent="0.25">
      <c r="A236" s="29">
        <f t="shared" si="27"/>
        <v>219</v>
      </c>
      <c r="B236" s="5">
        <f t="shared" si="28"/>
        <v>49035</v>
      </c>
      <c r="C236" s="32">
        <f t="shared" si="33"/>
        <v>66430.512206592626</v>
      </c>
      <c r="D236" s="32">
        <f t="shared" si="34"/>
        <v>540.60360976151514</v>
      </c>
      <c r="E236" s="33">
        <f t="shared" si="29"/>
        <v>0</v>
      </c>
      <c r="F236" s="32">
        <f t="shared" si="30"/>
        <v>540.60360976151514</v>
      </c>
      <c r="G236" s="32">
        <f t="shared" si="31"/>
        <v>402.76029693283544</v>
      </c>
      <c r="H236" s="32">
        <f t="shared" si="35"/>
        <v>137.8433128286797</v>
      </c>
      <c r="I236" s="32">
        <f t="shared" si="32"/>
        <v>66027.751909659797</v>
      </c>
    </row>
    <row r="237" spans="1:9" x14ac:dyDescent="0.25">
      <c r="A237" s="29">
        <f t="shared" si="27"/>
        <v>220</v>
      </c>
      <c r="B237" s="5">
        <f t="shared" si="28"/>
        <v>49065</v>
      </c>
      <c r="C237" s="32">
        <f t="shared" si="33"/>
        <v>66027.751909659797</v>
      </c>
      <c r="D237" s="32">
        <f t="shared" si="34"/>
        <v>540.60360976151514</v>
      </c>
      <c r="E237" s="33">
        <f t="shared" si="29"/>
        <v>0</v>
      </c>
      <c r="F237" s="32">
        <f t="shared" si="30"/>
        <v>540.60360976151514</v>
      </c>
      <c r="G237" s="32">
        <f t="shared" si="31"/>
        <v>403.59602454897106</v>
      </c>
      <c r="H237" s="32">
        <f t="shared" si="35"/>
        <v>137.00758521254406</v>
      </c>
      <c r="I237" s="32">
        <f t="shared" si="32"/>
        <v>65624.155885110828</v>
      </c>
    </row>
    <row r="238" spans="1:9" x14ac:dyDescent="0.25">
      <c r="A238" s="29">
        <f t="shared" si="27"/>
        <v>221</v>
      </c>
      <c r="B238" s="5">
        <f t="shared" si="28"/>
        <v>49096</v>
      </c>
      <c r="C238" s="32">
        <f t="shared" si="33"/>
        <v>65624.155885110828</v>
      </c>
      <c r="D238" s="32">
        <f t="shared" si="34"/>
        <v>540.60360976151514</v>
      </c>
      <c r="E238" s="33">
        <f t="shared" si="29"/>
        <v>0</v>
      </c>
      <c r="F238" s="32">
        <f t="shared" si="30"/>
        <v>540.60360976151514</v>
      </c>
      <c r="G238" s="32">
        <f t="shared" si="31"/>
        <v>404.43348629991021</v>
      </c>
      <c r="H238" s="32">
        <f t="shared" si="35"/>
        <v>136.17012346160496</v>
      </c>
      <c r="I238" s="32">
        <f t="shared" si="32"/>
        <v>65219.722398810918</v>
      </c>
    </row>
    <row r="239" spans="1:9" x14ac:dyDescent="0.25">
      <c r="A239" s="29">
        <f t="shared" si="27"/>
        <v>222</v>
      </c>
      <c r="B239" s="5">
        <f t="shared" si="28"/>
        <v>49126</v>
      </c>
      <c r="C239" s="32">
        <f t="shared" si="33"/>
        <v>65219.722398810918</v>
      </c>
      <c r="D239" s="32">
        <f t="shared" si="34"/>
        <v>540.60360976151514</v>
      </c>
      <c r="E239" s="33">
        <f t="shared" si="29"/>
        <v>0</v>
      </c>
      <c r="F239" s="32">
        <f t="shared" si="30"/>
        <v>540.60360976151514</v>
      </c>
      <c r="G239" s="32">
        <f t="shared" si="31"/>
        <v>405.27268578398252</v>
      </c>
      <c r="H239" s="32">
        <f t="shared" si="35"/>
        <v>135.33092397753265</v>
      </c>
      <c r="I239" s="32">
        <f t="shared" si="32"/>
        <v>64814.449713026937</v>
      </c>
    </row>
    <row r="240" spans="1:9" x14ac:dyDescent="0.25">
      <c r="A240" s="29">
        <f t="shared" si="27"/>
        <v>223</v>
      </c>
      <c r="B240" s="5">
        <f t="shared" si="28"/>
        <v>49157</v>
      </c>
      <c r="C240" s="32">
        <f t="shared" si="33"/>
        <v>64814.449713026937</v>
      </c>
      <c r="D240" s="32">
        <f t="shared" si="34"/>
        <v>540.60360976151514</v>
      </c>
      <c r="E240" s="33">
        <f t="shared" si="29"/>
        <v>0</v>
      </c>
      <c r="F240" s="32">
        <f t="shared" si="30"/>
        <v>540.60360976151514</v>
      </c>
      <c r="G240" s="32">
        <f t="shared" si="31"/>
        <v>406.11362660698421</v>
      </c>
      <c r="H240" s="32">
        <f t="shared" si="35"/>
        <v>134.4899831545309</v>
      </c>
      <c r="I240" s="32">
        <f t="shared" si="32"/>
        <v>64408.336086419957</v>
      </c>
    </row>
    <row r="241" spans="1:9" x14ac:dyDescent="0.25">
      <c r="A241" s="29">
        <f t="shared" si="27"/>
        <v>224</v>
      </c>
      <c r="B241" s="5">
        <f t="shared" si="28"/>
        <v>49188</v>
      </c>
      <c r="C241" s="32">
        <f t="shared" si="33"/>
        <v>64408.336086419957</v>
      </c>
      <c r="D241" s="32">
        <f t="shared" si="34"/>
        <v>540.60360976151514</v>
      </c>
      <c r="E241" s="33">
        <f t="shared" si="29"/>
        <v>0</v>
      </c>
      <c r="F241" s="32">
        <f t="shared" si="30"/>
        <v>540.60360976151514</v>
      </c>
      <c r="G241" s="32">
        <f t="shared" si="31"/>
        <v>406.95631238219374</v>
      </c>
      <c r="H241" s="32">
        <f t="shared" si="35"/>
        <v>133.6472973793214</v>
      </c>
      <c r="I241" s="32">
        <f t="shared" si="32"/>
        <v>64001.379774037763</v>
      </c>
    </row>
    <row r="242" spans="1:9" x14ac:dyDescent="0.25">
      <c r="A242" s="29">
        <f t="shared" si="27"/>
        <v>225</v>
      </c>
      <c r="B242" s="5">
        <f t="shared" si="28"/>
        <v>49218</v>
      </c>
      <c r="C242" s="32">
        <f t="shared" si="33"/>
        <v>64001.379774037763</v>
      </c>
      <c r="D242" s="32">
        <f t="shared" si="34"/>
        <v>540.60360976151514</v>
      </c>
      <c r="E242" s="33">
        <f t="shared" si="29"/>
        <v>0</v>
      </c>
      <c r="F242" s="32">
        <f t="shared" si="30"/>
        <v>540.60360976151514</v>
      </c>
      <c r="G242" s="32">
        <f t="shared" si="31"/>
        <v>407.80074673038678</v>
      </c>
      <c r="H242" s="32">
        <f t="shared" si="35"/>
        <v>132.80286303112834</v>
      </c>
      <c r="I242" s="32">
        <f t="shared" si="32"/>
        <v>63593.57902730738</v>
      </c>
    </row>
    <row r="243" spans="1:9" x14ac:dyDescent="0.25">
      <c r="A243" s="29">
        <f t="shared" si="27"/>
        <v>226</v>
      </c>
      <c r="B243" s="5">
        <f t="shared" si="28"/>
        <v>49249</v>
      </c>
      <c r="C243" s="32">
        <f t="shared" si="33"/>
        <v>63593.57902730738</v>
      </c>
      <c r="D243" s="32">
        <f t="shared" si="34"/>
        <v>540.60360976151514</v>
      </c>
      <c r="E243" s="33">
        <f t="shared" si="29"/>
        <v>0</v>
      </c>
      <c r="F243" s="32">
        <f t="shared" si="30"/>
        <v>540.60360976151514</v>
      </c>
      <c r="G243" s="32">
        <f t="shared" si="31"/>
        <v>408.64693327985231</v>
      </c>
      <c r="H243" s="32">
        <f t="shared" si="35"/>
        <v>131.95667648166281</v>
      </c>
      <c r="I243" s="32">
        <f t="shared" si="32"/>
        <v>63184.932094027528</v>
      </c>
    </row>
    <row r="244" spans="1:9" x14ac:dyDescent="0.25">
      <c r="A244" s="29">
        <f t="shared" si="27"/>
        <v>227</v>
      </c>
      <c r="B244" s="5">
        <f t="shared" si="28"/>
        <v>49279</v>
      </c>
      <c r="C244" s="32">
        <f t="shared" si="33"/>
        <v>63184.932094027528</v>
      </c>
      <c r="D244" s="32">
        <f t="shared" si="34"/>
        <v>540.60360976151514</v>
      </c>
      <c r="E244" s="33">
        <f t="shared" si="29"/>
        <v>0</v>
      </c>
      <c r="F244" s="32">
        <f t="shared" si="30"/>
        <v>540.60360976151514</v>
      </c>
      <c r="G244" s="32">
        <f t="shared" si="31"/>
        <v>409.49487566640801</v>
      </c>
      <c r="H244" s="32">
        <f t="shared" si="35"/>
        <v>131.10873409510711</v>
      </c>
      <c r="I244" s="32">
        <f t="shared" si="32"/>
        <v>62775.437218361119</v>
      </c>
    </row>
    <row r="245" spans="1:9" x14ac:dyDescent="0.25">
      <c r="A245" s="29">
        <f t="shared" si="27"/>
        <v>228</v>
      </c>
      <c r="B245" s="5">
        <f t="shared" si="28"/>
        <v>49310</v>
      </c>
      <c r="C245" s="32">
        <f t="shared" si="33"/>
        <v>62775.437218361119</v>
      </c>
      <c r="D245" s="32">
        <f t="shared" si="34"/>
        <v>540.60360976151514</v>
      </c>
      <c r="E245" s="33">
        <f t="shared" si="29"/>
        <v>0</v>
      </c>
      <c r="F245" s="32">
        <f t="shared" si="30"/>
        <v>540.60360976151514</v>
      </c>
      <c r="G245" s="32">
        <f t="shared" si="31"/>
        <v>410.34457753341587</v>
      </c>
      <c r="H245" s="32">
        <f t="shared" si="35"/>
        <v>130.2590322280993</v>
      </c>
      <c r="I245" s="32">
        <f t="shared" si="32"/>
        <v>62365.092640827701</v>
      </c>
    </row>
    <row r="246" spans="1:9" x14ac:dyDescent="0.25">
      <c r="A246" s="29">
        <f t="shared" si="27"/>
        <v>229</v>
      </c>
      <c r="B246" s="5">
        <f t="shared" si="28"/>
        <v>49341</v>
      </c>
      <c r="C246" s="32">
        <f t="shared" si="33"/>
        <v>62365.092640827701</v>
      </c>
      <c r="D246" s="32">
        <f t="shared" si="34"/>
        <v>540.60360976151514</v>
      </c>
      <c r="E246" s="33">
        <f t="shared" si="29"/>
        <v>0</v>
      </c>
      <c r="F246" s="32">
        <f t="shared" si="30"/>
        <v>540.60360976151514</v>
      </c>
      <c r="G246" s="32">
        <f t="shared" si="31"/>
        <v>411.19604253179767</v>
      </c>
      <c r="H246" s="32">
        <f t="shared" si="35"/>
        <v>129.40756722971747</v>
      </c>
      <c r="I246" s="32">
        <f t="shared" si="32"/>
        <v>61953.896598295905</v>
      </c>
    </row>
    <row r="247" spans="1:9" x14ac:dyDescent="0.25">
      <c r="A247" s="29">
        <f t="shared" si="27"/>
        <v>230</v>
      </c>
      <c r="B247" s="5">
        <f t="shared" si="28"/>
        <v>49369</v>
      </c>
      <c r="C247" s="32">
        <f t="shared" si="33"/>
        <v>61953.896598295905</v>
      </c>
      <c r="D247" s="32">
        <f t="shared" si="34"/>
        <v>540.60360976151514</v>
      </c>
      <c r="E247" s="33">
        <f t="shared" si="29"/>
        <v>0</v>
      </c>
      <c r="F247" s="32">
        <f t="shared" si="30"/>
        <v>540.60360976151514</v>
      </c>
      <c r="G247" s="32">
        <f t="shared" si="31"/>
        <v>412.04927432005115</v>
      </c>
      <c r="H247" s="32">
        <f t="shared" si="35"/>
        <v>128.55433544146399</v>
      </c>
      <c r="I247" s="32">
        <f t="shared" si="32"/>
        <v>61541.847323975853</v>
      </c>
    </row>
    <row r="248" spans="1:9" x14ac:dyDescent="0.25">
      <c r="A248" s="29">
        <f t="shared" si="27"/>
        <v>231</v>
      </c>
      <c r="B248" s="5">
        <f t="shared" si="28"/>
        <v>49400</v>
      </c>
      <c r="C248" s="32">
        <f t="shared" si="33"/>
        <v>61541.847323975853</v>
      </c>
      <c r="D248" s="32">
        <f t="shared" si="34"/>
        <v>540.60360976151514</v>
      </c>
      <c r="E248" s="33">
        <f t="shared" si="29"/>
        <v>0</v>
      </c>
      <c r="F248" s="32">
        <f t="shared" si="30"/>
        <v>540.60360976151514</v>
      </c>
      <c r="G248" s="32">
        <f t="shared" si="31"/>
        <v>412.90427656426527</v>
      </c>
      <c r="H248" s="32">
        <f t="shared" si="35"/>
        <v>127.69933319724989</v>
      </c>
      <c r="I248" s="32">
        <f t="shared" si="32"/>
        <v>61128.943047411587</v>
      </c>
    </row>
    <row r="249" spans="1:9" x14ac:dyDescent="0.25">
      <c r="A249" s="29">
        <f t="shared" si="27"/>
        <v>232</v>
      </c>
      <c r="B249" s="5">
        <f t="shared" si="28"/>
        <v>49430</v>
      </c>
      <c r="C249" s="32">
        <f t="shared" si="33"/>
        <v>61128.943047411587</v>
      </c>
      <c r="D249" s="32">
        <f t="shared" si="34"/>
        <v>540.60360976151514</v>
      </c>
      <c r="E249" s="33">
        <f t="shared" si="29"/>
        <v>0</v>
      </c>
      <c r="F249" s="32">
        <f t="shared" si="30"/>
        <v>540.60360976151514</v>
      </c>
      <c r="G249" s="32">
        <f t="shared" si="31"/>
        <v>413.76105293813612</v>
      </c>
      <c r="H249" s="32">
        <f t="shared" si="35"/>
        <v>126.84255682337903</v>
      </c>
      <c r="I249" s="32">
        <f t="shared" si="32"/>
        <v>60715.181994473453</v>
      </c>
    </row>
    <row r="250" spans="1:9" x14ac:dyDescent="0.25">
      <c r="A250" s="29">
        <f t="shared" si="27"/>
        <v>233</v>
      </c>
      <c r="B250" s="5">
        <f t="shared" si="28"/>
        <v>49461</v>
      </c>
      <c r="C250" s="6">
        <f t="shared" si="33"/>
        <v>60715.181994473453</v>
      </c>
      <c r="D250" s="6">
        <f t="shared" si="34"/>
        <v>540.60360976151514</v>
      </c>
      <c r="E250" s="7">
        <f t="shared" si="29"/>
        <v>0</v>
      </c>
      <c r="F250" s="6">
        <f t="shared" si="30"/>
        <v>540.60360976151514</v>
      </c>
      <c r="G250" s="6">
        <f t="shared" si="31"/>
        <v>414.61960712298276</v>
      </c>
      <c r="H250" s="6">
        <f t="shared" si="35"/>
        <v>125.9840026385324</v>
      </c>
      <c r="I250" s="6">
        <f t="shared" si="32"/>
        <v>60300.562387350466</v>
      </c>
    </row>
    <row r="251" spans="1:9" x14ac:dyDescent="0.25">
      <c r="A251" s="4">
        <f t="shared" si="27"/>
        <v>234</v>
      </c>
      <c r="B251" s="5">
        <f t="shared" si="28"/>
        <v>49491</v>
      </c>
      <c r="C251" s="6">
        <f t="shared" si="33"/>
        <v>60300.562387350466</v>
      </c>
      <c r="D251" s="6">
        <f t="shared" si="34"/>
        <v>540.60360976151514</v>
      </c>
      <c r="E251" s="7">
        <f t="shared" si="29"/>
        <v>0</v>
      </c>
      <c r="F251" s="6">
        <f t="shared" si="30"/>
        <v>540.60360976151514</v>
      </c>
      <c r="G251" s="6">
        <f t="shared" si="31"/>
        <v>415.47994280776294</v>
      </c>
      <c r="H251" s="6">
        <f t="shared" si="35"/>
        <v>125.12366695375221</v>
      </c>
      <c r="I251" s="6">
        <f t="shared" si="32"/>
        <v>59885.082444542706</v>
      </c>
    </row>
    <row r="252" spans="1:9" x14ac:dyDescent="0.25">
      <c r="A252" s="4">
        <f t="shared" si="27"/>
        <v>235</v>
      </c>
      <c r="B252" s="5">
        <f t="shared" si="28"/>
        <v>49522</v>
      </c>
      <c r="C252" s="6">
        <f t="shared" si="33"/>
        <v>59885.082444542706</v>
      </c>
      <c r="D252" s="6">
        <f t="shared" si="34"/>
        <v>540.60360976151514</v>
      </c>
      <c r="E252" s="7">
        <f t="shared" si="29"/>
        <v>0</v>
      </c>
      <c r="F252" s="6">
        <f t="shared" si="30"/>
        <v>540.60360976151514</v>
      </c>
      <c r="G252" s="6">
        <f t="shared" si="31"/>
        <v>416.34206368908906</v>
      </c>
      <c r="H252" s="6">
        <f t="shared" si="35"/>
        <v>124.2615460724261</v>
      </c>
      <c r="I252" s="6">
        <f t="shared" si="32"/>
        <v>59468.740380853618</v>
      </c>
    </row>
    <row r="253" spans="1:9" x14ac:dyDescent="0.25">
      <c r="A253" s="4">
        <f t="shared" si="27"/>
        <v>236</v>
      </c>
      <c r="B253" s="5">
        <f t="shared" si="28"/>
        <v>49553</v>
      </c>
      <c r="C253" s="6">
        <f t="shared" si="33"/>
        <v>59468.740380853618</v>
      </c>
      <c r="D253" s="6">
        <f t="shared" si="34"/>
        <v>540.60360976151514</v>
      </c>
      <c r="E253" s="7">
        <f t="shared" si="29"/>
        <v>0</v>
      </c>
      <c r="F253" s="6">
        <f t="shared" si="30"/>
        <v>540.60360976151514</v>
      </c>
      <c r="G253" s="6">
        <f t="shared" si="31"/>
        <v>417.20597347124391</v>
      </c>
      <c r="H253" s="6">
        <f t="shared" si="35"/>
        <v>123.39763629027125</v>
      </c>
      <c r="I253" s="6">
        <f t="shared" si="32"/>
        <v>59051.534407382373</v>
      </c>
    </row>
    <row r="254" spans="1:9" x14ac:dyDescent="0.25">
      <c r="A254" s="4">
        <f t="shared" si="27"/>
        <v>237</v>
      </c>
      <c r="B254" s="5">
        <f t="shared" si="28"/>
        <v>49583</v>
      </c>
      <c r="C254" s="6">
        <f t="shared" si="33"/>
        <v>59051.534407382373</v>
      </c>
      <c r="D254" s="6">
        <f t="shared" si="34"/>
        <v>540.60360976151514</v>
      </c>
      <c r="E254" s="7">
        <f t="shared" si="29"/>
        <v>0</v>
      </c>
      <c r="F254" s="6">
        <f t="shared" si="30"/>
        <v>540.60360976151514</v>
      </c>
      <c r="G254" s="6">
        <f t="shared" si="31"/>
        <v>418.07167586619676</v>
      </c>
      <c r="H254" s="6">
        <f t="shared" si="35"/>
        <v>122.5319338953184</v>
      </c>
      <c r="I254" s="6">
        <f t="shared" si="32"/>
        <v>58633.462731516178</v>
      </c>
    </row>
    <row r="255" spans="1:9" x14ac:dyDescent="0.25">
      <c r="A255" s="4">
        <f t="shared" si="27"/>
        <v>238</v>
      </c>
      <c r="B255" s="5">
        <f t="shared" si="28"/>
        <v>49614</v>
      </c>
      <c r="C255" s="6">
        <f t="shared" si="33"/>
        <v>58633.462731516178</v>
      </c>
      <c r="D255" s="6">
        <f t="shared" si="34"/>
        <v>540.60360976151514</v>
      </c>
      <c r="E255" s="7">
        <f t="shared" si="29"/>
        <v>0</v>
      </c>
      <c r="F255" s="6">
        <f t="shared" si="30"/>
        <v>540.60360976151514</v>
      </c>
      <c r="G255" s="6">
        <f t="shared" si="31"/>
        <v>418.9391745936191</v>
      </c>
      <c r="H255" s="6">
        <f t="shared" si="35"/>
        <v>121.66443516789606</v>
      </c>
      <c r="I255" s="6">
        <f t="shared" si="32"/>
        <v>58214.523556922562</v>
      </c>
    </row>
    <row r="256" spans="1:9" x14ac:dyDescent="0.25">
      <c r="A256" s="4">
        <f t="shared" si="27"/>
        <v>239</v>
      </c>
      <c r="B256" s="5">
        <f t="shared" si="28"/>
        <v>49644</v>
      </c>
      <c r="C256" s="6">
        <f t="shared" si="33"/>
        <v>58214.523556922562</v>
      </c>
      <c r="D256" s="6">
        <f t="shared" si="34"/>
        <v>540.60360976151514</v>
      </c>
      <c r="E256" s="7">
        <f t="shared" si="29"/>
        <v>0</v>
      </c>
      <c r="F256" s="6">
        <f t="shared" si="30"/>
        <v>540.60360976151514</v>
      </c>
      <c r="G256" s="6">
        <f t="shared" si="31"/>
        <v>419.80847338090081</v>
      </c>
      <c r="H256" s="6">
        <f t="shared" si="35"/>
        <v>120.79513638061432</v>
      </c>
      <c r="I256" s="6">
        <f t="shared" si="32"/>
        <v>57794.715083541661</v>
      </c>
    </row>
    <row r="257" spans="1:9" x14ac:dyDescent="0.25">
      <c r="A257" s="4">
        <f t="shared" si="27"/>
        <v>240</v>
      </c>
      <c r="B257" s="5">
        <f t="shared" si="28"/>
        <v>49675</v>
      </c>
      <c r="C257" s="6">
        <f t="shared" si="33"/>
        <v>57794.715083541661</v>
      </c>
      <c r="D257" s="6">
        <f t="shared" si="34"/>
        <v>540.60360976151514</v>
      </c>
      <c r="E257" s="7">
        <f t="shared" si="29"/>
        <v>0</v>
      </c>
      <c r="F257" s="6">
        <f t="shared" si="30"/>
        <v>540.60360976151514</v>
      </c>
      <c r="G257" s="6">
        <f t="shared" si="31"/>
        <v>420.6795759631662</v>
      </c>
      <c r="H257" s="6">
        <f t="shared" si="35"/>
        <v>119.92403379834894</v>
      </c>
      <c r="I257" s="6">
        <f t="shared" si="32"/>
        <v>57374.035507578497</v>
      </c>
    </row>
    <row r="258" spans="1:9" x14ac:dyDescent="0.25">
      <c r="A258" s="4">
        <f t="shared" si="27"/>
        <v>241</v>
      </c>
      <c r="B258" s="5">
        <f t="shared" si="28"/>
        <v>49706</v>
      </c>
      <c r="C258" s="6">
        <f t="shared" si="33"/>
        <v>57374.035507578497</v>
      </c>
      <c r="D258" s="6">
        <f t="shared" si="34"/>
        <v>540.60360976151514</v>
      </c>
      <c r="E258" s="7">
        <f t="shared" si="29"/>
        <v>0</v>
      </c>
      <c r="F258" s="6">
        <f t="shared" si="30"/>
        <v>540.60360976151514</v>
      </c>
      <c r="G258" s="6">
        <f t="shared" si="31"/>
        <v>421.55248608328975</v>
      </c>
      <c r="H258" s="6">
        <f t="shared" si="35"/>
        <v>119.05112367822538</v>
      </c>
      <c r="I258" s="6">
        <f t="shared" si="32"/>
        <v>56952.483021495209</v>
      </c>
    </row>
    <row r="259" spans="1:9" x14ac:dyDescent="0.25">
      <c r="A259" s="4">
        <f t="shared" si="27"/>
        <v>242</v>
      </c>
      <c r="B259" s="5">
        <f t="shared" si="28"/>
        <v>49735</v>
      </c>
      <c r="C259" s="6">
        <f t="shared" si="33"/>
        <v>56952.483021495209</v>
      </c>
      <c r="D259" s="6">
        <f t="shared" si="34"/>
        <v>540.60360976151514</v>
      </c>
      <c r="E259" s="7">
        <f t="shared" si="29"/>
        <v>0</v>
      </c>
      <c r="F259" s="6">
        <f t="shared" si="30"/>
        <v>540.60360976151514</v>
      </c>
      <c r="G259" s="6">
        <f t="shared" si="31"/>
        <v>422.42720749191261</v>
      </c>
      <c r="H259" s="6">
        <f t="shared" si="35"/>
        <v>118.17640226960255</v>
      </c>
      <c r="I259" s="6">
        <f t="shared" si="32"/>
        <v>56530.055814003295</v>
      </c>
    </row>
    <row r="260" spans="1:9" x14ac:dyDescent="0.25">
      <c r="A260" s="4">
        <f t="shared" si="27"/>
        <v>243</v>
      </c>
      <c r="B260" s="5">
        <f t="shared" si="28"/>
        <v>49766</v>
      </c>
      <c r="C260" s="6">
        <f t="shared" si="33"/>
        <v>56530.055814003295</v>
      </c>
      <c r="D260" s="6">
        <f t="shared" si="34"/>
        <v>540.60360976151514</v>
      </c>
      <c r="E260" s="7">
        <f t="shared" si="29"/>
        <v>0</v>
      </c>
      <c r="F260" s="6">
        <f t="shared" si="30"/>
        <v>540.60360976151514</v>
      </c>
      <c r="G260" s="6">
        <f t="shared" si="31"/>
        <v>423.30374394745832</v>
      </c>
      <c r="H260" s="6">
        <f t="shared" si="35"/>
        <v>117.29986581405683</v>
      </c>
      <c r="I260" s="6">
        <f t="shared" si="32"/>
        <v>56106.752070055838</v>
      </c>
    </row>
    <row r="261" spans="1:9" x14ac:dyDescent="0.25">
      <c r="A261" s="4">
        <f t="shared" si="27"/>
        <v>244</v>
      </c>
      <c r="B261" s="5">
        <f t="shared" si="28"/>
        <v>49796</v>
      </c>
      <c r="C261" s="6">
        <f t="shared" si="33"/>
        <v>56106.752070055838</v>
      </c>
      <c r="D261" s="6">
        <f t="shared" si="34"/>
        <v>540.60360976151514</v>
      </c>
      <c r="E261" s="7">
        <f t="shared" si="29"/>
        <v>0</v>
      </c>
      <c r="F261" s="6">
        <f t="shared" si="30"/>
        <v>540.60360976151514</v>
      </c>
      <c r="G261" s="6">
        <f t="shared" si="31"/>
        <v>424.18209921614931</v>
      </c>
      <c r="H261" s="6">
        <f t="shared" si="35"/>
        <v>116.42151054536585</v>
      </c>
      <c r="I261" s="6">
        <f t="shared" si="32"/>
        <v>55682.569970839686</v>
      </c>
    </row>
    <row r="262" spans="1:9" x14ac:dyDescent="0.25">
      <c r="A262" s="4">
        <f t="shared" si="27"/>
        <v>245</v>
      </c>
      <c r="B262" s="5">
        <f t="shared" si="28"/>
        <v>49827</v>
      </c>
      <c r="C262" s="6">
        <f t="shared" si="33"/>
        <v>55682.569970839686</v>
      </c>
      <c r="D262" s="6">
        <f t="shared" si="34"/>
        <v>540.60360976151514</v>
      </c>
      <c r="E262" s="7">
        <f t="shared" si="29"/>
        <v>0</v>
      </c>
      <c r="F262" s="6">
        <f t="shared" si="30"/>
        <v>540.60360976151514</v>
      </c>
      <c r="G262" s="6">
        <f t="shared" si="31"/>
        <v>425.06227707202282</v>
      </c>
      <c r="H262" s="6">
        <f t="shared" si="35"/>
        <v>115.54133268949234</v>
      </c>
      <c r="I262" s="6">
        <f t="shared" si="32"/>
        <v>55257.507693767664</v>
      </c>
    </row>
    <row r="263" spans="1:9" x14ac:dyDescent="0.25">
      <c r="A263" s="4">
        <f t="shared" si="27"/>
        <v>246</v>
      </c>
      <c r="B263" s="5">
        <f t="shared" si="28"/>
        <v>49857</v>
      </c>
      <c r="C263" s="6">
        <f t="shared" si="33"/>
        <v>55257.507693767664</v>
      </c>
      <c r="D263" s="6">
        <f t="shared" si="34"/>
        <v>540.60360976151514</v>
      </c>
      <c r="E263" s="7">
        <f t="shared" si="29"/>
        <v>0</v>
      </c>
      <c r="F263" s="6">
        <f t="shared" si="30"/>
        <v>540.60360976151514</v>
      </c>
      <c r="G263" s="6">
        <f t="shared" si="31"/>
        <v>425.94428129694722</v>
      </c>
      <c r="H263" s="6">
        <f t="shared" si="35"/>
        <v>114.65932846456791</v>
      </c>
      <c r="I263" s="6">
        <f t="shared" si="32"/>
        <v>54831.563412470714</v>
      </c>
    </row>
    <row r="264" spans="1:9" x14ac:dyDescent="0.25">
      <c r="A264" s="4">
        <f t="shared" si="27"/>
        <v>247</v>
      </c>
      <c r="B264" s="5">
        <f t="shared" si="28"/>
        <v>49888</v>
      </c>
      <c r="C264" s="6">
        <f t="shared" si="33"/>
        <v>54831.563412470714</v>
      </c>
      <c r="D264" s="6">
        <f t="shared" si="34"/>
        <v>540.60360976151514</v>
      </c>
      <c r="E264" s="7">
        <f t="shared" si="29"/>
        <v>0</v>
      </c>
      <c r="F264" s="6">
        <f t="shared" si="30"/>
        <v>540.60360976151514</v>
      </c>
      <c r="G264" s="6">
        <f t="shared" si="31"/>
        <v>426.8281156806384</v>
      </c>
      <c r="H264" s="6">
        <f t="shared" si="35"/>
        <v>113.77549408087673</v>
      </c>
      <c r="I264" s="6">
        <f t="shared" si="32"/>
        <v>54404.735296790073</v>
      </c>
    </row>
    <row r="265" spans="1:9" x14ac:dyDescent="0.25">
      <c r="A265" s="4">
        <f t="shared" si="27"/>
        <v>248</v>
      </c>
      <c r="B265" s="5">
        <f t="shared" si="28"/>
        <v>49919</v>
      </c>
      <c r="C265" s="6">
        <f t="shared" si="33"/>
        <v>54404.735296790073</v>
      </c>
      <c r="D265" s="6">
        <f t="shared" si="34"/>
        <v>540.60360976151514</v>
      </c>
      <c r="E265" s="7">
        <f t="shared" si="29"/>
        <v>0</v>
      </c>
      <c r="F265" s="6">
        <f t="shared" si="30"/>
        <v>540.60360976151514</v>
      </c>
      <c r="G265" s="6">
        <f t="shared" si="31"/>
        <v>427.71378402067575</v>
      </c>
      <c r="H265" s="6">
        <f t="shared" si="35"/>
        <v>112.8898257408394</v>
      </c>
      <c r="I265" s="6">
        <f t="shared" si="32"/>
        <v>53977.021512769395</v>
      </c>
    </row>
    <row r="266" spans="1:9" x14ac:dyDescent="0.25">
      <c r="A266" s="4">
        <f t="shared" si="27"/>
        <v>249</v>
      </c>
      <c r="B266" s="5">
        <f t="shared" si="28"/>
        <v>49949</v>
      </c>
      <c r="C266" s="6">
        <f t="shared" si="33"/>
        <v>53977.021512769395</v>
      </c>
      <c r="D266" s="6">
        <f t="shared" si="34"/>
        <v>540.60360976151514</v>
      </c>
      <c r="E266" s="7">
        <f t="shared" si="29"/>
        <v>0</v>
      </c>
      <c r="F266" s="6">
        <f t="shared" si="30"/>
        <v>540.60360976151514</v>
      </c>
      <c r="G266" s="6">
        <f t="shared" si="31"/>
        <v>428.60129012251866</v>
      </c>
      <c r="H266" s="6">
        <f t="shared" si="35"/>
        <v>112.00231963899648</v>
      </c>
      <c r="I266" s="6">
        <f t="shared" si="32"/>
        <v>53548.420222646877</v>
      </c>
    </row>
    <row r="267" spans="1:9" x14ac:dyDescent="0.25">
      <c r="A267" s="4">
        <f t="shared" si="27"/>
        <v>250</v>
      </c>
      <c r="B267" s="5">
        <f t="shared" si="28"/>
        <v>49980</v>
      </c>
      <c r="C267" s="6">
        <f t="shared" si="33"/>
        <v>53548.420222646877</v>
      </c>
      <c r="D267" s="6">
        <f t="shared" si="34"/>
        <v>540.60360976151514</v>
      </c>
      <c r="E267" s="7">
        <f t="shared" si="29"/>
        <v>0</v>
      </c>
      <c r="F267" s="6">
        <f t="shared" si="30"/>
        <v>540.60360976151514</v>
      </c>
      <c r="G267" s="6">
        <f t="shared" si="31"/>
        <v>429.49063779952286</v>
      </c>
      <c r="H267" s="6">
        <f t="shared" si="35"/>
        <v>111.11297196199227</v>
      </c>
      <c r="I267" s="6">
        <f t="shared" si="32"/>
        <v>53118.929584847356</v>
      </c>
    </row>
    <row r="268" spans="1:9" x14ac:dyDescent="0.25">
      <c r="A268" s="4">
        <f t="shared" si="27"/>
        <v>251</v>
      </c>
      <c r="B268" s="5">
        <f t="shared" si="28"/>
        <v>50010</v>
      </c>
      <c r="C268" s="6">
        <f t="shared" si="33"/>
        <v>53118.929584847356</v>
      </c>
      <c r="D268" s="6">
        <f t="shared" si="34"/>
        <v>540.60360976151514</v>
      </c>
      <c r="E268" s="7">
        <f t="shared" si="29"/>
        <v>0</v>
      </c>
      <c r="F268" s="6">
        <f t="shared" si="30"/>
        <v>540.60360976151514</v>
      </c>
      <c r="G268" s="6">
        <f t="shared" si="31"/>
        <v>430.38183087295687</v>
      </c>
      <c r="H268" s="6">
        <f t="shared" si="35"/>
        <v>110.22177888855826</v>
      </c>
      <c r="I268" s="6">
        <f t="shared" si="32"/>
        <v>52688.547753974402</v>
      </c>
    </row>
    <row r="269" spans="1:9" x14ac:dyDescent="0.25">
      <c r="A269" s="4">
        <f t="shared" si="27"/>
        <v>252</v>
      </c>
      <c r="B269" s="5">
        <f t="shared" si="28"/>
        <v>50041</v>
      </c>
      <c r="C269" s="6">
        <f t="shared" si="33"/>
        <v>52688.547753974402</v>
      </c>
      <c r="D269" s="6">
        <f t="shared" si="34"/>
        <v>540.60360976151514</v>
      </c>
      <c r="E269" s="7">
        <f t="shared" si="29"/>
        <v>0</v>
      </c>
      <c r="F269" s="6">
        <f t="shared" si="30"/>
        <v>540.60360976151514</v>
      </c>
      <c r="G269" s="6">
        <f t="shared" si="31"/>
        <v>431.27487317201826</v>
      </c>
      <c r="H269" s="6">
        <f t="shared" si="35"/>
        <v>109.32873658949688</v>
      </c>
      <c r="I269" s="6">
        <f t="shared" si="32"/>
        <v>52257.272880802382</v>
      </c>
    </row>
    <row r="270" spans="1:9" x14ac:dyDescent="0.25">
      <c r="A270" s="4">
        <f t="shared" si="27"/>
        <v>253</v>
      </c>
      <c r="B270" s="5">
        <f t="shared" si="28"/>
        <v>50072</v>
      </c>
      <c r="C270" s="6">
        <f t="shared" si="33"/>
        <v>52257.272880802382</v>
      </c>
      <c r="D270" s="6">
        <f t="shared" si="34"/>
        <v>540.60360976151514</v>
      </c>
      <c r="E270" s="7">
        <f t="shared" si="29"/>
        <v>0</v>
      </c>
      <c r="F270" s="6">
        <f t="shared" si="30"/>
        <v>540.60360976151514</v>
      </c>
      <c r="G270" s="6">
        <f t="shared" si="31"/>
        <v>432.16976853385023</v>
      </c>
      <c r="H270" s="6">
        <f t="shared" si="35"/>
        <v>108.43384122766493</v>
      </c>
      <c r="I270" s="6">
        <f t="shared" si="32"/>
        <v>51825.103112268531</v>
      </c>
    </row>
    <row r="271" spans="1:9" x14ac:dyDescent="0.25">
      <c r="A271" s="4">
        <f t="shared" si="27"/>
        <v>254</v>
      </c>
      <c r="B271" s="5">
        <f t="shared" si="28"/>
        <v>50100</v>
      </c>
      <c r="C271" s="6">
        <f t="shared" si="33"/>
        <v>51825.103112268531</v>
      </c>
      <c r="D271" s="6">
        <f t="shared" si="34"/>
        <v>540.60360976151514</v>
      </c>
      <c r="E271" s="7">
        <f t="shared" si="29"/>
        <v>0</v>
      </c>
      <c r="F271" s="6">
        <f t="shared" si="30"/>
        <v>540.60360976151514</v>
      </c>
      <c r="G271" s="6">
        <f t="shared" si="31"/>
        <v>433.06652080355798</v>
      </c>
      <c r="H271" s="6">
        <f t="shared" si="35"/>
        <v>107.53708895795718</v>
      </c>
      <c r="I271" s="6">
        <f t="shared" si="32"/>
        <v>51392.036591464974</v>
      </c>
    </row>
    <row r="272" spans="1:9" x14ac:dyDescent="0.25">
      <c r="A272" s="4">
        <f t="shared" si="27"/>
        <v>255</v>
      </c>
      <c r="B272" s="5">
        <f t="shared" si="28"/>
        <v>50131</v>
      </c>
      <c r="C272" s="6">
        <f t="shared" si="33"/>
        <v>51392.036591464974</v>
      </c>
      <c r="D272" s="6">
        <f t="shared" si="34"/>
        <v>540.60360976151514</v>
      </c>
      <c r="E272" s="7">
        <f t="shared" si="29"/>
        <v>0</v>
      </c>
      <c r="F272" s="6">
        <f t="shared" si="30"/>
        <v>540.60360976151514</v>
      </c>
      <c r="G272" s="6">
        <f t="shared" si="31"/>
        <v>433.96513383422536</v>
      </c>
      <c r="H272" s="6">
        <f t="shared" si="35"/>
        <v>106.6384759272898</v>
      </c>
      <c r="I272" s="6">
        <f t="shared" si="32"/>
        <v>50958.071457630751</v>
      </c>
    </row>
    <row r="273" spans="1:9" x14ac:dyDescent="0.25">
      <c r="A273" s="4">
        <f t="shared" si="27"/>
        <v>256</v>
      </c>
      <c r="B273" s="5">
        <f t="shared" si="28"/>
        <v>50161</v>
      </c>
      <c r="C273" s="6">
        <f t="shared" si="33"/>
        <v>50958.071457630751</v>
      </c>
      <c r="D273" s="6">
        <f t="shared" si="34"/>
        <v>540.60360976151514</v>
      </c>
      <c r="E273" s="7">
        <f t="shared" si="29"/>
        <v>0</v>
      </c>
      <c r="F273" s="6">
        <f t="shared" si="30"/>
        <v>540.60360976151514</v>
      </c>
      <c r="G273" s="6">
        <f t="shared" si="31"/>
        <v>434.86561148693136</v>
      </c>
      <c r="H273" s="6">
        <f t="shared" si="35"/>
        <v>105.7379982745838</v>
      </c>
      <c r="I273" s="6">
        <f t="shared" si="32"/>
        <v>50523.205846143821</v>
      </c>
    </row>
    <row r="274" spans="1:9" x14ac:dyDescent="0.25">
      <c r="A274" s="4">
        <f t="shared" si="27"/>
        <v>257</v>
      </c>
      <c r="B274" s="5">
        <f t="shared" si="28"/>
        <v>50192</v>
      </c>
      <c r="C274" s="6">
        <f t="shared" si="33"/>
        <v>50523.205846143821</v>
      </c>
      <c r="D274" s="6">
        <f t="shared" si="34"/>
        <v>540.60360976151514</v>
      </c>
      <c r="E274" s="7">
        <f t="shared" si="29"/>
        <v>0</v>
      </c>
      <c r="F274" s="6">
        <f t="shared" si="30"/>
        <v>540.60360976151514</v>
      </c>
      <c r="G274" s="6">
        <f t="shared" si="31"/>
        <v>435.76795763076672</v>
      </c>
      <c r="H274" s="6">
        <f t="shared" si="35"/>
        <v>104.83565213074843</v>
      </c>
      <c r="I274" s="6">
        <f t="shared" si="32"/>
        <v>50087.437888513057</v>
      </c>
    </row>
    <row r="275" spans="1:9" x14ac:dyDescent="0.25">
      <c r="A275" s="4">
        <f t="shared" ref="A275:A338" si="36">IF(Values_Entered,A274+1,"")</f>
        <v>258</v>
      </c>
      <c r="B275" s="5">
        <f t="shared" ref="B275:B338" si="37">IF(Pay_Num&lt;&gt;"",DATE(YEAR(B274),MONTH(B274)+1,DAY(B274)),"")</f>
        <v>50222</v>
      </c>
      <c r="C275" s="6">
        <f t="shared" si="33"/>
        <v>50087.437888513057</v>
      </c>
      <c r="D275" s="6">
        <f t="shared" si="34"/>
        <v>540.60360976151514</v>
      </c>
      <c r="E275" s="7">
        <f t="shared" ref="E275:E338" si="38">IF(Pay_Num&lt;&gt;"",Scheduled_Extra_Payments,"")</f>
        <v>0</v>
      </c>
      <c r="F275" s="6">
        <f t="shared" ref="F275:F338" si="39">IF(Pay_Num&lt;&gt;"",Sched_Pay+Extra_Pay,"")</f>
        <v>540.60360976151514</v>
      </c>
      <c r="G275" s="6">
        <f t="shared" ref="G275:G338" si="40">IF(Pay_Num&lt;&gt;"",Total_Pay-Int,"")</f>
        <v>436.67217614285056</v>
      </c>
      <c r="H275" s="6">
        <f t="shared" si="35"/>
        <v>103.93143361866458</v>
      </c>
      <c r="I275" s="6">
        <f t="shared" ref="I275:I338" si="41">IF(Pay_Num&lt;&gt;"",Beg_Bal-Princ,"")</f>
        <v>49650.765712370208</v>
      </c>
    </row>
    <row r="276" spans="1:9" x14ac:dyDescent="0.25">
      <c r="A276" s="4">
        <f t="shared" si="36"/>
        <v>259</v>
      </c>
      <c r="B276" s="5">
        <f t="shared" si="37"/>
        <v>50253</v>
      </c>
      <c r="C276" s="6">
        <f t="shared" ref="C276:C339" si="42">IF(Pay_Num&lt;&gt;"",I275,"")</f>
        <v>49650.765712370208</v>
      </c>
      <c r="D276" s="6">
        <f t="shared" ref="D276:D339" si="43">IF(Pay_Num&lt;&gt;"",Scheduled_Monthly_Payment,"")</f>
        <v>540.60360976151514</v>
      </c>
      <c r="E276" s="7">
        <f t="shared" si="38"/>
        <v>0</v>
      </c>
      <c r="F276" s="6">
        <f t="shared" si="39"/>
        <v>540.60360976151514</v>
      </c>
      <c r="G276" s="6">
        <f t="shared" si="40"/>
        <v>437.57827090834695</v>
      </c>
      <c r="H276" s="6">
        <f t="shared" ref="H276:H339" si="44">IF(Pay_Num&lt;&gt;"",Beg_Bal*Interest_Rate/12,"")</f>
        <v>103.02533885316818</v>
      </c>
      <c r="I276" s="6">
        <f t="shared" si="41"/>
        <v>49213.187441461858</v>
      </c>
    </row>
    <row r="277" spans="1:9" x14ac:dyDescent="0.25">
      <c r="A277" s="4">
        <f t="shared" si="36"/>
        <v>260</v>
      </c>
      <c r="B277" s="5">
        <f t="shared" si="37"/>
        <v>50284</v>
      </c>
      <c r="C277" s="6">
        <f t="shared" si="42"/>
        <v>49213.187441461858</v>
      </c>
      <c r="D277" s="6">
        <f t="shared" si="43"/>
        <v>540.60360976151514</v>
      </c>
      <c r="E277" s="7">
        <f t="shared" si="38"/>
        <v>0</v>
      </c>
      <c r="F277" s="6">
        <f t="shared" si="39"/>
        <v>540.60360976151514</v>
      </c>
      <c r="G277" s="6">
        <f t="shared" si="40"/>
        <v>438.48624582048177</v>
      </c>
      <c r="H277" s="6">
        <f t="shared" si="44"/>
        <v>102.11736394103336</v>
      </c>
      <c r="I277" s="6">
        <f t="shared" si="41"/>
        <v>48774.701195641377</v>
      </c>
    </row>
    <row r="278" spans="1:9" x14ac:dyDescent="0.25">
      <c r="A278" s="4">
        <f t="shared" si="36"/>
        <v>261</v>
      </c>
      <c r="B278" s="5">
        <f t="shared" si="37"/>
        <v>50314</v>
      </c>
      <c r="C278" s="6">
        <f t="shared" si="42"/>
        <v>48774.701195641377</v>
      </c>
      <c r="D278" s="6">
        <f t="shared" si="43"/>
        <v>540.60360976151514</v>
      </c>
      <c r="E278" s="7">
        <f t="shared" si="38"/>
        <v>0</v>
      </c>
      <c r="F278" s="6">
        <f t="shared" si="39"/>
        <v>540.60360976151514</v>
      </c>
      <c r="G278" s="6">
        <f t="shared" si="40"/>
        <v>439.39610478055931</v>
      </c>
      <c r="H278" s="6">
        <f t="shared" si="44"/>
        <v>101.20750498095585</v>
      </c>
      <c r="I278" s="6">
        <f t="shared" si="41"/>
        <v>48335.30509086082</v>
      </c>
    </row>
    <row r="279" spans="1:9" x14ac:dyDescent="0.25">
      <c r="A279" s="4">
        <f t="shared" si="36"/>
        <v>262</v>
      </c>
      <c r="B279" s="5">
        <f t="shared" si="37"/>
        <v>50345</v>
      </c>
      <c r="C279" s="6">
        <f t="shared" si="42"/>
        <v>48335.30509086082</v>
      </c>
      <c r="D279" s="6">
        <f t="shared" si="43"/>
        <v>540.60360976151514</v>
      </c>
      <c r="E279" s="7">
        <f t="shared" si="38"/>
        <v>0</v>
      </c>
      <c r="F279" s="6">
        <f t="shared" si="39"/>
        <v>540.60360976151514</v>
      </c>
      <c r="G279" s="6">
        <f t="shared" si="40"/>
        <v>440.30785169797895</v>
      </c>
      <c r="H279" s="6">
        <f t="shared" si="44"/>
        <v>100.2957580635362</v>
      </c>
      <c r="I279" s="6">
        <f t="shared" si="41"/>
        <v>47894.99723916284</v>
      </c>
    </row>
    <row r="280" spans="1:9" x14ac:dyDescent="0.25">
      <c r="A280" s="4">
        <f t="shared" si="36"/>
        <v>263</v>
      </c>
      <c r="B280" s="5">
        <f t="shared" si="37"/>
        <v>50375</v>
      </c>
      <c r="C280" s="6">
        <f t="shared" si="42"/>
        <v>47894.99723916284</v>
      </c>
      <c r="D280" s="6">
        <f t="shared" si="43"/>
        <v>540.60360976151514</v>
      </c>
      <c r="E280" s="7">
        <f t="shared" si="38"/>
        <v>0</v>
      </c>
      <c r="F280" s="6">
        <f t="shared" si="39"/>
        <v>540.60360976151514</v>
      </c>
      <c r="G280" s="6">
        <f t="shared" si="40"/>
        <v>441.22149049025228</v>
      </c>
      <c r="H280" s="6">
        <f t="shared" si="44"/>
        <v>99.38211927126288</v>
      </c>
      <c r="I280" s="6">
        <f t="shared" si="41"/>
        <v>47453.77574867259</v>
      </c>
    </row>
    <row r="281" spans="1:9" x14ac:dyDescent="0.25">
      <c r="A281" s="4">
        <f t="shared" si="36"/>
        <v>264</v>
      </c>
      <c r="B281" s="5">
        <f t="shared" si="37"/>
        <v>50406</v>
      </c>
      <c r="C281" s="6">
        <f t="shared" si="42"/>
        <v>47453.77574867259</v>
      </c>
      <c r="D281" s="6">
        <f t="shared" si="43"/>
        <v>540.60360976151514</v>
      </c>
      <c r="E281" s="7">
        <f t="shared" si="38"/>
        <v>0</v>
      </c>
      <c r="F281" s="6">
        <f t="shared" si="39"/>
        <v>540.60360976151514</v>
      </c>
      <c r="G281" s="6">
        <f t="shared" si="40"/>
        <v>442.13702508301952</v>
      </c>
      <c r="H281" s="6">
        <f t="shared" si="44"/>
        <v>98.466584678495622</v>
      </c>
      <c r="I281" s="6">
        <f t="shared" si="41"/>
        <v>47011.638723589567</v>
      </c>
    </row>
    <row r="282" spans="1:9" x14ac:dyDescent="0.25">
      <c r="A282" s="4">
        <f t="shared" si="36"/>
        <v>265</v>
      </c>
      <c r="B282" s="5">
        <f t="shared" si="37"/>
        <v>50437</v>
      </c>
      <c r="C282" s="6">
        <f t="shared" si="42"/>
        <v>47011.638723589567</v>
      </c>
      <c r="D282" s="6">
        <f t="shared" si="43"/>
        <v>540.60360976151514</v>
      </c>
      <c r="E282" s="7">
        <f t="shared" si="38"/>
        <v>0</v>
      </c>
      <c r="F282" s="6">
        <f t="shared" si="39"/>
        <v>540.60360976151514</v>
      </c>
      <c r="G282" s="6">
        <f t="shared" si="40"/>
        <v>443.05445941006678</v>
      </c>
      <c r="H282" s="6">
        <f t="shared" si="44"/>
        <v>97.549150351448347</v>
      </c>
      <c r="I282" s="6">
        <f t="shared" si="41"/>
        <v>46568.584264179502</v>
      </c>
    </row>
    <row r="283" spans="1:9" x14ac:dyDescent="0.25">
      <c r="A283" s="4">
        <f t="shared" si="36"/>
        <v>266</v>
      </c>
      <c r="B283" s="5">
        <f t="shared" si="37"/>
        <v>50465</v>
      </c>
      <c r="C283" s="6">
        <f t="shared" si="42"/>
        <v>46568.584264179502</v>
      </c>
      <c r="D283" s="6">
        <f t="shared" si="43"/>
        <v>540.60360976151514</v>
      </c>
      <c r="E283" s="7">
        <f t="shared" si="38"/>
        <v>0</v>
      </c>
      <c r="F283" s="6">
        <f t="shared" si="39"/>
        <v>540.60360976151514</v>
      </c>
      <c r="G283" s="6">
        <f t="shared" si="40"/>
        <v>443.97379741334271</v>
      </c>
      <c r="H283" s="6">
        <f t="shared" si="44"/>
        <v>96.62981234817245</v>
      </c>
      <c r="I283" s="6">
        <f t="shared" si="41"/>
        <v>46124.610466766157</v>
      </c>
    </row>
    <row r="284" spans="1:9" x14ac:dyDescent="0.25">
      <c r="A284" s="4">
        <f t="shared" si="36"/>
        <v>267</v>
      </c>
      <c r="B284" s="5">
        <f t="shared" si="37"/>
        <v>50496</v>
      </c>
      <c r="C284" s="6">
        <f t="shared" si="42"/>
        <v>46124.610466766157</v>
      </c>
      <c r="D284" s="6">
        <f t="shared" si="43"/>
        <v>540.60360976151514</v>
      </c>
      <c r="E284" s="7">
        <f t="shared" si="38"/>
        <v>0</v>
      </c>
      <c r="F284" s="6">
        <f t="shared" si="39"/>
        <v>540.60360976151514</v>
      </c>
      <c r="G284" s="6">
        <f t="shared" si="40"/>
        <v>444.89504304297537</v>
      </c>
      <c r="H284" s="6">
        <f t="shared" si="44"/>
        <v>95.708566718539771</v>
      </c>
      <c r="I284" s="6">
        <f t="shared" si="41"/>
        <v>45679.715423723181</v>
      </c>
    </row>
    <row r="285" spans="1:9" x14ac:dyDescent="0.25">
      <c r="A285" s="4">
        <f t="shared" si="36"/>
        <v>268</v>
      </c>
      <c r="B285" s="5">
        <f t="shared" si="37"/>
        <v>50526</v>
      </c>
      <c r="C285" s="6">
        <f t="shared" si="42"/>
        <v>45679.715423723181</v>
      </c>
      <c r="D285" s="6">
        <f t="shared" si="43"/>
        <v>540.60360976151514</v>
      </c>
      <c r="E285" s="7">
        <f t="shared" si="38"/>
        <v>0</v>
      </c>
      <c r="F285" s="6">
        <f t="shared" si="39"/>
        <v>540.60360976151514</v>
      </c>
      <c r="G285" s="6">
        <f t="shared" si="40"/>
        <v>445.81820025728956</v>
      </c>
      <c r="H285" s="6">
        <f t="shared" si="44"/>
        <v>94.785409504225598</v>
      </c>
      <c r="I285" s="6">
        <f t="shared" si="41"/>
        <v>45233.897223465894</v>
      </c>
    </row>
    <row r="286" spans="1:9" x14ac:dyDescent="0.25">
      <c r="A286" s="4">
        <f t="shared" si="36"/>
        <v>269</v>
      </c>
      <c r="B286" s="5">
        <f t="shared" si="37"/>
        <v>50557</v>
      </c>
      <c r="C286" s="6">
        <f t="shared" si="42"/>
        <v>45233.897223465894</v>
      </c>
      <c r="D286" s="6">
        <f t="shared" si="43"/>
        <v>540.60360976151514</v>
      </c>
      <c r="E286" s="7">
        <f t="shared" si="38"/>
        <v>0</v>
      </c>
      <c r="F286" s="6">
        <f t="shared" si="39"/>
        <v>540.60360976151514</v>
      </c>
      <c r="G286" s="6">
        <f t="shared" si="40"/>
        <v>446.74327302282342</v>
      </c>
      <c r="H286" s="6">
        <f t="shared" si="44"/>
        <v>93.860336738691728</v>
      </c>
      <c r="I286" s="6">
        <f t="shared" si="41"/>
        <v>44787.153950443069</v>
      </c>
    </row>
    <row r="287" spans="1:9" x14ac:dyDescent="0.25">
      <c r="A287" s="4">
        <f t="shared" si="36"/>
        <v>270</v>
      </c>
      <c r="B287" s="5">
        <f t="shared" si="37"/>
        <v>50587</v>
      </c>
      <c r="C287" s="6">
        <f t="shared" si="42"/>
        <v>44787.153950443069</v>
      </c>
      <c r="D287" s="6">
        <f t="shared" si="43"/>
        <v>540.60360976151514</v>
      </c>
      <c r="E287" s="7">
        <f t="shared" si="38"/>
        <v>0</v>
      </c>
      <c r="F287" s="6">
        <f t="shared" si="39"/>
        <v>540.60360976151514</v>
      </c>
      <c r="G287" s="6">
        <f t="shared" si="40"/>
        <v>447.67026531434578</v>
      </c>
      <c r="H287" s="6">
        <f t="shared" si="44"/>
        <v>92.933344447169361</v>
      </c>
      <c r="I287" s="6">
        <f t="shared" si="41"/>
        <v>44339.483685128725</v>
      </c>
    </row>
    <row r="288" spans="1:9" x14ac:dyDescent="0.25">
      <c r="A288" s="4">
        <f t="shared" si="36"/>
        <v>271</v>
      </c>
      <c r="B288" s="5">
        <f t="shared" si="37"/>
        <v>50618</v>
      </c>
      <c r="C288" s="6">
        <f t="shared" si="42"/>
        <v>44339.483685128725</v>
      </c>
      <c r="D288" s="6">
        <f t="shared" si="43"/>
        <v>540.60360976151514</v>
      </c>
      <c r="E288" s="7">
        <f t="shared" si="38"/>
        <v>0</v>
      </c>
      <c r="F288" s="6">
        <f t="shared" si="39"/>
        <v>540.60360976151514</v>
      </c>
      <c r="G288" s="6">
        <f t="shared" si="40"/>
        <v>448.59918111487303</v>
      </c>
      <c r="H288" s="6">
        <f t="shared" si="44"/>
        <v>92.004428646642097</v>
      </c>
      <c r="I288" s="6">
        <f t="shared" si="41"/>
        <v>43890.884504013855</v>
      </c>
    </row>
    <row r="289" spans="1:9" x14ac:dyDescent="0.25">
      <c r="A289" s="4">
        <f t="shared" si="36"/>
        <v>272</v>
      </c>
      <c r="B289" s="5">
        <f t="shared" si="37"/>
        <v>50649</v>
      </c>
      <c r="C289" s="6">
        <f t="shared" si="42"/>
        <v>43890.884504013855</v>
      </c>
      <c r="D289" s="6">
        <f t="shared" si="43"/>
        <v>540.60360976151514</v>
      </c>
      <c r="E289" s="7">
        <f t="shared" si="38"/>
        <v>0</v>
      </c>
      <c r="F289" s="6">
        <f t="shared" si="39"/>
        <v>540.60360976151514</v>
      </c>
      <c r="G289" s="6">
        <f t="shared" si="40"/>
        <v>449.5300244156864</v>
      </c>
      <c r="H289" s="6">
        <f t="shared" si="44"/>
        <v>91.073585345828747</v>
      </c>
      <c r="I289" s="6">
        <f t="shared" si="41"/>
        <v>43441.354479598165</v>
      </c>
    </row>
    <row r="290" spans="1:9" x14ac:dyDescent="0.25">
      <c r="A290" s="4">
        <f t="shared" si="36"/>
        <v>273</v>
      </c>
      <c r="B290" s="5">
        <f t="shared" si="37"/>
        <v>50679</v>
      </c>
      <c r="C290" s="6">
        <f t="shared" si="42"/>
        <v>43441.354479598165</v>
      </c>
      <c r="D290" s="6">
        <f t="shared" si="43"/>
        <v>540.60360976151514</v>
      </c>
      <c r="E290" s="7">
        <f t="shared" si="38"/>
        <v>0</v>
      </c>
      <c r="F290" s="6">
        <f t="shared" si="39"/>
        <v>540.60360976151514</v>
      </c>
      <c r="G290" s="6">
        <f t="shared" si="40"/>
        <v>450.46279921634897</v>
      </c>
      <c r="H290" s="6">
        <f t="shared" si="44"/>
        <v>90.14081054516619</v>
      </c>
      <c r="I290" s="6">
        <f t="shared" si="41"/>
        <v>42990.891680381814</v>
      </c>
    </row>
    <row r="291" spans="1:9" x14ac:dyDescent="0.25">
      <c r="A291" s="4">
        <f t="shared" si="36"/>
        <v>274</v>
      </c>
      <c r="B291" s="5">
        <f t="shared" si="37"/>
        <v>50710</v>
      </c>
      <c r="C291" s="6">
        <f t="shared" si="42"/>
        <v>42990.891680381814</v>
      </c>
      <c r="D291" s="6">
        <f t="shared" si="43"/>
        <v>540.60360976151514</v>
      </c>
      <c r="E291" s="7">
        <f t="shared" si="38"/>
        <v>0</v>
      </c>
      <c r="F291" s="6">
        <f t="shared" si="39"/>
        <v>540.60360976151514</v>
      </c>
      <c r="G291" s="6">
        <f t="shared" si="40"/>
        <v>451.39750952472286</v>
      </c>
      <c r="H291" s="6">
        <f t="shared" si="44"/>
        <v>89.206100236792267</v>
      </c>
      <c r="I291" s="6">
        <f t="shared" si="41"/>
        <v>42539.494170857091</v>
      </c>
    </row>
    <row r="292" spans="1:9" x14ac:dyDescent="0.25">
      <c r="A292" s="4">
        <f t="shared" si="36"/>
        <v>275</v>
      </c>
      <c r="B292" s="5">
        <f t="shared" si="37"/>
        <v>50740</v>
      </c>
      <c r="C292" s="6">
        <f t="shared" si="42"/>
        <v>42539.494170857091</v>
      </c>
      <c r="D292" s="6">
        <f t="shared" si="43"/>
        <v>540.60360976151514</v>
      </c>
      <c r="E292" s="7">
        <f t="shared" si="38"/>
        <v>0</v>
      </c>
      <c r="F292" s="6">
        <f t="shared" si="39"/>
        <v>540.60360976151514</v>
      </c>
      <c r="G292" s="6">
        <f t="shared" si="40"/>
        <v>452.33415935698667</v>
      </c>
      <c r="H292" s="6">
        <f t="shared" si="44"/>
        <v>88.269450404528456</v>
      </c>
      <c r="I292" s="6">
        <f t="shared" si="41"/>
        <v>42087.160011500106</v>
      </c>
    </row>
    <row r="293" spans="1:9" x14ac:dyDescent="0.25">
      <c r="A293" s="4">
        <f t="shared" si="36"/>
        <v>276</v>
      </c>
      <c r="B293" s="5">
        <f t="shared" si="37"/>
        <v>50771</v>
      </c>
      <c r="C293" s="6">
        <f t="shared" si="42"/>
        <v>42087.160011500106</v>
      </c>
      <c r="D293" s="6">
        <f t="shared" si="43"/>
        <v>540.60360976151514</v>
      </c>
      <c r="E293" s="7">
        <f t="shared" si="38"/>
        <v>0</v>
      </c>
      <c r="F293" s="6">
        <f t="shared" si="39"/>
        <v>540.60360976151514</v>
      </c>
      <c r="G293" s="6">
        <f t="shared" si="40"/>
        <v>453.27275273765241</v>
      </c>
      <c r="H293" s="6">
        <f t="shared" si="44"/>
        <v>87.33085702386272</v>
      </c>
      <c r="I293" s="6">
        <f t="shared" si="41"/>
        <v>41633.88725876245</v>
      </c>
    </row>
    <row r="294" spans="1:9" x14ac:dyDescent="0.25">
      <c r="A294" s="4">
        <f t="shared" si="36"/>
        <v>277</v>
      </c>
      <c r="B294" s="5">
        <f t="shared" si="37"/>
        <v>50802</v>
      </c>
      <c r="C294" s="6">
        <f t="shared" si="42"/>
        <v>41633.88725876245</v>
      </c>
      <c r="D294" s="6">
        <f t="shared" si="43"/>
        <v>540.60360976151514</v>
      </c>
      <c r="E294" s="7">
        <f t="shared" si="38"/>
        <v>0</v>
      </c>
      <c r="F294" s="6">
        <f t="shared" si="39"/>
        <v>540.60360976151514</v>
      </c>
      <c r="G294" s="6">
        <f t="shared" si="40"/>
        <v>454.21329369958306</v>
      </c>
      <c r="H294" s="6">
        <f t="shared" si="44"/>
        <v>86.390316061932083</v>
      </c>
      <c r="I294" s="6">
        <f t="shared" si="41"/>
        <v>41179.673965062866</v>
      </c>
    </row>
    <row r="295" spans="1:9" x14ac:dyDescent="0.25">
      <c r="A295" s="4">
        <f t="shared" si="36"/>
        <v>278</v>
      </c>
      <c r="B295" s="5">
        <f t="shared" si="37"/>
        <v>50830</v>
      </c>
      <c r="C295" s="6">
        <f t="shared" si="42"/>
        <v>41179.673965062866</v>
      </c>
      <c r="D295" s="6">
        <f t="shared" si="43"/>
        <v>540.60360976151514</v>
      </c>
      <c r="E295" s="7">
        <f t="shared" si="38"/>
        <v>0</v>
      </c>
      <c r="F295" s="6">
        <f t="shared" si="39"/>
        <v>540.60360976151514</v>
      </c>
      <c r="G295" s="6">
        <f t="shared" si="40"/>
        <v>455.15578628400971</v>
      </c>
      <c r="H295" s="6">
        <f t="shared" si="44"/>
        <v>85.447823477505437</v>
      </c>
      <c r="I295" s="6">
        <f t="shared" si="41"/>
        <v>40724.518178778853</v>
      </c>
    </row>
    <row r="296" spans="1:9" x14ac:dyDescent="0.25">
      <c r="A296" s="4">
        <f t="shared" si="36"/>
        <v>279</v>
      </c>
      <c r="B296" s="5">
        <f t="shared" si="37"/>
        <v>50861</v>
      </c>
      <c r="C296" s="6">
        <f t="shared" si="42"/>
        <v>40724.518178778853</v>
      </c>
      <c r="D296" s="6">
        <f t="shared" si="43"/>
        <v>540.60360976151514</v>
      </c>
      <c r="E296" s="7">
        <f t="shared" si="38"/>
        <v>0</v>
      </c>
      <c r="F296" s="6">
        <f t="shared" si="39"/>
        <v>540.60360976151514</v>
      </c>
      <c r="G296" s="6">
        <f t="shared" si="40"/>
        <v>456.10023454054902</v>
      </c>
      <c r="H296" s="6">
        <f t="shared" si="44"/>
        <v>84.50337522096612</v>
      </c>
      <c r="I296" s="6">
        <f t="shared" si="41"/>
        <v>40268.417944238303</v>
      </c>
    </row>
    <row r="297" spans="1:9" x14ac:dyDescent="0.25">
      <c r="A297" s="4">
        <f t="shared" si="36"/>
        <v>280</v>
      </c>
      <c r="B297" s="5">
        <f t="shared" si="37"/>
        <v>50891</v>
      </c>
      <c r="C297" s="6">
        <f t="shared" si="42"/>
        <v>40268.417944238303</v>
      </c>
      <c r="D297" s="6">
        <f t="shared" si="43"/>
        <v>540.60360976151514</v>
      </c>
      <c r="E297" s="7">
        <f t="shared" si="38"/>
        <v>0</v>
      </c>
      <c r="F297" s="6">
        <f t="shared" si="39"/>
        <v>540.60360976151514</v>
      </c>
      <c r="G297" s="6">
        <f t="shared" si="40"/>
        <v>457.04664252722068</v>
      </c>
      <c r="H297" s="6">
        <f t="shared" si="44"/>
        <v>83.556967234294476</v>
      </c>
      <c r="I297" s="6">
        <f t="shared" si="41"/>
        <v>39811.371301711086</v>
      </c>
    </row>
    <row r="298" spans="1:9" x14ac:dyDescent="0.25">
      <c r="A298" s="4">
        <f t="shared" si="36"/>
        <v>281</v>
      </c>
      <c r="B298" s="5">
        <f t="shared" si="37"/>
        <v>50922</v>
      </c>
      <c r="C298" s="6">
        <f t="shared" si="42"/>
        <v>39811.371301711086</v>
      </c>
      <c r="D298" s="6">
        <f t="shared" si="43"/>
        <v>540.60360976151514</v>
      </c>
      <c r="E298" s="7">
        <f t="shared" si="38"/>
        <v>0</v>
      </c>
      <c r="F298" s="6">
        <f t="shared" si="39"/>
        <v>540.60360976151514</v>
      </c>
      <c r="G298" s="6">
        <f t="shared" si="40"/>
        <v>457.99501431046463</v>
      </c>
      <c r="H298" s="6">
        <f t="shared" si="44"/>
        <v>82.608595451050505</v>
      </c>
      <c r="I298" s="6">
        <f t="shared" si="41"/>
        <v>39353.376287400621</v>
      </c>
    </row>
    <row r="299" spans="1:9" x14ac:dyDescent="0.25">
      <c r="A299" s="4">
        <f t="shared" si="36"/>
        <v>282</v>
      </c>
      <c r="B299" s="5">
        <f t="shared" si="37"/>
        <v>50952</v>
      </c>
      <c r="C299" s="6">
        <f t="shared" si="42"/>
        <v>39353.376287400621</v>
      </c>
      <c r="D299" s="6">
        <f t="shared" si="43"/>
        <v>540.60360976151514</v>
      </c>
      <c r="E299" s="7">
        <f t="shared" si="38"/>
        <v>0</v>
      </c>
      <c r="F299" s="6">
        <f t="shared" si="39"/>
        <v>540.60360976151514</v>
      </c>
      <c r="G299" s="6">
        <f t="shared" si="40"/>
        <v>458.94535396515886</v>
      </c>
      <c r="H299" s="6">
        <f t="shared" si="44"/>
        <v>81.658255796356286</v>
      </c>
      <c r="I299" s="6">
        <f t="shared" si="41"/>
        <v>38894.430933435462</v>
      </c>
    </row>
    <row r="300" spans="1:9" x14ac:dyDescent="0.25">
      <c r="A300" s="4">
        <f t="shared" si="36"/>
        <v>283</v>
      </c>
      <c r="B300" s="5">
        <f t="shared" si="37"/>
        <v>50983</v>
      </c>
      <c r="C300" s="6">
        <f t="shared" si="42"/>
        <v>38894.430933435462</v>
      </c>
      <c r="D300" s="6">
        <f t="shared" si="43"/>
        <v>540.60360976151514</v>
      </c>
      <c r="E300" s="7">
        <f t="shared" si="38"/>
        <v>0</v>
      </c>
      <c r="F300" s="6">
        <f t="shared" si="39"/>
        <v>540.60360976151514</v>
      </c>
      <c r="G300" s="6">
        <f t="shared" si="40"/>
        <v>459.89766557463656</v>
      </c>
      <c r="H300" s="6">
        <f t="shared" si="44"/>
        <v>80.705944186878583</v>
      </c>
      <c r="I300" s="6">
        <f t="shared" si="41"/>
        <v>38434.533267860825</v>
      </c>
    </row>
    <row r="301" spans="1:9" x14ac:dyDescent="0.25">
      <c r="A301" s="4">
        <f t="shared" si="36"/>
        <v>284</v>
      </c>
      <c r="B301" s="5">
        <f t="shared" si="37"/>
        <v>51014</v>
      </c>
      <c r="C301" s="6">
        <f t="shared" si="42"/>
        <v>38434.533267860825</v>
      </c>
      <c r="D301" s="6">
        <f t="shared" si="43"/>
        <v>540.60360976151514</v>
      </c>
      <c r="E301" s="7">
        <f t="shared" si="38"/>
        <v>0</v>
      </c>
      <c r="F301" s="6">
        <f t="shared" si="39"/>
        <v>540.60360976151514</v>
      </c>
      <c r="G301" s="6">
        <f t="shared" si="40"/>
        <v>460.85195323070394</v>
      </c>
      <c r="H301" s="6">
        <f t="shared" si="44"/>
        <v>79.751656530811204</v>
      </c>
      <c r="I301" s="6">
        <f t="shared" si="41"/>
        <v>37973.681314630121</v>
      </c>
    </row>
    <row r="302" spans="1:9" x14ac:dyDescent="0.25">
      <c r="A302" s="4">
        <f t="shared" si="36"/>
        <v>285</v>
      </c>
      <c r="B302" s="5">
        <f t="shared" si="37"/>
        <v>51044</v>
      </c>
      <c r="C302" s="6">
        <f t="shared" si="42"/>
        <v>37973.681314630121</v>
      </c>
      <c r="D302" s="6">
        <f t="shared" si="43"/>
        <v>540.60360976151514</v>
      </c>
      <c r="E302" s="7">
        <f t="shared" si="38"/>
        <v>0</v>
      </c>
      <c r="F302" s="6">
        <f t="shared" si="39"/>
        <v>540.60360976151514</v>
      </c>
      <c r="G302" s="6">
        <f t="shared" si="40"/>
        <v>461.80822103365767</v>
      </c>
      <c r="H302" s="6">
        <f t="shared" si="44"/>
        <v>78.7953887278575</v>
      </c>
      <c r="I302" s="6">
        <f t="shared" si="41"/>
        <v>37511.873093596463</v>
      </c>
    </row>
    <row r="303" spans="1:9" x14ac:dyDescent="0.25">
      <c r="A303" s="4">
        <f t="shared" si="36"/>
        <v>286</v>
      </c>
      <c r="B303" s="5">
        <f t="shared" si="37"/>
        <v>51075</v>
      </c>
      <c r="C303" s="6">
        <f t="shared" si="42"/>
        <v>37511.873093596463</v>
      </c>
      <c r="D303" s="6">
        <f t="shared" si="43"/>
        <v>540.60360976151514</v>
      </c>
      <c r="E303" s="7">
        <f t="shared" si="38"/>
        <v>0</v>
      </c>
      <c r="F303" s="6">
        <f t="shared" si="39"/>
        <v>540.60360976151514</v>
      </c>
      <c r="G303" s="6">
        <f t="shared" si="40"/>
        <v>462.76647309230248</v>
      </c>
      <c r="H303" s="6">
        <f t="shared" si="44"/>
        <v>77.837136669212654</v>
      </c>
      <c r="I303" s="6">
        <f t="shared" si="41"/>
        <v>37049.106620504157</v>
      </c>
    </row>
    <row r="304" spans="1:9" x14ac:dyDescent="0.25">
      <c r="A304" s="4">
        <f t="shared" si="36"/>
        <v>287</v>
      </c>
      <c r="B304" s="5">
        <f t="shared" si="37"/>
        <v>51105</v>
      </c>
      <c r="C304" s="6">
        <f t="shared" si="42"/>
        <v>37049.106620504157</v>
      </c>
      <c r="D304" s="6">
        <f t="shared" si="43"/>
        <v>540.60360976151514</v>
      </c>
      <c r="E304" s="7">
        <f t="shared" si="38"/>
        <v>0</v>
      </c>
      <c r="F304" s="6">
        <f t="shared" si="39"/>
        <v>540.60360976151514</v>
      </c>
      <c r="G304" s="6">
        <f t="shared" si="40"/>
        <v>463.72671352396901</v>
      </c>
      <c r="H304" s="6">
        <f t="shared" si="44"/>
        <v>76.87689623754612</v>
      </c>
      <c r="I304" s="6">
        <f t="shared" si="41"/>
        <v>36585.37990698019</v>
      </c>
    </row>
    <row r="305" spans="1:9" x14ac:dyDescent="0.25">
      <c r="A305" s="4">
        <f t="shared" si="36"/>
        <v>288</v>
      </c>
      <c r="B305" s="5">
        <f t="shared" si="37"/>
        <v>51136</v>
      </c>
      <c r="C305" s="6">
        <f t="shared" si="42"/>
        <v>36585.37990698019</v>
      </c>
      <c r="D305" s="6">
        <f t="shared" si="43"/>
        <v>540.60360976151514</v>
      </c>
      <c r="E305" s="7">
        <f t="shared" si="38"/>
        <v>0</v>
      </c>
      <c r="F305" s="6">
        <f t="shared" si="39"/>
        <v>540.60360976151514</v>
      </c>
      <c r="G305" s="6">
        <f t="shared" si="40"/>
        <v>464.68894645453128</v>
      </c>
      <c r="H305" s="6">
        <f t="shared" si="44"/>
        <v>75.914663306983883</v>
      </c>
      <c r="I305" s="6">
        <f t="shared" si="41"/>
        <v>36120.690960525659</v>
      </c>
    </row>
    <row r="306" spans="1:9" x14ac:dyDescent="0.25">
      <c r="A306" s="4">
        <f t="shared" si="36"/>
        <v>289</v>
      </c>
      <c r="B306" s="5">
        <f t="shared" si="37"/>
        <v>51167</v>
      </c>
      <c r="C306" s="6">
        <f t="shared" si="42"/>
        <v>36120.690960525659</v>
      </c>
      <c r="D306" s="6">
        <f t="shared" si="43"/>
        <v>540.60360976151514</v>
      </c>
      <c r="E306" s="7">
        <f t="shared" si="38"/>
        <v>0</v>
      </c>
      <c r="F306" s="6">
        <f t="shared" si="39"/>
        <v>540.60360976151514</v>
      </c>
      <c r="G306" s="6">
        <f t="shared" si="40"/>
        <v>465.6531760184244</v>
      </c>
      <c r="H306" s="6">
        <f t="shared" si="44"/>
        <v>74.950433743090741</v>
      </c>
      <c r="I306" s="6">
        <f t="shared" si="41"/>
        <v>35655.037784507236</v>
      </c>
    </row>
    <row r="307" spans="1:9" x14ac:dyDescent="0.25">
      <c r="A307" s="4">
        <f t="shared" si="36"/>
        <v>290</v>
      </c>
      <c r="B307" s="5">
        <f t="shared" si="37"/>
        <v>51196</v>
      </c>
      <c r="C307" s="6">
        <f t="shared" si="42"/>
        <v>35655.037784507236</v>
      </c>
      <c r="D307" s="6">
        <f t="shared" si="43"/>
        <v>540.60360976151514</v>
      </c>
      <c r="E307" s="7">
        <f t="shared" si="38"/>
        <v>0</v>
      </c>
      <c r="F307" s="6">
        <f t="shared" si="39"/>
        <v>540.60360976151514</v>
      </c>
      <c r="G307" s="6">
        <f t="shared" si="40"/>
        <v>466.61940635866262</v>
      </c>
      <c r="H307" s="6">
        <f t="shared" si="44"/>
        <v>73.984203402852515</v>
      </c>
      <c r="I307" s="6">
        <f t="shared" si="41"/>
        <v>35188.418378148577</v>
      </c>
    </row>
    <row r="308" spans="1:9" x14ac:dyDescent="0.25">
      <c r="A308" s="4">
        <f t="shared" si="36"/>
        <v>291</v>
      </c>
      <c r="B308" s="5">
        <f t="shared" si="37"/>
        <v>51227</v>
      </c>
      <c r="C308" s="6">
        <f t="shared" si="42"/>
        <v>35188.418378148577</v>
      </c>
      <c r="D308" s="6">
        <f t="shared" si="43"/>
        <v>540.60360976151514</v>
      </c>
      <c r="E308" s="7">
        <f t="shared" si="38"/>
        <v>0</v>
      </c>
      <c r="F308" s="6">
        <f t="shared" si="39"/>
        <v>540.60360976151514</v>
      </c>
      <c r="G308" s="6">
        <f t="shared" si="40"/>
        <v>467.58764162685685</v>
      </c>
      <c r="H308" s="6">
        <f t="shared" si="44"/>
        <v>73.015968134658294</v>
      </c>
      <c r="I308" s="6">
        <f t="shared" si="41"/>
        <v>34720.830736521719</v>
      </c>
    </row>
    <row r="309" spans="1:9" x14ac:dyDescent="0.25">
      <c r="A309" s="4">
        <f t="shared" si="36"/>
        <v>292</v>
      </c>
      <c r="B309" s="5">
        <f t="shared" si="37"/>
        <v>51257</v>
      </c>
      <c r="C309" s="6">
        <f t="shared" si="42"/>
        <v>34720.830736521719</v>
      </c>
      <c r="D309" s="6">
        <f t="shared" si="43"/>
        <v>540.60360976151514</v>
      </c>
      <c r="E309" s="7">
        <f t="shared" si="38"/>
        <v>0</v>
      </c>
      <c r="F309" s="6">
        <f t="shared" si="39"/>
        <v>540.60360976151514</v>
      </c>
      <c r="G309" s="6">
        <f t="shared" si="40"/>
        <v>468.55788598323261</v>
      </c>
      <c r="H309" s="6">
        <f t="shared" si="44"/>
        <v>72.045723778282564</v>
      </c>
      <c r="I309" s="6">
        <f t="shared" si="41"/>
        <v>34252.272850538488</v>
      </c>
    </row>
    <row r="310" spans="1:9" x14ac:dyDescent="0.25">
      <c r="A310" s="4">
        <f t="shared" si="36"/>
        <v>293</v>
      </c>
      <c r="B310" s="5">
        <f t="shared" si="37"/>
        <v>51288</v>
      </c>
      <c r="C310" s="6">
        <f t="shared" si="42"/>
        <v>34252.272850538488</v>
      </c>
      <c r="D310" s="6">
        <f t="shared" si="43"/>
        <v>540.60360976151514</v>
      </c>
      <c r="E310" s="7">
        <f t="shared" si="38"/>
        <v>0</v>
      </c>
      <c r="F310" s="6">
        <f t="shared" si="39"/>
        <v>540.60360976151514</v>
      </c>
      <c r="G310" s="6">
        <f t="shared" si="40"/>
        <v>469.5301435966478</v>
      </c>
      <c r="H310" s="6">
        <f t="shared" si="44"/>
        <v>71.073466164867355</v>
      </c>
      <c r="I310" s="6">
        <f t="shared" si="41"/>
        <v>33782.742706941841</v>
      </c>
    </row>
    <row r="311" spans="1:9" x14ac:dyDescent="0.25">
      <c r="A311" s="4">
        <f t="shared" si="36"/>
        <v>294</v>
      </c>
      <c r="B311" s="5">
        <f t="shared" si="37"/>
        <v>51318</v>
      </c>
      <c r="C311" s="6">
        <f t="shared" si="42"/>
        <v>33782.742706941841</v>
      </c>
      <c r="D311" s="6">
        <f t="shared" si="43"/>
        <v>540.60360976151514</v>
      </c>
      <c r="E311" s="7">
        <f t="shared" si="38"/>
        <v>0</v>
      </c>
      <c r="F311" s="6">
        <f t="shared" si="39"/>
        <v>540.60360976151514</v>
      </c>
      <c r="G311" s="6">
        <f t="shared" si="40"/>
        <v>470.50441864461084</v>
      </c>
      <c r="H311" s="6">
        <f t="shared" si="44"/>
        <v>70.099191116904322</v>
      </c>
      <c r="I311" s="6">
        <f t="shared" si="41"/>
        <v>33312.238288297231</v>
      </c>
    </row>
    <row r="312" spans="1:9" x14ac:dyDescent="0.25">
      <c r="A312" s="4">
        <f t="shared" si="36"/>
        <v>295</v>
      </c>
      <c r="B312" s="5">
        <f t="shared" si="37"/>
        <v>51349</v>
      </c>
      <c r="C312" s="6">
        <f t="shared" si="42"/>
        <v>33312.238288297231</v>
      </c>
      <c r="D312" s="6">
        <f t="shared" si="43"/>
        <v>540.60360976151514</v>
      </c>
      <c r="E312" s="7">
        <f t="shared" si="38"/>
        <v>0</v>
      </c>
      <c r="F312" s="6">
        <f t="shared" si="39"/>
        <v>540.60360976151514</v>
      </c>
      <c r="G312" s="6">
        <f t="shared" si="40"/>
        <v>471.48071531329839</v>
      </c>
      <c r="H312" s="6">
        <f t="shared" si="44"/>
        <v>69.122894448216741</v>
      </c>
      <c r="I312" s="6">
        <f t="shared" si="41"/>
        <v>32840.75757298393</v>
      </c>
    </row>
    <row r="313" spans="1:9" x14ac:dyDescent="0.25">
      <c r="A313" s="4">
        <f t="shared" si="36"/>
        <v>296</v>
      </c>
      <c r="B313" s="5">
        <f t="shared" si="37"/>
        <v>51380</v>
      </c>
      <c r="C313" s="6">
        <f t="shared" si="42"/>
        <v>32840.75757298393</v>
      </c>
      <c r="D313" s="6">
        <f t="shared" si="43"/>
        <v>540.60360976151514</v>
      </c>
      <c r="E313" s="7">
        <f t="shared" si="38"/>
        <v>0</v>
      </c>
      <c r="F313" s="6">
        <f t="shared" si="39"/>
        <v>540.60360976151514</v>
      </c>
      <c r="G313" s="6">
        <f t="shared" si="40"/>
        <v>472.4590377975735</v>
      </c>
      <c r="H313" s="6">
        <f t="shared" si="44"/>
        <v>68.144571963941658</v>
      </c>
      <c r="I313" s="6">
        <f t="shared" si="41"/>
        <v>32368.298535186357</v>
      </c>
    </row>
    <row r="314" spans="1:9" x14ac:dyDescent="0.25">
      <c r="A314" s="4">
        <f t="shared" si="36"/>
        <v>297</v>
      </c>
      <c r="B314" s="5">
        <f t="shared" si="37"/>
        <v>51410</v>
      </c>
      <c r="C314" s="6">
        <f t="shared" si="42"/>
        <v>32368.298535186357</v>
      </c>
      <c r="D314" s="6">
        <f t="shared" si="43"/>
        <v>540.60360976151514</v>
      </c>
      <c r="E314" s="7">
        <f t="shared" si="38"/>
        <v>0</v>
      </c>
      <c r="F314" s="6">
        <f t="shared" si="39"/>
        <v>540.60360976151514</v>
      </c>
      <c r="G314" s="6">
        <f t="shared" si="40"/>
        <v>473.43939030100347</v>
      </c>
      <c r="H314" s="6">
        <f t="shared" si="44"/>
        <v>67.164219460511688</v>
      </c>
      <c r="I314" s="6">
        <f t="shared" si="41"/>
        <v>31894.859144885355</v>
      </c>
    </row>
    <row r="315" spans="1:9" x14ac:dyDescent="0.25">
      <c r="A315" s="4">
        <f t="shared" si="36"/>
        <v>298</v>
      </c>
      <c r="B315" s="5">
        <f t="shared" si="37"/>
        <v>51441</v>
      </c>
      <c r="C315" s="6">
        <f t="shared" si="42"/>
        <v>31894.859144885355</v>
      </c>
      <c r="D315" s="6">
        <f t="shared" si="43"/>
        <v>540.60360976151514</v>
      </c>
      <c r="E315" s="7">
        <f t="shared" si="38"/>
        <v>0</v>
      </c>
      <c r="F315" s="6">
        <f t="shared" si="39"/>
        <v>540.60360976151514</v>
      </c>
      <c r="G315" s="6">
        <f t="shared" si="40"/>
        <v>474.42177703587805</v>
      </c>
      <c r="H315" s="6">
        <f t="shared" si="44"/>
        <v>66.181832725637108</v>
      </c>
      <c r="I315" s="6">
        <f t="shared" si="41"/>
        <v>31420.437367849478</v>
      </c>
    </row>
    <row r="316" spans="1:9" x14ac:dyDescent="0.25">
      <c r="A316" s="4">
        <f t="shared" si="36"/>
        <v>299</v>
      </c>
      <c r="B316" s="5">
        <f t="shared" si="37"/>
        <v>51471</v>
      </c>
      <c r="C316" s="6">
        <f t="shared" si="42"/>
        <v>31420.437367849478</v>
      </c>
      <c r="D316" s="6">
        <f t="shared" si="43"/>
        <v>540.60360976151514</v>
      </c>
      <c r="E316" s="7">
        <f t="shared" si="38"/>
        <v>0</v>
      </c>
      <c r="F316" s="6">
        <f t="shared" si="39"/>
        <v>540.60360976151514</v>
      </c>
      <c r="G316" s="6">
        <f t="shared" si="40"/>
        <v>475.40620222322747</v>
      </c>
      <c r="H316" s="6">
        <f t="shared" si="44"/>
        <v>65.197407538287663</v>
      </c>
      <c r="I316" s="6">
        <f t="shared" si="41"/>
        <v>30945.031165626249</v>
      </c>
    </row>
    <row r="317" spans="1:9" x14ac:dyDescent="0.25">
      <c r="A317" s="4">
        <f t="shared" si="36"/>
        <v>300</v>
      </c>
      <c r="B317" s="5">
        <f t="shared" si="37"/>
        <v>51502</v>
      </c>
      <c r="C317" s="6">
        <f t="shared" si="42"/>
        <v>30945.031165626249</v>
      </c>
      <c r="D317" s="6">
        <f t="shared" si="43"/>
        <v>540.60360976151514</v>
      </c>
      <c r="E317" s="7">
        <f t="shared" si="38"/>
        <v>0</v>
      </c>
      <c r="F317" s="6">
        <f t="shared" si="39"/>
        <v>540.60360976151514</v>
      </c>
      <c r="G317" s="6">
        <f t="shared" si="40"/>
        <v>476.39267009284066</v>
      </c>
      <c r="H317" s="6">
        <f t="shared" si="44"/>
        <v>64.21093966867447</v>
      </c>
      <c r="I317" s="6">
        <f t="shared" si="41"/>
        <v>30468.638495533407</v>
      </c>
    </row>
    <row r="318" spans="1:9" x14ac:dyDescent="0.25">
      <c r="A318" s="4">
        <f t="shared" si="36"/>
        <v>301</v>
      </c>
      <c r="B318" s="5">
        <f t="shared" si="37"/>
        <v>51533</v>
      </c>
      <c r="C318" s="6">
        <f t="shared" si="42"/>
        <v>30468.638495533407</v>
      </c>
      <c r="D318" s="6">
        <f t="shared" si="43"/>
        <v>540.60360976151514</v>
      </c>
      <c r="E318" s="7">
        <f t="shared" si="38"/>
        <v>0</v>
      </c>
      <c r="F318" s="6">
        <f t="shared" si="39"/>
        <v>540.60360976151514</v>
      </c>
      <c r="G318" s="6">
        <f t="shared" si="40"/>
        <v>477.38118488328331</v>
      </c>
      <c r="H318" s="6">
        <f t="shared" si="44"/>
        <v>63.222424878231813</v>
      </c>
      <c r="I318" s="6">
        <f t="shared" si="41"/>
        <v>29991.257310650122</v>
      </c>
    </row>
    <row r="319" spans="1:9" x14ac:dyDescent="0.25">
      <c r="A319" s="4">
        <f t="shared" si="36"/>
        <v>302</v>
      </c>
      <c r="B319" s="5">
        <f t="shared" si="37"/>
        <v>51561</v>
      </c>
      <c r="C319" s="6">
        <f t="shared" si="42"/>
        <v>29991.257310650122</v>
      </c>
      <c r="D319" s="6">
        <f t="shared" si="43"/>
        <v>540.60360976151514</v>
      </c>
      <c r="E319" s="7">
        <f t="shared" si="38"/>
        <v>0</v>
      </c>
      <c r="F319" s="6">
        <f t="shared" si="39"/>
        <v>540.60360976151514</v>
      </c>
      <c r="G319" s="6">
        <f t="shared" si="40"/>
        <v>478.37175084191614</v>
      </c>
      <c r="H319" s="6">
        <f t="shared" si="44"/>
        <v>62.231858919598999</v>
      </c>
      <c r="I319" s="6">
        <f t="shared" si="41"/>
        <v>29512.885559808205</v>
      </c>
    </row>
    <row r="320" spans="1:9" x14ac:dyDescent="0.25">
      <c r="A320" s="4">
        <f t="shared" si="36"/>
        <v>303</v>
      </c>
      <c r="B320" s="5">
        <f t="shared" si="37"/>
        <v>51592</v>
      </c>
      <c r="C320" s="6">
        <f t="shared" si="42"/>
        <v>29512.885559808205</v>
      </c>
      <c r="D320" s="6">
        <f t="shared" si="43"/>
        <v>540.60360976151514</v>
      </c>
      <c r="E320" s="7">
        <f t="shared" si="38"/>
        <v>0</v>
      </c>
      <c r="F320" s="6">
        <f t="shared" si="39"/>
        <v>540.60360976151514</v>
      </c>
      <c r="G320" s="6">
        <f t="shared" si="40"/>
        <v>479.36437222491315</v>
      </c>
      <c r="H320" s="6">
        <f t="shared" si="44"/>
        <v>61.239237536602019</v>
      </c>
      <c r="I320" s="6">
        <f t="shared" si="41"/>
        <v>29033.52118758329</v>
      </c>
    </row>
    <row r="321" spans="1:9" x14ac:dyDescent="0.25">
      <c r="A321" s="4">
        <f t="shared" si="36"/>
        <v>304</v>
      </c>
      <c r="B321" s="5">
        <f t="shared" si="37"/>
        <v>51622</v>
      </c>
      <c r="C321" s="6">
        <f t="shared" si="42"/>
        <v>29033.52118758329</v>
      </c>
      <c r="D321" s="6">
        <f t="shared" si="43"/>
        <v>540.60360976151514</v>
      </c>
      <c r="E321" s="7">
        <f t="shared" si="38"/>
        <v>0</v>
      </c>
      <c r="F321" s="6">
        <f t="shared" si="39"/>
        <v>540.60360976151514</v>
      </c>
      <c r="G321" s="6">
        <f t="shared" si="40"/>
        <v>480.35905329727984</v>
      </c>
      <c r="H321" s="6">
        <f t="shared" si="44"/>
        <v>60.244556464235323</v>
      </c>
      <c r="I321" s="6">
        <f t="shared" si="41"/>
        <v>28553.162134286009</v>
      </c>
    </row>
    <row r="322" spans="1:9" x14ac:dyDescent="0.25">
      <c r="A322" s="4">
        <f t="shared" si="36"/>
        <v>305</v>
      </c>
      <c r="B322" s="5">
        <f t="shared" si="37"/>
        <v>51653</v>
      </c>
      <c r="C322" s="6">
        <f t="shared" si="42"/>
        <v>28553.162134286009</v>
      </c>
      <c r="D322" s="6">
        <f t="shared" si="43"/>
        <v>540.60360976151514</v>
      </c>
      <c r="E322" s="7">
        <f t="shared" si="38"/>
        <v>0</v>
      </c>
      <c r="F322" s="6">
        <f t="shared" si="39"/>
        <v>540.60360976151514</v>
      </c>
      <c r="G322" s="6">
        <f t="shared" si="40"/>
        <v>481.3557983328717</v>
      </c>
      <c r="H322" s="6">
        <f t="shared" si="44"/>
        <v>59.247811428643466</v>
      </c>
      <c r="I322" s="6">
        <f t="shared" si="41"/>
        <v>28071.806335953137</v>
      </c>
    </row>
    <row r="323" spans="1:9" x14ac:dyDescent="0.25">
      <c r="A323" s="4">
        <f t="shared" si="36"/>
        <v>306</v>
      </c>
      <c r="B323" s="5">
        <f t="shared" si="37"/>
        <v>51683</v>
      </c>
      <c r="C323" s="6">
        <f t="shared" si="42"/>
        <v>28071.806335953137</v>
      </c>
      <c r="D323" s="6">
        <f t="shared" si="43"/>
        <v>540.60360976151514</v>
      </c>
      <c r="E323" s="7">
        <f t="shared" si="38"/>
        <v>0</v>
      </c>
      <c r="F323" s="6">
        <f t="shared" si="39"/>
        <v>540.60360976151514</v>
      </c>
      <c r="G323" s="6">
        <f t="shared" si="40"/>
        <v>482.35461161441242</v>
      </c>
      <c r="H323" s="6">
        <f t="shared" si="44"/>
        <v>58.248998147102753</v>
      </c>
      <c r="I323" s="6">
        <f t="shared" si="41"/>
        <v>27589.451724338724</v>
      </c>
    </row>
    <row r="324" spans="1:9" x14ac:dyDescent="0.25">
      <c r="A324" s="4">
        <f t="shared" si="36"/>
        <v>307</v>
      </c>
      <c r="B324" s="5">
        <f t="shared" si="37"/>
        <v>51714</v>
      </c>
      <c r="C324" s="6">
        <f t="shared" si="42"/>
        <v>27589.451724338724</v>
      </c>
      <c r="D324" s="6">
        <f t="shared" si="43"/>
        <v>540.60360976151514</v>
      </c>
      <c r="E324" s="7">
        <f t="shared" si="38"/>
        <v>0</v>
      </c>
      <c r="F324" s="6">
        <f t="shared" si="39"/>
        <v>540.60360976151514</v>
      </c>
      <c r="G324" s="6">
        <f t="shared" si="40"/>
        <v>483.35549743351231</v>
      </c>
      <c r="H324" s="6">
        <f t="shared" si="44"/>
        <v>57.248112328002854</v>
      </c>
      <c r="I324" s="6">
        <f t="shared" si="41"/>
        <v>27106.096226905211</v>
      </c>
    </row>
    <row r="325" spans="1:9" x14ac:dyDescent="0.25">
      <c r="A325" s="4">
        <f t="shared" si="36"/>
        <v>308</v>
      </c>
      <c r="B325" s="5">
        <f t="shared" si="37"/>
        <v>51745</v>
      </c>
      <c r="C325" s="6">
        <f t="shared" si="42"/>
        <v>27106.096226905211</v>
      </c>
      <c r="D325" s="6">
        <f t="shared" si="43"/>
        <v>540.60360976151514</v>
      </c>
      <c r="E325" s="7">
        <f t="shared" si="38"/>
        <v>0</v>
      </c>
      <c r="F325" s="6">
        <f t="shared" si="39"/>
        <v>540.60360976151514</v>
      </c>
      <c r="G325" s="6">
        <f t="shared" si="40"/>
        <v>484.35846009068683</v>
      </c>
      <c r="H325" s="6">
        <f t="shared" si="44"/>
        <v>56.245149670828312</v>
      </c>
      <c r="I325" s="6">
        <f t="shared" si="41"/>
        <v>26621.737766814524</v>
      </c>
    </row>
    <row r="326" spans="1:9" x14ac:dyDescent="0.25">
      <c r="A326" s="4">
        <f t="shared" si="36"/>
        <v>309</v>
      </c>
      <c r="B326" s="5">
        <f t="shared" si="37"/>
        <v>51775</v>
      </c>
      <c r="C326" s="6">
        <f t="shared" si="42"/>
        <v>26621.737766814524</v>
      </c>
      <c r="D326" s="6">
        <f t="shared" si="43"/>
        <v>540.60360976151514</v>
      </c>
      <c r="E326" s="7">
        <f t="shared" si="38"/>
        <v>0</v>
      </c>
      <c r="F326" s="6">
        <f t="shared" si="39"/>
        <v>540.60360976151514</v>
      </c>
      <c r="G326" s="6">
        <f t="shared" si="40"/>
        <v>485.363503895375</v>
      </c>
      <c r="H326" s="6">
        <f t="shared" si="44"/>
        <v>55.240105866140134</v>
      </c>
      <c r="I326" s="6">
        <f t="shared" si="41"/>
        <v>26136.374262919147</v>
      </c>
    </row>
    <row r="327" spans="1:9" x14ac:dyDescent="0.25">
      <c r="A327" s="4">
        <f t="shared" si="36"/>
        <v>310</v>
      </c>
      <c r="B327" s="5">
        <f t="shared" si="37"/>
        <v>51806</v>
      </c>
      <c r="C327" s="6">
        <f t="shared" si="42"/>
        <v>26136.374262919147</v>
      </c>
      <c r="D327" s="6">
        <f t="shared" si="43"/>
        <v>540.60360976151514</v>
      </c>
      <c r="E327" s="7">
        <f t="shared" si="38"/>
        <v>0</v>
      </c>
      <c r="F327" s="6">
        <f t="shared" si="39"/>
        <v>540.60360976151514</v>
      </c>
      <c r="G327" s="6">
        <f t="shared" si="40"/>
        <v>486.37063316595794</v>
      </c>
      <c r="H327" s="6">
        <f t="shared" si="44"/>
        <v>54.232976595557226</v>
      </c>
      <c r="I327" s="6">
        <f t="shared" si="41"/>
        <v>25650.003629753188</v>
      </c>
    </row>
    <row r="328" spans="1:9" x14ac:dyDescent="0.25">
      <c r="A328" s="4">
        <f t="shared" si="36"/>
        <v>311</v>
      </c>
      <c r="B328" s="5">
        <f t="shared" si="37"/>
        <v>51836</v>
      </c>
      <c r="C328" s="6">
        <f t="shared" si="42"/>
        <v>25650.003629753188</v>
      </c>
      <c r="D328" s="6">
        <f t="shared" si="43"/>
        <v>540.60360976151514</v>
      </c>
      <c r="E328" s="7">
        <f t="shared" si="38"/>
        <v>0</v>
      </c>
      <c r="F328" s="6">
        <f t="shared" si="39"/>
        <v>540.60360976151514</v>
      </c>
      <c r="G328" s="6">
        <f t="shared" si="40"/>
        <v>487.37985222977727</v>
      </c>
      <c r="H328" s="6">
        <f t="shared" si="44"/>
        <v>53.223757531737867</v>
      </c>
      <c r="I328" s="6">
        <f t="shared" si="41"/>
        <v>25162.623777523411</v>
      </c>
    </row>
    <row r="329" spans="1:9" x14ac:dyDescent="0.25">
      <c r="A329" s="4">
        <f t="shared" si="36"/>
        <v>312</v>
      </c>
      <c r="B329" s="5">
        <f t="shared" si="37"/>
        <v>51867</v>
      </c>
      <c r="C329" s="6">
        <f t="shared" si="42"/>
        <v>25162.623777523411</v>
      </c>
      <c r="D329" s="6">
        <f t="shared" si="43"/>
        <v>540.60360976151514</v>
      </c>
      <c r="E329" s="7">
        <f t="shared" si="38"/>
        <v>0</v>
      </c>
      <c r="F329" s="6">
        <f t="shared" si="39"/>
        <v>540.60360976151514</v>
      </c>
      <c r="G329" s="6">
        <f t="shared" si="40"/>
        <v>488.39116542315406</v>
      </c>
      <c r="H329" s="6">
        <f t="shared" si="44"/>
        <v>52.212444338361074</v>
      </c>
      <c r="I329" s="6">
        <f t="shared" si="41"/>
        <v>24674.232612100259</v>
      </c>
    </row>
    <row r="330" spans="1:9" x14ac:dyDescent="0.25">
      <c r="A330" s="4">
        <f t="shared" si="36"/>
        <v>313</v>
      </c>
      <c r="B330" s="5">
        <f t="shared" si="37"/>
        <v>51898</v>
      </c>
      <c r="C330" s="6">
        <f t="shared" si="42"/>
        <v>24674.232612100259</v>
      </c>
      <c r="D330" s="6">
        <f t="shared" si="43"/>
        <v>540.60360976151514</v>
      </c>
      <c r="E330" s="7">
        <f t="shared" si="38"/>
        <v>0</v>
      </c>
      <c r="F330" s="6">
        <f t="shared" si="39"/>
        <v>540.60360976151514</v>
      </c>
      <c r="G330" s="6">
        <f t="shared" si="40"/>
        <v>489.40457709140713</v>
      </c>
      <c r="H330" s="6">
        <f t="shared" si="44"/>
        <v>51.199032670108032</v>
      </c>
      <c r="I330" s="6">
        <f t="shared" si="41"/>
        <v>24184.828035008853</v>
      </c>
    </row>
    <row r="331" spans="1:9" x14ac:dyDescent="0.25">
      <c r="A331" s="4">
        <f t="shared" si="36"/>
        <v>314</v>
      </c>
      <c r="B331" s="5">
        <f t="shared" si="37"/>
        <v>51926</v>
      </c>
      <c r="C331" s="6">
        <f t="shared" si="42"/>
        <v>24184.828035008853</v>
      </c>
      <c r="D331" s="6">
        <f t="shared" si="43"/>
        <v>540.60360976151514</v>
      </c>
      <c r="E331" s="7">
        <f t="shared" si="38"/>
        <v>0</v>
      </c>
      <c r="F331" s="6">
        <f t="shared" si="39"/>
        <v>540.60360976151514</v>
      </c>
      <c r="G331" s="6">
        <f t="shared" si="40"/>
        <v>490.4200915888718</v>
      </c>
      <c r="H331" s="6">
        <f t="shared" si="44"/>
        <v>50.183518172643367</v>
      </c>
      <c r="I331" s="6">
        <f t="shared" si="41"/>
        <v>23694.407943419981</v>
      </c>
    </row>
    <row r="332" spans="1:9" x14ac:dyDescent="0.25">
      <c r="A332" s="4">
        <f t="shared" si="36"/>
        <v>315</v>
      </c>
      <c r="B332" s="5">
        <f t="shared" si="37"/>
        <v>51957</v>
      </c>
      <c r="C332" s="6">
        <f t="shared" si="42"/>
        <v>23694.407943419981</v>
      </c>
      <c r="D332" s="6">
        <f t="shared" si="43"/>
        <v>540.60360976151514</v>
      </c>
      <c r="E332" s="7">
        <f t="shared" si="38"/>
        <v>0</v>
      </c>
      <c r="F332" s="6">
        <f t="shared" si="39"/>
        <v>540.60360976151514</v>
      </c>
      <c r="G332" s="6">
        <f t="shared" si="40"/>
        <v>491.43771327891869</v>
      </c>
      <c r="H332" s="6">
        <f t="shared" si="44"/>
        <v>49.165896482596459</v>
      </c>
      <c r="I332" s="6">
        <f t="shared" si="41"/>
        <v>23202.970230141062</v>
      </c>
    </row>
    <row r="333" spans="1:9" x14ac:dyDescent="0.25">
      <c r="A333" s="4">
        <f t="shared" si="36"/>
        <v>316</v>
      </c>
      <c r="B333" s="5">
        <f t="shared" si="37"/>
        <v>51987</v>
      </c>
      <c r="C333" s="6">
        <f t="shared" si="42"/>
        <v>23202.970230141062</v>
      </c>
      <c r="D333" s="6">
        <f t="shared" si="43"/>
        <v>540.60360976151514</v>
      </c>
      <c r="E333" s="7">
        <f t="shared" si="38"/>
        <v>0</v>
      </c>
      <c r="F333" s="6">
        <f t="shared" si="39"/>
        <v>540.60360976151514</v>
      </c>
      <c r="G333" s="6">
        <f t="shared" si="40"/>
        <v>492.45744653397242</v>
      </c>
      <c r="H333" s="6">
        <f t="shared" si="44"/>
        <v>48.146163227542701</v>
      </c>
      <c r="I333" s="6">
        <f t="shared" si="41"/>
        <v>22710.51278360709</v>
      </c>
    </row>
    <row r="334" spans="1:9" x14ac:dyDescent="0.25">
      <c r="A334" s="4">
        <f t="shared" si="36"/>
        <v>317</v>
      </c>
      <c r="B334" s="5">
        <f t="shared" si="37"/>
        <v>52018</v>
      </c>
      <c r="C334" s="6">
        <f t="shared" si="42"/>
        <v>22710.51278360709</v>
      </c>
      <c r="D334" s="6">
        <f t="shared" si="43"/>
        <v>540.60360976151514</v>
      </c>
      <c r="E334" s="7">
        <f t="shared" si="38"/>
        <v>0</v>
      </c>
      <c r="F334" s="6">
        <f t="shared" si="39"/>
        <v>540.60360976151514</v>
      </c>
      <c r="G334" s="6">
        <f t="shared" si="40"/>
        <v>493.47929573553046</v>
      </c>
      <c r="H334" s="6">
        <f t="shared" si="44"/>
        <v>47.12431402598471</v>
      </c>
      <c r="I334" s="6">
        <f t="shared" si="41"/>
        <v>22217.033487871558</v>
      </c>
    </row>
    <row r="335" spans="1:9" x14ac:dyDescent="0.25">
      <c r="A335" s="4">
        <f t="shared" si="36"/>
        <v>318</v>
      </c>
      <c r="B335" s="5">
        <f t="shared" si="37"/>
        <v>52048</v>
      </c>
      <c r="C335" s="6">
        <f t="shared" si="42"/>
        <v>22217.033487871558</v>
      </c>
      <c r="D335" s="6">
        <f t="shared" si="43"/>
        <v>540.60360976151514</v>
      </c>
      <c r="E335" s="7">
        <f t="shared" si="38"/>
        <v>0</v>
      </c>
      <c r="F335" s="6">
        <f t="shared" si="39"/>
        <v>540.60360976151514</v>
      </c>
      <c r="G335" s="6">
        <f t="shared" si="40"/>
        <v>494.50326527418167</v>
      </c>
      <c r="H335" s="6">
        <f t="shared" si="44"/>
        <v>46.10034448733348</v>
      </c>
      <c r="I335" s="6">
        <f t="shared" si="41"/>
        <v>21722.530222597376</v>
      </c>
    </row>
    <row r="336" spans="1:9" x14ac:dyDescent="0.25">
      <c r="A336" s="4">
        <f t="shared" si="36"/>
        <v>319</v>
      </c>
      <c r="B336" s="5">
        <f t="shared" si="37"/>
        <v>52079</v>
      </c>
      <c r="C336" s="6">
        <f t="shared" si="42"/>
        <v>21722.530222597376</v>
      </c>
      <c r="D336" s="6">
        <f t="shared" si="43"/>
        <v>540.60360976151514</v>
      </c>
      <c r="E336" s="7">
        <f t="shared" si="38"/>
        <v>0</v>
      </c>
      <c r="F336" s="6">
        <f t="shared" si="39"/>
        <v>540.60360976151514</v>
      </c>
      <c r="G336" s="6">
        <f t="shared" si="40"/>
        <v>495.52935954962561</v>
      </c>
      <c r="H336" s="6">
        <f t="shared" si="44"/>
        <v>45.074250211889556</v>
      </c>
      <c r="I336" s="6">
        <f t="shared" si="41"/>
        <v>21227.00086304775</v>
      </c>
    </row>
    <row r="337" spans="1:9" x14ac:dyDescent="0.25">
      <c r="A337" s="4">
        <f t="shared" si="36"/>
        <v>320</v>
      </c>
      <c r="B337" s="5">
        <f t="shared" si="37"/>
        <v>52110</v>
      </c>
      <c r="C337" s="6">
        <f t="shared" si="42"/>
        <v>21227.00086304775</v>
      </c>
      <c r="D337" s="6">
        <f t="shared" si="43"/>
        <v>540.60360976151514</v>
      </c>
      <c r="E337" s="7">
        <f t="shared" si="38"/>
        <v>0</v>
      </c>
      <c r="F337" s="6">
        <f t="shared" si="39"/>
        <v>540.60360976151514</v>
      </c>
      <c r="G337" s="6">
        <f t="shared" si="40"/>
        <v>496.55758297069104</v>
      </c>
      <c r="H337" s="6">
        <f t="shared" si="44"/>
        <v>44.046026790824079</v>
      </c>
      <c r="I337" s="6">
        <f t="shared" si="41"/>
        <v>20730.443280077059</v>
      </c>
    </row>
    <row r="338" spans="1:9" x14ac:dyDescent="0.25">
      <c r="A338" s="4">
        <f t="shared" si="36"/>
        <v>321</v>
      </c>
      <c r="B338" s="5">
        <f t="shared" si="37"/>
        <v>52140</v>
      </c>
      <c r="C338" s="6">
        <f t="shared" si="42"/>
        <v>20730.443280077059</v>
      </c>
      <c r="D338" s="6">
        <f t="shared" si="43"/>
        <v>540.60360976151514</v>
      </c>
      <c r="E338" s="7">
        <f t="shared" si="38"/>
        <v>0</v>
      </c>
      <c r="F338" s="6">
        <f t="shared" si="39"/>
        <v>540.60360976151514</v>
      </c>
      <c r="G338" s="6">
        <f t="shared" si="40"/>
        <v>497.58793995535524</v>
      </c>
      <c r="H338" s="6">
        <f t="shared" si="44"/>
        <v>43.015669806159899</v>
      </c>
      <c r="I338" s="6">
        <f t="shared" si="41"/>
        <v>20232.855340121703</v>
      </c>
    </row>
    <row r="339" spans="1:9" x14ac:dyDescent="0.25">
      <c r="A339" s="4">
        <f t="shared" ref="A339:A377" si="45">IF(Values_Entered,A338+1,"")</f>
        <v>322</v>
      </c>
      <c r="B339" s="5">
        <f t="shared" ref="B339:B377" si="46">IF(Pay_Num&lt;&gt;"",DATE(YEAR(B338),MONTH(B338)+1,DAY(B338)),"")</f>
        <v>52171</v>
      </c>
      <c r="C339" s="6">
        <f t="shared" si="42"/>
        <v>20232.855340121703</v>
      </c>
      <c r="D339" s="6">
        <f t="shared" si="43"/>
        <v>540.60360976151514</v>
      </c>
      <c r="E339" s="7">
        <f t="shared" ref="E339:E377" si="47">IF(Pay_Num&lt;&gt;"",Scheduled_Extra_Payments,"")</f>
        <v>0</v>
      </c>
      <c r="F339" s="6">
        <f t="shared" ref="F339:F377" si="48">IF(Pay_Num&lt;&gt;"",Sched_Pay+Extra_Pay,"")</f>
        <v>540.60360976151514</v>
      </c>
      <c r="G339" s="6">
        <f t="shared" ref="G339:G377" si="49">IF(Pay_Num&lt;&gt;"",Total_Pay-Int,"")</f>
        <v>498.6204349307626</v>
      </c>
      <c r="H339" s="6">
        <f t="shared" si="44"/>
        <v>41.983174830752532</v>
      </c>
      <c r="I339" s="6">
        <f t="shared" ref="I339:I377" si="50">IF(Pay_Num&lt;&gt;"",Beg_Bal-Princ,"")</f>
        <v>19734.23490519094</v>
      </c>
    </row>
    <row r="340" spans="1:9" x14ac:dyDescent="0.25">
      <c r="A340" s="4">
        <f t="shared" si="45"/>
        <v>323</v>
      </c>
      <c r="B340" s="5">
        <f t="shared" si="46"/>
        <v>52201</v>
      </c>
      <c r="C340" s="6">
        <f t="shared" ref="C340:C377" si="51">IF(Pay_Num&lt;&gt;"",I339,"")</f>
        <v>19734.23490519094</v>
      </c>
      <c r="D340" s="6">
        <f t="shared" ref="D340:D377" si="52">IF(Pay_Num&lt;&gt;"",Scheduled_Monthly_Payment,"")</f>
        <v>540.60360976151514</v>
      </c>
      <c r="E340" s="7">
        <f t="shared" si="47"/>
        <v>0</v>
      </c>
      <c r="F340" s="6">
        <f t="shared" si="48"/>
        <v>540.60360976151514</v>
      </c>
      <c r="G340" s="6">
        <f t="shared" si="49"/>
        <v>499.65507233324394</v>
      </c>
      <c r="H340" s="6">
        <f t="shared" ref="H340:H377" si="53">IF(Pay_Num&lt;&gt;"",Beg_Bal*Interest_Rate/12,"")</f>
        <v>40.948537428271202</v>
      </c>
      <c r="I340" s="6">
        <f t="shared" si="50"/>
        <v>19234.579832857697</v>
      </c>
    </row>
    <row r="341" spans="1:9" x14ac:dyDescent="0.25">
      <c r="A341" s="4">
        <f t="shared" si="45"/>
        <v>324</v>
      </c>
      <c r="B341" s="5">
        <f t="shared" si="46"/>
        <v>52232</v>
      </c>
      <c r="C341" s="6">
        <f t="shared" si="51"/>
        <v>19234.579832857697</v>
      </c>
      <c r="D341" s="6">
        <f t="shared" si="52"/>
        <v>540.60360976151514</v>
      </c>
      <c r="E341" s="7">
        <f t="shared" si="47"/>
        <v>0</v>
      </c>
      <c r="F341" s="6">
        <f t="shared" si="48"/>
        <v>540.60360976151514</v>
      </c>
      <c r="G341" s="6">
        <f t="shared" si="49"/>
        <v>500.69185660833546</v>
      </c>
      <c r="H341" s="6">
        <f t="shared" si="53"/>
        <v>39.911753153179717</v>
      </c>
      <c r="I341" s="6">
        <f t="shared" si="50"/>
        <v>18733.88797624936</v>
      </c>
    </row>
    <row r="342" spans="1:9" x14ac:dyDescent="0.25">
      <c r="A342" s="4">
        <f t="shared" si="45"/>
        <v>325</v>
      </c>
      <c r="B342" s="5">
        <f t="shared" si="46"/>
        <v>52263</v>
      </c>
      <c r="C342" s="6">
        <f t="shared" si="51"/>
        <v>18733.88797624936</v>
      </c>
      <c r="D342" s="6">
        <f t="shared" si="52"/>
        <v>540.60360976151514</v>
      </c>
      <c r="E342" s="7">
        <f t="shared" si="47"/>
        <v>0</v>
      </c>
      <c r="F342" s="6">
        <f t="shared" si="48"/>
        <v>540.60360976151514</v>
      </c>
      <c r="G342" s="6">
        <f t="shared" si="49"/>
        <v>501.73079221079774</v>
      </c>
      <c r="H342" s="6">
        <f t="shared" si="53"/>
        <v>38.872817550717421</v>
      </c>
      <c r="I342" s="6">
        <f t="shared" si="50"/>
        <v>18232.157184038562</v>
      </c>
    </row>
    <row r="343" spans="1:9" x14ac:dyDescent="0.25">
      <c r="A343" s="4">
        <f t="shared" si="45"/>
        <v>326</v>
      </c>
      <c r="B343" s="5">
        <f t="shared" si="46"/>
        <v>52291</v>
      </c>
      <c r="C343" s="6">
        <f t="shared" si="51"/>
        <v>18232.157184038562</v>
      </c>
      <c r="D343" s="6">
        <f t="shared" si="52"/>
        <v>540.60360976151514</v>
      </c>
      <c r="E343" s="7">
        <f t="shared" si="47"/>
        <v>0</v>
      </c>
      <c r="F343" s="6">
        <f t="shared" si="48"/>
        <v>540.60360976151514</v>
      </c>
      <c r="G343" s="6">
        <f t="shared" si="49"/>
        <v>502.77188360463515</v>
      </c>
      <c r="H343" s="6">
        <f t="shared" si="53"/>
        <v>37.831726156880016</v>
      </c>
      <c r="I343" s="6">
        <f t="shared" si="50"/>
        <v>17729.385300433925</v>
      </c>
    </row>
    <row r="344" spans="1:9" x14ac:dyDescent="0.25">
      <c r="A344" s="4">
        <f t="shared" si="45"/>
        <v>327</v>
      </c>
      <c r="B344" s="5">
        <f t="shared" si="46"/>
        <v>52322</v>
      </c>
      <c r="C344" s="6">
        <f t="shared" si="51"/>
        <v>17729.385300433925</v>
      </c>
      <c r="D344" s="6">
        <f t="shared" si="52"/>
        <v>540.60360976151514</v>
      </c>
      <c r="E344" s="7">
        <f t="shared" si="47"/>
        <v>0</v>
      </c>
      <c r="F344" s="6">
        <f t="shared" si="48"/>
        <v>540.60360976151514</v>
      </c>
      <c r="G344" s="6">
        <f t="shared" si="49"/>
        <v>503.81513526311477</v>
      </c>
      <c r="H344" s="6">
        <f t="shared" si="53"/>
        <v>36.788474498400397</v>
      </c>
      <c r="I344" s="6">
        <f t="shared" si="50"/>
        <v>17225.570165170811</v>
      </c>
    </row>
    <row r="345" spans="1:9" x14ac:dyDescent="0.25">
      <c r="A345" s="4">
        <f t="shared" si="45"/>
        <v>328</v>
      </c>
      <c r="B345" s="5">
        <f t="shared" si="46"/>
        <v>52352</v>
      </c>
      <c r="C345" s="6">
        <f t="shared" si="51"/>
        <v>17225.570165170811</v>
      </c>
      <c r="D345" s="6">
        <f t="shared" si="52"/>
        <v>540.60360976151514</v>
      </c>
      <c r="E345" s="7">
        <f t="shared" si="47"/>
        <v>0</v>
      </c>
      <c r="F345" s="6">
        <f t="shared" si="48"/>
        <v>540.60360976151514</v>
      </c>
      <c r="G345" s="6">
        <f t="shared" si="49"/>
        <v>504.86055166878572</v>
      </c>
      <c r="H345" s="6">
        <f t="shared" si="53"/>
        <v>35.743058092729434</v>
      </c>
      <c r="I345" s="6">
        <f t="shared" si="50"/>
        <v>16720.709613502026</v>
      </c>
    </row>
    <row r="346" spans="1:9" x14ac:dyDescent="0.25">
      <c r="A346" s="4">
        <f t="shared" si="45"/>
        <v>329</v>
      </c>
      <c r="B346" s="5">
        <f t="shared" si="46"/>
        <v>52383</v>
      </c>
      <c r="C346" s="6">
        <f t="shared" si="51"/>
        <v>16720.709613502026</v>
      </c>
      <c r="D346" s="6">
        <f t="shared" si="52"/>
        <v>540.60360976151514</v>
      </c>
      <c r="E346" s="7">
        <f t="shared" si="47"/>
        <v>0</v>
      </c>
      <c r="F346" s="6">
        <f t="shared" si="48"/>
        <v>540.60360976151514</v>
      </c>
      <c r="G346" s="6">
        <f t="shared" si="49"/>
        <v>505.90813731349846</v>
      </c>
      <c r="H346" s="6">
        <f t="shared" si="53"/>
        <v>34.695472448016702</v>
      </c>
      <c r="I346" s="6">
        <f t="shared" si="50"/>
        <v>16214.801476188528</v>
      </c>
    </row>
    <row r="347" spans="1:9" x14ac:dyDescent="0.25">
      <c r="A347" s="4">
        <f t="shared" si="45"/>
        <v>330</v>
      </c>
      <c r="B347" s="5">
        <f t="shared" si="46"/>
        <v>52413</v>
      </c>
      <c r="C347" s="6">
        <f t="shared" si="51"/>
        <v>16214.801476188528</v>
      </c>
      <c r="D347" s="6">
        <f t="shared" si="52"/>
        <v>540.60360976151514</v>
      </c>
      <c r="E347" s="7">
        <f t="shared" si="47"/>
        <v>0</v>
      </c>
      <c r="F347" s="6">
        <f t="shared" si="48"/>
        <v>540.60360976151514</v>
      </c>
      <c r="G347" s="6">
        <f t="shared" si="49"/>
        <v>506.95789669842395</v>
      </c>
      <c r="H347" s="6">
        <f t="shared" si="53"/>
        <v>33.645713063091193</v>
      </c>
      <c r="I347" s="6">
        <f t="shared" si="50"/>
        <v>15707.843579490103</v>
      </c>
    </row>
    <row r="348" spans="1:9" x14ac:dyDescent="0.25">
      <c r="A348" s="4">
        <f t="shared" si="45"/>
        <v>331</v>
      </c>
      <c r="B348" s="5">
        <f t="shared" si="46"/>
        <v>52444</v>
      </c>
      <c r="C348" s="6">
        <f t="shared" si="51"/>
        <v>15707.843579490103</v>
      </c>
      <c r="D348" s="6">
        <f t="shared" si="52"/>
        <v>540.60360976151514</v>
      </c>
      <c r="E348" s="7">
        <f t="shared" si="47"/>
        <v>0</v>
      </c>
      <c r="F348" s="6">
        <f t="shared" si="48"/>
        <v>540.60360976151514</v>
      </c>
      <c r="G348" s="6">
        <f t="shared" si="49"/>
        <v>508.00983433407316</v>
      </c>
      <c r="H348" s="6">
        <f t="shared" si="53"/>
        <v>32.593775427441962</v>
      </c>
      <c r="I348" s="6">
        <f t="shared" si="50"/>
        <v>15199.833745156031</v>
      </c>
    </row>
    <row r="349" spans="1:9" x14ac:dyDescent="0.25">
      <c r="A349" s="4">
        <f t="shared" si="45"/>
        <v>332</v>
      </c>
      <c r="B349" s="5">
        <f t="shared" si="46"/>
        <v>52475</v>
      </c>
      <c r="C349" s="6">
        <f t="shared" si="51"/>
        <v>15199.833745156031</v>
      </c>
      <c r="D349" s="6">
        <f t="shared" si="52"/>
        <v>540.60360976151514</v>
      </c>
      <c r="E349" s="7">
        <f t="shared" si="47"/>
        <v>0</v>
      </c>
      <c r="F349" s="6">
        <f t="shared" si="48"/>
        <v>540.60360976151514</v>
      </c>
      <c r="G349" s="6">
        <f t="shared" si="49"/>
        <v>509.06395474031638</v>
      </c>
      <c r="H349" s="6">
        <f t="shared" si="53"/>
        <v>31.539655021198765</v>
      </c>
      <c r="I349" s="6">
        <f t="shared" si="50"/>
        <v>14690.769790415714</v>
      </c>
    </row>
    <row r="350" spans="1:9" x14ac:dyDescent="0.25">
      <c r="A350" s="4">
        <f t="shared" si="45"/>
        <v>333</v>
      </c>
      <c r="B350" s="5">
        <f t="shared" si="46"/>
        <v>52505</v>
      </c>
      <c r="C350" s="6">
        <f t="shared" si="51"/>
        <v>14690.769790415714</v>
      </c>
      <c r="D350" s="6">
        <f t="shared" si="52"/>
        <v>540.60360976151514</v>
      </c>
      <c r="E350" s="7">
        <f t="shared" si="47"/>
        <v>0</v>
      </c>
      <c r="F350" s="6">
        <f t="shared" si="48"/>
        <v>540.60360976151514</v>
      </c>
      <c r="G350" s="6">
        <f t="shared" si="49"/>
        <v>510.12026244640253</v>
      </c>
      <c r="H350" s="6">
        <f t="shared" si="53"/>
        <v>30.483347315112606</v>
      </c>
      <c r="I350" s="6">
        <f t="shared" si="50"/>
        <v>14180.649527969312</v>
      </c>
    </row>
    <row r="351" spans="1:9" x14ac:dyDescent="0.25">
      <c r="A351" s="4">
        <f t="shared" si="45"/>
        <v>334</v>
      </c>
      <c r="B351" s="5">
        <f t="shared" si="46"/>
        <v>52536</v>
      </c>
      <c r="C351" s="6">
        <f t="shared" si="51"/>
        <v>14180.649527969312</v>
      </c>
      <c r="D351" s="6">
        <f t="shared" si="52"/>
        <v>540.60360976151514</v>
      </c>
      <c r="E351" s="7">
        <f t="shared" si="47"/>
        <v>0</v>
      </c>
      <c r="F351" s="6">
        <f t="shared" si="48"/>
        <v>540.60360976151514</v>
      </c>
      <c r="G351" s="6">
        <f t="shared" si="49"/>
        <v>511.17876199097884</v>
      </c>
      <c r="H351" s="6">
        <f t="shared" si="53"/>
        <v>29.424847770536321</v>
      </c>
      <c r="I351" s="6">
        <f t="shared" si="50"/>
        <v>13669.470765978333</v>
      </c>
    </row>
    <row r="352" spans="1:9" x14ac:dyDescent="0.25">
      <c r="A352" s="4">
        <f t="shared" si="45"/>
        <v>335</v>
      </c>
      <c r="B352" s="5">
        <f t="shared" si="46"/>
        <v>52566</v>
      </c>
      <c r="C352" s="6">
        <f t="shared" si="51"/>
        <v>13669.470765978333</v>
      </c>
      <c r="D352" s="6">
        <f t="shared" si="52"/>
        <v>540.60360976151514</v>
      </c>
      <c r="E352" s="7">
        <f t="shared" si="47"/>
        <v>0</v>
      </c>
      <c r="F352" s="6">
        <f t="shared" si="48"/>
        <v>540.60360976151514</v>
      </c>
      <c r="G352" s="6">
        <f t="shared" si="49"/>
        <v>512.23945792211009</v>
      </c>
      <c r="H352" s="6">
        <f t="shared" si="53"/>
        <v>28.364151839405039</v>
      </c>
      <c r="I352" s="6">
        <f t="shared" si="50"/>
        <v>13157.231308056222</v>
      </c>
    </row>
    <row r="353" spans="1:9" x14ac:dyDescent="0.25">
      <c r="A353" s="4">
        <f t="shared" si="45"/>
        <v>336</v>
      </c>
      <c r="B353" s="5">
        <f t="shared" si="46"/>
        <v>52597</v>
      </c>
      <c r="C353" s="6">
        <f t="shared" si="51"/>
        <v>13157.231308056222</v>
      </c>
      <c r="D353" s="6">
        <f t="shared" si="52"/>
        <v>540.60360976151514</v>
      </c>
      <c r="E353" s="7">
        <f t="shared" si="47"/>
        <v>0</v>
      </c>
      <c r="F353" s="6">
        <f t="shared" si="48"/>
        <v>540.60360976151514</v>
      </c>
      <c r="G353" s="6">
        <f t="shared" si="49"/>
        <v>513.30235479729845</v>
      </c>
      <c r="H353" s="6">
        <f t="shared" si="53"/>
        <v>27.301254964216657</v>
      </c>
      <c r="I353" s="6">
        <f t="shared" si="50"/>
        <v>12643.928953258923</v>
      </c>
    </row>
    <row r="354" spans="1:9" x14ac:dyDescent="0.25">
      <c r="A354" s="4">
        <f t="shared" si="45"/>
        <v>337</v>
      </c>
      <c r="B354" s="5">
        <f t="shared" si="46"/>
        <v>52628</v>
      </c>
      <c r="C354" s="6">
        <f t="shared" si="51"/>
        <v>12643.928953258923</v>
      </c>
      <c r="D354" s="6">
        <f t="shared" si="52"/>
        <v>540.60360976151514</v>
      </c>
      <c r="E354" s="7">
        <f t="shared" si="47"/>
        <v>0</v>
      </c>
      <c r="F354" s="6">
        <f t="shared" si="48"/>
        <v>540.60360976151514</v>
      </c>
      <c r="G354" s="6">
        <f t="shared" si="49"/>
        <v>514.36745718350289</v>
      </c>
      <c r="H354" s="6">
        <f t="shared" si="53"/>
        <v>26.236152578012263</v>
      </c>
      <c r="I354" s="6">
        <f t="shared" si="50"/>
        <v>12129.561496075419</v>
      </c>
    </row>
    <row r="355" spans="1:9" x14ac:dyDescent="0.25">
      <c r="A355" s="4">
        <f t="shared" si="45"/>
        <v>338</v>
      </c>
      <c r="B355" s="5">
        <f t="shared" si="46"/>
        <v>52657</v>
      </c>
      <c r="C355" s="6">
        <f t="shared" si="51"/>
        <v>12129.561496075419</v>
      </c>
      <c r="D355" s="6">
        <f t="shared" si="52"/>
        <v>540.60360976151514</v>
      </c>
      <c r="E355" s="7">
        <f t="shared" si="47"/>
        <v>0</v>
      </c>
      <c r="F355" s="6">
        <f t="shared" si="48"/>
        <v>540.60360976151514</v>
      </c>
      <c r="G355" s="6">
        <f t="shared" si="49"/>
        <v>515.43476965715865</v>
      </c>
      <c r="H355" s="6">
        <f t="shared" si="53"/>
        <v>25.168840104356494</v>
      </c>
      <c r="I355" s="6">
        <f t="shared" si="50"/>
        <v>11614.126726418261</v>
      </c>
    </row>
    <row r="356" spans="1:9" x14ac:dyDescent="0.25">
      <c r="A356" s="4">
        <f t="shared" si="45"/>
        <v>339</v>
      </c>
      <c r="B356" s="5">
        <f t="shared" si="46"/>
        <v>52688</v>
      </c>
      <c r="C356" s="6">
        <f t="shared" si="51"/>
        <v>11614.126726418261</v>
      </c>
      <c r="D356" s="6">
        <f t="shared" si="52"/>
        <v>540.60360976151514</v>
      </c>
      <c r="E356" s="7">
        <f t="shared" si="47"/>
        <v>0</v>
      </c>
      <c r="F356" s="6">
        <f t="shared" si="48"/>
        <v>540.60360976151514</v>
      </c>
      <c r="G356" s="6">
        <f t="shared" si="49"/>
        <v>516.50429680419722</v>
      </c>
      <c r="H356" s="6">
        <f t="shared" si="53"/>
        <v>24.099312957317888</v>
      </c>
      <c r="I356" s="6">
        <f t="shared" si="50"/>
        <v>11097.622429614063</v>
      </c>
    </row>
    <row r="357" spans="1:9" x14ac:dyDescent="0.25">
      <c r="A357" s="4">
        <f t="shared" si="45"/>
        <v>340</v>
      </c>
      <c r="B357" s="5">
        <f t="shared" si="46"/>
        <v>52718</v>
      </c>
      <c r="C357" s="6">
        <f t="shared" si="51"/>
        <v>11097.622429614063</v>
      </c>
      <c r="D357" s="6">
        <f t="shared" si="52"/>
        <v>540.60360976151514</v>
      </c>
      <c r="E357" s="7">
        <f t="shared" si="47"/>
        <v>0</v>
      </c>
      <c r="F357" s="6">
        <f t="shared" si="48"/>
        <v>540.60360976151514</v>
      </c>
      <c r="G357" s="6">
        <f t="shared" si="49"/>
        <v>517.57604322006591</v>
      </c>
      <c r="H357" s="6">
        <f t="shared" si="53"/>
        <v>23.027566541449179</v>
      </c>
      <c r="I357" s="6">
        <f t="shared" si="50"/>
        <v>10580.046386393997</v>
      </c>
    </row>
    <row r="358" spans="1:9" x14ac:dyDescent="0.25">
      <c r="A358" s="4">
        <f t="shared" si="45"/>
        <v>341</v>
      </c>
      <c r="B358" s="5">
        <f t="shared" si="46"/>
        <v>52749</v>
      </c>
      <c r="C358" s="6">
        <f t="shared" si="51"/>
        <v>10580.046386393997</v>
      </c>
      <c r="D358" s="6">
        <f t="shared" si="52"/>
        <v>540.60360976151514</v>
      </c>
      <c r="E358" s="7">
        <f t="shared" si="47"/>
        <v>0</v>
      </c>
      <c r="F358" s="6">
        <f t="shared" si="48"/>
        <v>540.60360976151514</v>
      </c>
      <c r="G358" s="6">
        <f t="shared" si="49"/>
        <v>518.65001350974762</v>
      </c>
      <c r="H358" s="6">
        <f t="shared" si="53"/>
        <v>21.953596251767539</v>
      </c>
      <c r="I358" s="6">
        <f t="shared" si="50"/>
        <v>10061.39637288425</v>
      </c>
    </row>
    <row r="359" spans="1:9" x14ac:dyDescent="0.25">
      <c r="A359" s="4">
        <f t="shared" si="45"/>
        <v>342</v>
      </c>
      <c r="B359" s="5">
        <f t="shared" si="46"/>
        <v>52779</v>
      </c>
      <c r="C359" s="6">
        <f t="shared" si="51"/>
        <v>10061.39637288425</v>
      </c>
      <c r="D359" s="6">
        <f t="shared" si="52"/>
        <v>540.60360976151514</v>
      </c>
      <c r="E359" s="7">
        <f t="shared" si="47"/>
        <v>0</v>
      </c>
      <c r="F359" s="6">
        <f t="shared" si="48"/>
        <v>540.60360976151514</v>
      </c>
      <c r="G359" s="6">
        <f t="shared" si="49"/>
        <v>519.7262122877803</v>
      </c>
      <c r="H359" s="6">
        <f t="shared" si="53"/>
        <v>20.877397473734817</v>
      </c>
      <c r="I359" s="6">
        <f t="shared" si="50"/>
        <v>9541.6701605964699</v>
      </c>
    </row>
    <row r="360" spans="1:9" x14ac:dyDescent="0.25">
      <c r="A360" s="4">
        <f t="shared" si="45"/>
        <v>343</v>
      </c>
      <c r="B360" s="5">
        <f t="shared" si="46"/>
        <v>52810</v>
      </c>
      <c r="C360" s="6">
        <f t="shared" si="51"/>
        <v>9541.6701605964699</v>
      </c>
      <c r="D360" s="6">
        <f t="shared" si="52"/>
        <v>540.60360976151514</v>
      </c>
      <c r="E360" s="7">
        <f t="shared" si="47"/>
        <v>0</v>
      </c>
      <c r="F360" s="6">
        <f t="shared" si="48"/>
        <v>540.60360976151514</v>
      </c>
      <c r="G360" s="6">
        <f t="shared" si="49"/>
        <v>520.8046441782775</v>
      </c>
      <c r="H360" s="6">
        <f t="shared" si="53"/>
        <v>19.798965583237674</v>
      </c>
      <c r="I360" s="6">
        <f t="shared" si="50"/>
        <v>9020.8655164181928</v>
      </c>
    </row>
    <row r="361" spans="1:9" x14ac:dyDescent="0.25">
      <c r="A361" s="4">
        <f t="shared" si="45"/>
        <v>344</v>
      </c>
      <c r="B361" s="5">
        <f t="shared" si="46"/>
        <v>52841</v>
      </c>
      <c r="C361" s="6">
        <f t="shared" si="51"/>
        <v>9020.8655164181928</v>
      </c>
      <c r="D361" s="6">
        <f t="shared" si="52"/>
        <v>540.60360976151514</v>
      </c>
      <c r="E361" s="7">
        <f t="shared" si="47"/>
        <v>0</v>
      </c>
      <c r="F361" s="6">
        <f t="shared" si="48"/>
        <v>540.60360976151514</v>
      </c>
      <c r="G361" s="6">
        <f t="shared" si="49"/>
        <v>521.88531381494738</v>
      </c>
      <c r="H361" s="6">
        <f t="shared" si="53"/>
        <v>18.71829594656775</v>
      </c>
      <c r="I361" s="6">
        <f t="shared" si="50"/>
        <v>8498.9802026032448</v>
      </c>
    </row>
    <row r="362" spans="1:9" x14ac:dyDescent="0.25">
      <c r="A362" s="4">
        <f t="shared" si="45"/>
        <v>345</v>
      </c>
      <c r="B362" s="5">
        <f t="shared" si="46"/>
        <v>52871</v>
      </c>
      <c r="C362" s="6">
        <f t="shared" si="51"/>
        <v>8498.9802026032448</v>
      </c>
      <c r="D362" s="6">
        <f t="shared" si="52"/>
        <v>540.60360976151514</v>
      </c>
      <c r="E362" s="7">
        <f t="shared" si="47"/>
        <v>0</v>
      </c>
      <c r="F362" s="6">
        <f t="shared" si="48"/>
        <v>540.60360976151514</v>
      </c>
      <c r="G362" s="6">
        <f t="shared" si="49"/>
        <v>522.96822584111339</v>
      </c>
      <c r="H362" s="6">
        <f t="shared" si="53"/>
        <v>17.635383920401733</v>
      </c>
      <c r="I362" s="6">
        <f t="shared" si="50"/>
        <v>7976.0119767621318</v>
      </c>
    </row>
    <row r="363" spans="1:9" x14ac:dyDescent="0.25">
      <c r="A363" s="4">
        <f t="shared" si="45"/>
        <v>346</v>
      </c>
      <c r="B363" s="5">
        <f t="shared" si="46"/>
        <v>52902</v>
      </c>
      <c r="C363" s="6">
        <f t="shared" si="51"/>
        <v>7976.0119767621318</v>
      </c>
      <c r="D363" s="6">
        <f t="shared" si="52"/>
        <v>540.60360976151514</v>
      </c>
      <c r="E363" s="7">
        <f t="shared" si="47"/>
        <v>0</v>
      </c>
      <c r="F363" s="6">
        <f t="shared" si="48"/>
        <v>540.60360976151514</v>
      </c>
      <c r="G363" s="6">
        <f t="shared" si="49"/>
        <v>524.05338490973372</v>
      </c>
      <c r="H363" s="6">
        <f t="shared" si="53"/>
        <v>16.550224851781422</v>
      </c>
      <c r="I363" s="6">
        <f t="shared" si="50"/>
        <v>7451.9585918523981</v>
      </c>
    </row>
    <row r="364" spans="1:9" x14ac:dyDescent="0.25">
      <c r="A364" s="4">
        <f t="shared" si="45"/>
        <v>347</v>
      </c>
      <c r="B364" s="5">
        <f t="shared" si="46"/>
        <v>52932</v>
      </c>
      <c r="C364" s="6">
        <f t="shared" si="51"/>
        <v>7451.9585918523981</v>
      </c>
      <c r="D364" s="6">
        <f t="shared" si="52"/>
        <v>540.60360976151514</v>
      </c>
      <c r="E364" s="7">
        <f t="shared" si="47"/>
        <v>0</v>
      </c>
      <c r="F364" s="6">
        <f t="shared" si="48"/>
        <v>540.60360976151514</v>
      </c>
      <c r="G364" s="6">
        <f t="shared" si="49"/>
        <v>525.1407956834214</v>
      </c>
      <c r="H364" s="6">
        <f t="shared" si="53"/>
        <v>15.462814078093723</v>
      </c>
      <c r="I364" s="6">
        <f t="shared" si="50"/>
        <v>6926.8177961689762</v>
      </c>
    </row>
    <row r="365" spans="1:9" x14ac:dyDescent="0.25">
      <c r="A365" s="4">
        <f t="shared" si="45"/>
        <v>348</v>
      </c>
      <c r="B365" s="5">
        <f t="shared" si="46"/>
        <v>52963</v>
      </c>
      <c r="C365" s="6">
        <f t="shared" si="51"/>
        <v>6926.8177961689762</v>
      </c>
      <c r="D365" s="6">
        <f t="shared" si="52"/>
        <v>540.60360976151514</v>
      </c>
      <c r="E365" s="7">
        <f t="shared" si="47"/>
        <v>0</v>
      </c>
      <c r="F365" s="6">
        <f t="shared" si="48"/>
        <v>540.60360976151514</v>
      </c>
      <c r="G365" s="6">
        <f t="shared" si="49"/>
        <v>526.23046283446456</v>
      </c>
      <c r="H365" s="6">
        <f t="shared" si="53"/>
        <v>14.373146927050625</v>
      </c>
      <c r="I365" s="6">
        <f t="shared" si="50"/>
        <v>6400.5873333345116</v>
      </c>
    </row>
    <row r="366" spans="1:9" x14ac:dyDescent="0.25">
      <c r="A366" s="4">
        <f t="shared" si="45"/>
        <v>349</v>
      </c>
      <c r="B366" s="5">
        <f t="shared" si="46"/>
        <v>52994</v>
      </c>
      <c r="C366" s="6">
        <f t="shared" si="51"/>
        <v>6400.5873333345116</v>
      </c>
      <c r="D366" s="6">
        <f t="shared" si="52"/>
        <v>540.60360976151514</v>
      </c>
      <c r="E366" s="7">
        <f t="shared" si="47"/>
        <v>0</v>
      </c>
      <c r="F366" s="6">
        <f t="shared" si="48"/>
        <v>540.60360976151514</v>
      </c>
      <c r="G366" s="6">
        <f t="shared" si="49"/>
        <v>527.32239104484609</v>
      </c>
      <c r="H366" s="6">
        <f t="shared" si="53"/>
        <v>13.281218716669111</v>
      </c>
      <c r="I366" s="6">
        <f t="shared" si="50"/>
        <v>5873.2649422896657</v>
      </c>
    </row>
    <row r="367" spans="1:9" x14ac:dyDescent="0.25">
      <c r="A367" s="4">
        <f t="shared" si="45"/>
        <v>350</v>
      </c>
      <c r="B367" s="5">
        <f t="shared" si="46"/>
        <v>53022</v>
      </c>
      <c r="C367" s="6">
        <f t="shared" si="51"/>
        <v>5873.2649422896657</v>
      </c>
      <c r="D367" s="6">
        <f t="shared" si="52"/>
        <v>540.60360976151514</v>
      </c>
      <c r="E367" s="7">
        <f t="shared" si="47"/>
        <v>0</v>
      </c>
      <c r="F367" s="6">
        <f t="shared" si="48"/>
        <v>540.60360976151514</v>
      </c>
      <c r="G367" s="6">
        <f t="shared" si="49"/>
        <v>528.41658500626409</v>
      </c>
      <c r="H367" s="6">
        <f t="shared" si="53"/>
        <v>12.187024755251054</v>
      </c>
      <c r="I367" s="6">
        <f t="shared" si="50"/>
        <v>5344.8483572834011</v>
      </c>
    </row>
    <row r="368" spans="1:9" x14ac:dyDescent="0.25">
      <c r="A368" s="4">
        <f t="shared" si="45"/>
        <v>351</v>
      </c>
      <c r="B368" s="5">
        <f t="shared" si="46"/>
        <v>53053</v>
      </c>
      <c r="C368" s="6">
        <f t="shared" si="51"/>
        <v>5344.8483572834011</v>
      </c>
      <c r="D368" s="6">
        <f t="shared" si="52"/>
        <v>540.60360976151514</v>
      </c>
      <c r="E368" s="7">
        <f t="shared" si="47"/>
        <v>0</v>
      </c>
      <c r="F368" s="6">
        <f t="shared" si="48"/>
        <v>540.60360976151514</v>
      </c>
      <c r="G368" s="6">
        <f t="shared" si="49"/>
        <v>529.51304942015213</v>
      </c>
      <c r="H368" s="6">
        <f t="shared" si="53"/>
        <v>11.090560341363057</v>
      </c>
      <c r="I368" s="6">
        <f t="shared" si="50"/>
        <v>4815.335307863249</v>
      </c>
    </row>
    <row r="369" spans="1:9" x14ac:dyDescent="0.25">
      <c r="A369" s="4">
        <f t="shared" si="45"/>
        <v>352</v>
      </c>
      <c r="B369" s="5">
        <f t="shared" si="46"/>
        <v>53083</v>
      </c>
      <c r="C369" s="6">
        <f t="shared" si="51"/>
        <v>4815.335307863249</v>
      </c>
      <c r="D369" s="6">
        <f t="shared" si="52"/>
        <v>540.60360976151514</v>
      </c>
      <c r="E369" s="7">
        <f t="shared" si="47"/>
        <v>0</v>
      </c>
      <c r="F369" s="6">
        <f t="shared" si="48"/>
        <v>540.60360976151514</v>
      </c>
      <c r="G369" s="6">
        <f t="shared" si="49"/>
        <v>530.61178899769891</v>
      </c>
      <c r="H369" s="6">
        <f t="shared" si="53"/>
        <v>9.9918207638162411</v>
      </c>
      <c r="I369" s="6">
        <f t="shared" si="50"/>
        <v>4284.7235188655504</v>
      </c>
    </row>
    <row r="370" spans="1:9" x14ac:dyDescent="0.25">
      <c r="A370" s="4">
        <f t="shared" si="45"/>
        <v>353</v>
      </c>
      <c r="B370" s="5">
        <f t="shared" si="46"/>
        <v>53114</v>
      </c>
      <c r="C370" s="6">
        <f t="shared" si="51"/>
        <v>4284.7235188655504</v>
      </c>
      <c r="D370" s="6">
        <f t="shared" si="52"/>
        <v>540.60360976151514</v>
      </c>
      <c r="E370" s="7">
        <f t="shared" si="47"/>
        <v>0</v>
      </c>
      <c r="F370" s="6">
        <f t="shared" si="48"/>
        <v>540.60360976151514</v>
      </c>
      <c r="G370" s="6">
        <f t="shared" si="49"/>
        <v>531.71280845986917</v>
      </c>
      <c r="H370" s="6">
        <f t="shared" si="53"/>
        <v>8.8908013016460163</v>
      </c>
      <c r="I370" s="6">
        <f t="shared" si="50"/>
        <v>3753.0107104056815</v>
      </c>
    </row>
    <row r="371" spans="1:9" x14ac:dyDescent="0.25">
      <c r="A371" s="4">
        <f t="shared" si="45"/>
        <v>354</v>
      </c>
      <c r="B371" s="5">
        <f t="shared" si="46"/>
        <v>53144</v>
      </c>
      <c r="C371" s="6">
        <f t="shared" si="51"/>
        <v>3753.0107104056815</v>
      </c>
      <c r="D371" s="6">
        <f t="shared" si="52"/>
        <v>540.60360976151514</v>
      </c>
      <c r="E371" s="7">
        <f t="shared" si="47"/>
        <v>0</v>
      </c>
      <c r="F371" s="6">
        <f t="shared" si="48"/>
        <v>540.60360976151514</v>
      </c>
      <c r="G371" s="6">
        <f t="shared" si="49"/>
        <v>532.81611253742335</v>
      </c>
      <c r="H371" s="6">
        <f t="shared" si="53"/>
        <v>7.7874972240917879</v>
      </c>
      <c r="I371" s="6">
        <f t="shared" si="50"/>
        <v>3220.1945978682579</v>
      </c>
    </row>
    <row r="372" spans="1:9" x14ac:dyDescent="0.25">
      <c r="A372" s="4">
        <f t="shared" si="45"/>
        <v>355</v>
      </c>
      <c r="B372" s="5">
        <f t="shared" si="46"/>
        <v>53175</v>
      </c>
      <c r="C372" s="6">
        <f t="shared" si="51"/>
        <v>3220.1945978682579</v>
      </c>
      <c r="D372" s="6">
        <f t="shared" si="52"/>
        <v>540.60360976151514</v>
      </c>
      <c r="E372" s="7">
        <f t="shared" si="47"/>
        <v>0</v>
      </c>
      <c r="F372" s="6">
        <f t="shared" si="48"/>
        <v>540.60360976151514</v>
      </c>
      <c r="G372" s="6">
        <f t="shared" si="49"/>
        <v>533.92170597093855</v>
      </c>
      <c r="H372" s="6">
        <f t="shared" si="53"/>
        <v>6.6819037905766345</v>
      </c>
      <c r="I372" s="6">
        <f t="shared" si="50"/>
        <v>2686.2728918973194</v>
      </c>
    </row>
    <row r="373" spans="1:9" x14ac:dyDescent="0.25">
      <c r="A373" s="4">
        <f t="shared" si="45"/>
        <v>356</v>
      </c>
      <c r="B373" s="5">
        <f t="shared" si="46"/>
        <v>53206</v>
      </c>
      <c r="C373" s="6">
        <f t="shared" si="51"/>
        <v>2686.2728918973194</v>
      </c>
      <c r="D373" s="6">
        <f t="shared" si="52"/>
        <v>540.60360976151514</v>
      </c>
      <c r="E373" s="7">
        <f t="shared" si="47"/>
        <v>0</v>
      </c>
      <c r="F373" s="6">
        <f t="shared" si="48"/>
        <v>540.60360976151514</v>
      </c>
      <c r="G373" s="6">
        <f t="shared" si="49"/>
        <v>535.02959351082825</v>
      </c>
      <c r="H373" s="6">
        <f t="shared" si="53"/>
        <v>5.5740162506869373</v>
      </c>
      <c r="I373" s="6">
        <f t="shared" si="50"/>
        <v>2151.243298386491</v>
      </c>
    </row>
    <row r="374" spans="1:9" x14ac:dyDescent="0.25">
      <c r="A374" s="4">
        <f t="shared" si="45"/>
        <v>357</v>
      </c>
      <c r="B374" s="5">
        <f t="shared" si="46"/>
        <v>53236</v>
      </c>
      <c r="C374" s="6">
        <f t="shared" si="51"/>
        <v>2151.243298386491</v>
      </c>
      <c r="D374" s="6">
        <f t="shared" si="52"/>
        <v>540.60360976151514</v>
      </c>
      <c r="E374" s="7">
        <f t="shared" si="47"/>
        <v>0</v>
      </c>
      <c r="F374" s="6">
        <f t="shared" si="48"/>
        <v>540.60360976151514</v>
      </c>
      <c r="G374" s="6">
        <f t="shared" si="49"/>
        <v>536.13977991736317</v>
      </c>
      <c r="H374" s="6">
        <f t="shared" si="53"/>
        <v>4.4638298441519684</v>
      </c>
      <c r="I374" s="6">
        <f t="shared" si="50"/>
        <v>1615.1035184691277</v>
      </c>
    </row>
    <row r="375" spans="1:9" x14ac:dyDescent="0.25">
      <c r="A375" s="4">
        <f t="shared" si="45"/>
        <v>358</v>
      </c>
      <c r="B375" s="5">
        <f t="shared" si="46"/>
        <v>53267</v>
      </c>
      <c r="C375" s="6">
        <f t="shared" si="51"/>
        <v>1615.1035184691277</v>
      </c>
      <c r="D375" s="6">
        <f t="shared" si="52"/>
        <v>540.60360976151514</v>
      </c>
      <c r="E375" s="7">
        <f t="shared" si="47"/>
        <v>0</v>
      </c>
      <c r="F375" s="6">
        <f t="shared" si="48"/>
        <v>540.60360976151514</v>
      </c>
      <c r="G375" s="6">
        <f t="shared" si="49"/>
        <v>537.25226996069171</v>
      </c>
      <c r="H375" s="6">
        <f t="shared" si="53"/>
        <v>3.3513398008234394</v>
      </c>
      <c r="I375" s="6">
        <f t="shared" si="50"/>
        <v>1077.8512485084361</v>
      </c>
    </row>
    <row r="376" spans="1:9" x14ac:dyDescent="0.25">
      <c r="A376" s="4">
        <f t="shared" si="45"/>
        <v>359</v>
      </c>
      <c r="B376" s="5">
        <f t="shared" si="46"/>
        <v>53297</v>
      </c>
      <c r="C376" s="6">
        <f t="shared" si="51"/>
        <v>1077.8512485084361</v>
      </c>
      <c r="D376" s="6">
        <f t="shared" si="52"/>
        <v>540.60360976151514</v>
      </c>
      <c r="E376" s="7">
        <f t="shared" si="47"/>
        <v>0</v>
      </c>
      <c r="F376" s="6">
        <f t="shared" si="48"/>
        <v>540.60360976151514</v>
      </c>
      <c r="G376" s="6">
        <f t="shared" si="49"/>
        <v>538.36706842086016</v>
      </c>
      <c r="H376" s="6">
        <f t="shared" si="53"/>
        <v>2.236541340655005</v>
      </c>
      <c r="I376" s="6">
        <f t="shared" si="50"/>
        <v>539.48418008757596</v>
      </c>
    </row>
    <row r="377" spans="1:9" x14ac:dyDescent="0.25">
      <c r="A377" s="4">
        <f t="shared" si="45"/>
        <v>360</v>
      </c>
      <c r="B377" s="5">
        <f t="shared" si="46"/>
        <v>53328</v>
      </c>
      <c r="C377" s="6">
        <f t="shared" si="51"/>
        <v>539.48418008757596</v>
      </c>
      <c r="D377" s="6">
        <f t="shared" si="52"/>
        <v>540.60360976151514</v>
      </c>
      <c r="E377" s="7">
        <f t="shared" si="47"/>
        <v>0</v>
      </c>
      <c r="F377" s="6">
        <f t="shared" si="48"/>
        <v>540.60360976151514</v>
      </c>
      <c r="G377" s="6">
        <f t="shared" si="49"/>
        <v>539.48418008783347</v>
      </c>
      <c r="H377" s="6">
        <f t="shared" si="53"/>
        <v>1.1194296736817202</v>
      </c>
      <c r="I377" s="6">
        <f t="shared" si="50"/>
        <v>-2.5750068743946031E-10</v>
      </c>
    </row>
    <row r="378" spans="1:9" x14ac:dyDescent="0.25">
      <c r="A378"/>
      <c r="B378"/>
      <c r="C378"/>
      <c r="D378"/>
      <c r="E378"/>
      <c r="F378"/>
      <c r="G378"/>
      <c r="H378"/>
      <c r="I378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</sheetData>
  <mergeCells count="13">
    <mergeCell ref="A15:C15"/>
    <mergeCell ref="F4:I4"/>
    <mergeCell ref="F5:I5"/>
    <mergeCell ref="A7:C7"/>
    <mergeCell ref="A8:C8"/>
    <mergeCell ref="A11:C11"/>
    <mergeCell ref="A12:C12"/>
    <mergeCell ref="A1:I1"/>
    <mergeCell ref="A4:C4"/>
    <mergeCell ref="A5:C5"/>
    <mergeCell ref="A6:C6"/>
    <mergeCell ref="A13:C13"/>
    <mergeCell ref="A14:C14"/>
  </mergeCells>
  <phoneticPr fontId="0" type="noConversion"/>
  <conditionalFormatting sqref="A18:I377">
    <cfRule type="expression" dxfId="1" priority="1" stopIfTrue="1">
      <formula>IF(ROW(A18)&gt;Last_Row,TRUE, FALSE)</formula>
    </cfRule>
    <cfRule type="expression" dxfId="0" priority="2" stopIfTrue="1">
      <formula>IF(ROW(A18)=Last_Row,TRUE, FALSE)</formula>
    </cfRule>
  </conditionalFormatting>
  <pageMargins left="0.75" right="0.5" top="0.5" bottom="0.5" header="0.5" footer="0.5"/>
  <pageSetup scale="81" fitToHeight="0" orientation="portrait" r:id="rId1"/>
  <headerFooter alignWithMargins="0"/>
  <ignoredErrors>
    <ignoredError sqref="D11:D15 A18:C18 E18:E377 H18:H377 A19:A37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Loan Calculator</vt:lpstr>
      <vt:lpstr>Beg_Bal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Pay_Date</vt:lpstr>
      <vt:lpstr>Pay_Num</vt:lpstr>
      <vt:lpstr>Princ</vt:lpstr>
      <vt:lpstr>'Loan Calculator'!Print_Titles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Li</dc:creator>
  <cp:keywords/>
  <dc:description/>
  <cp:lastModifiedBy>Billy Li</cp:lastModifiedBy>
  <cp:lastPrinted>2004-10-26T22:35:19Z</cp:lastPrinted>
  <dcterms:created xsi:type="dcterms:W3CDTF">2000-08-25T00:46:01Z</dcterms:created>
  <dcterms:modified xsi:type="dcterms:W3CDTF">2018-10-21T19:30:27Z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TC062062831033</vt:lpwstr>
  </property>
</Properties>
</file>