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4"/>
  <workbookPr defaultThemeVersion="166925"/>
  <mc:AlternateContent xmlns:mc="http://schemas.openxmlformats.org/markup-compatibility/2006">
    <mc:Choice Requires="x15">
      <x15ac:absPath xmlns:x15ac="http://schemas.microsoft.com/office/spreadsheetml/2010/11/ac" url="C:\Users\wesh\OCR\p11\"/>
    </mc:Choice>
  </mc:AlternateContent>
  <xr:revisionPtr revIDLastSave="0" documentId="13_ncr:1_{2B45D7F4-E1E0-40EF-A774-AEB87A8CC2DA}" xr6:coauthVersionLast="47" xr6:coauthVersionMax="47" xr10:uidLastSave="{00000000-0000-0000-0000-000000000000}"/>
  <bookViews>
    <workbookView xWindow="2055" yWindow="1080" windowWidth="21600" windowHeight="12150" activeTab="4" xr2:uid="{00000000-000D-0000-FFFF-FFFF00000000}"/>
  </bookViews>
  <sheets>
    <sheet name="cnil_-_Liste_des_traitements" sheetId="17" r:id="rId1"/>
    <sheet name="cnil_-_Exemple_de_fiche" sheetId="18" r:id="rId2"/>
    <sheet name="rh" sheetId="13" r:id="rId3"/>
    <sheet name="azure" sheetId="14" r:id="rId4"/>
    <sheet name="ROI" sheetId="15" r:id="rId5"/>
    <sheet name="Plan de prévention_" sheetId="16" r:id="rId6"/>
  </sheets>
  <definedNames>
    <definedName name="Destinataires">!#REF!</definedName>
    <definedName name="Garanties">!#REF!</definedName>
    <definedName name="Mesures_Sécurité">!#REF!</definedName>
    <definedName name="Pays_Hors_UE">!#REF!</definedName>
    <definedName name="Personnes">!#REF!</definedName>
  </definedNames>
  <calcPr calcId="191029"/>
</workbook>
</file>

<file path=xl/calcChain.xml><?xml version="1.0" encoding="utf-8"?>
<calcChain xmlns="http://schemas.openxmlformats.org/spreadsheetml/2006/main">
  <c r="R39" i="16" l="1"/>
  <c r="Q39" i="16"/>
  <c r="R38" i="16"/>
  <c r="Q38" i="16"/>
  <c r="R37" i="16"/>
  <c r="Q37" i="16"/>
  <c r="R36" i="16"/>
  <c r="Q36" i="16"/>
  <c r="R35" i="16"/>
  <c r="Q35" i="16"/>
  <c r="R34" i="16"/>
  <c r="Q34" i="16"/>
  <c r="R33" i="16"/>
  <c r="Q33" i="16"/>
  <c r="R32" i="16"/>
  <c r="Q32" i="16"/>
  <c r="N28" i="16"/>
  <c r="M28" i="16"/>
  <c r="G28" i="16"/>
  <c r="F28" i="16"/>
  <c r="N27" i="16"/>
  <c r="M27" i="16"/>
  <c r="G27" i="16"/>
  <c r="F27" i="16"/>
  <c r="N26" i="16"/>
  <c r="M26" i="16"/>
  <c r="G26" i="16"/>
  <c r="F26" i="16"/>
  <c r="N25" i="16"/>
  <c r="M25" i="16"/>
  <c r="G25" i="16"/>
  <c r="F25" i="16"/>
  <c r="N24" i="16"/>
  <c r="M24" i="16"/>
  <c r="G24" i="16"/>
  <c r="F24" i="16"/>
  <c r="N23" i="16"/>
  <c r="M23" i="16"/>
  <c r="G23" i="16"/>
  <c r="F23" i="16"/>
  <c r="N22" i="16"/>
  <c r="M22" i="16"/>
  <c r="G22" i="16"/>
  <c r="F22" i="16"/>
  <c r="N21" i="16"/>
  <c r="M21" i="16"/>
  <c r="G21" i="16"/>
  <c r="F21" i="16"/>
  <c r="N20" i="16"/>
  <c r="M20" i="16"/>
  <c r="G20" i="16"/>
  <c r="F20" i="16"/>
  <c r="N19" i="16"/>
  <c r="M19" i="16"/>
  <c r="G19" i="16"/>
  <c r="F19" i="16"/>
  <c r="N18" i="16"/>
  <c r="M18" i="16"/>
  <c r="G18" i="16"/>
  <c r="F18" i="16"/>
  <c r="N17" i="16"/>
  <c r="M17" i="16"/>
  <c r="G17" i="16"/>
  <c r="F17" i="16"/>
  <c r="N16" i="16"/>
  <c r="M16" i="16"/>
  <c r="G16" i="16"/>
  <c r="F16" i="16"/>
  <c r="N15" i="16"/>
  <c r="M15" i="16"/>
  <c r="G15" i="16"/>
  <c r="F15" i="16"/>
  <c r="N14" i="16"/>
  <c r="M14" i="16"/>
  <c r="G14" i="16"/>
  <c r="F14" i="16"/>
  <c r="N13" i="16"/>
  <c r="M13" i="16"/>
  <c r="G13" i="16"/>
  <c r="F13" i="16"/>
  <c r="N12" i="16"/>
  <c r="M12" i="16"/>
  <c r="G12" i="16"/>
  <c r="F12" i="16"/>
  <c r="N11" i="16"/>
  <c r="M11" i="16"/>
  <c r="G11" i="16"/>
  <c r="F11" i="16"/>
  <c r="N10" i="16"/>
  <c r="M10" i="16"/>
  <c r="G10" i="16"/>
  <c r="F10" i="16"/>
  <c r="N9" i="16"/>
  <c r="M9" i="16"/>
  <c r="G9" i="16"/>
  <c r="F9" i="16"/>
  <c r="N8" i="16"/>
  <c r="M8" i="16"/>
  <c r="G8" i="16"/>
  <c r="F8" i="16"/>
  <c r="N7" i="16"/>
  <c r="M7" i="16"/>
  <c r="G7" i="16"/>
  <c r="F7" i="16"/>
  <c r="B7" i="16"/>
  <c r="B8" i="16" s="1"/>
  <c r="B9" i="16" s="1"/>
  <c r="B10" i="16" s="1"/>
  <c r="B11" i="16" s="1"/>
  <c r="B12" i="16" s="1"/>
  <c r="B13" i="16" s="1"/>
  <c r="B14" i="16" s="1"/>
  <c r="B15" i="16" s="1"/>
  <c r="B16" i="16" s="1"/>
  <c r="B17" i="16" s="1"/>
  <c r="B18" i="16" s="1"/>
  <c r="B20" i="16" s="1"/>
  <c r="N6" i="16"/>
  <c r="M6" i="16"/>
  <c r="G6" i="16"/>
  <c r="F6" i="16"/>
  <c r="M4" i="15"/>
  <c r="M5" i="15" s="1"/>
  <c r="M6" i="15" s="1"/>
  <c r="M7" i="15" s="1"/>
  <c r="M8" i="15" s="1"/>
  <c r="M9" i="15" s="1"/>
  <c r="M10" i="15" s="1"/>
  <c r="M11" i="15" s="1"/>
  <c r="M12" i="15" s="1"/>
  <c r="M13" i="15" s="1"/>
  <c r="M14" i="15" s="1"/>
  <c r="M15" i="15" s="1"/>
  <c r="L4" i="15"/>
  <c r="L5" i="15" s="1"/>
  <c r="L6" i="15" s="1"/>
  <c r="L7" i="15" s="1"/>
  <c r="L8" i="15" s="1"/>
  <c r="L9" i="15" s="1"/>
  <c r="L10" i="15" s="1"/>
  <c r="L11" i="15" s="1"/>
  <c r="L12" i="15" s="1"/>
  <c r="L13" i="15" s="1"/>
  <c r="L14" i="15" s="1"/>
  <c r="L15" i="15" s="1"/>
  <c r="K10" i="15"/>
  <c r="K11" i="15" s="1"/>
  <c r="K12" i="15" s="1"/>
  <c r="K13" i="15" s="1"/>
  <c r="K14" i="15" s="1"/>
  <c r="K15" i="15" s="1"/>
  <c r="K16" i="15" s="1"/>
  <c r="K17" i="15" s="1"/>
  <c r="K18" i="15" s="1"/>
  <c r="K19" i="15" s="1"/>
  <c r="K20" i="15" s="1"/>
  <c r="K21" i="15" s="1"/>
  <c r="K22" i="15" s="1"/>
  <c r="K23" i="15" s="1"/>
  <c r="K24" i="15" s="1"/>
  <c r="K25" i="15" s="1"/>
  <c r="K26" i="15" s="1"/>
  <c r="K27" i="15" s="1"/>
  <c r="K28" i="15" s="1"/>
  <c r="K29" i="15" s="1"/>
  <c r="K30" i="15" s="1"/>
  <c r="K31" i="15" s="1"/>
  <c r="K32" i="15" s="1"/>
  <c r="K33" i="15" s="1"/>
  <c r="K34" i="15" s="1"/>
  <c r="K35" i="15" s="1"/>
  <c r="K36" i="15" s="1"/>
  <c r="K37" i="15" s="1"/>
  <c r="K38" i="15" s="1"/>
  <c r="K39" i="15" s="1"/>
  <c r="B11" i="15"/>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Q48" i="14"/>
  <c r="P48" i="14"/>
  <c r="O46" i="14"/>
  <c r="O44" i="14"/>
  <c r="G4" i="13"/>
  <c r="G5" i="13"/>
  <c r="G10" i="13" s="1"/>
  <c r="G6" i="13"/>
  <c r="G7" i="13"/>
  <c r="G8" i="13"/>
  <c r="G3" i="13"/>
  <c r="F4" i="13"/>
  <c r="F5" i="13"/>
  <c r="F6" i="13"/>
  <c r="F7" i="13"/>
  <c r="F8" i="13"/>
  <c r="F3" i="13"/>
  <c r="B21" i="16" l="1"/>
  <c r="B23" i="16"/>
  <c r="M16" i="15"/>
  <c r="M17" i="15" s="1"/>
  <c r="M18" i="15" s="1"/>
  <c r="M19" i="15" s="1"/>
  <c r="M20" i="15" s="1"/>
  <c r="M21" i="15" s="1"/>
  <c r="M22" i="15" s="1"/>
  <c r="M23" i="15" s="1"/>
  <c r="M24" i="15" s="1"/>
  <c r="M25" i="15" s="1"/>
  <c r="M26" i="15" s="1"/>
  <c r="M27" i="15" s="1"/>
  <c r="G43" i="15"/>
  <c r="J43" i="15" s="1"/>
  <c r="L16" i="15"/>
  <c r="L17" i="15" s="1"/>
  <c r="L18" i="15" s="1"/>
  <c r="L19" i="15" s="1"/>
  <c r="L20" i="15" s="1"/>
  <c r="L21" i="15" s="1"/>
  <c r="L22" i="15" s="1"/>
  <c r="L23" i="15" s="1"/>
  <c r="L24" i="15" s="1"/>
  <c r="L25" i="15" s="1"/>
  <c r="L26" i="15" s="1"/>
  <c r="L27" i="15" s="1"/>
  <c r="F43" i="15"/>
  <c r="I43" i="15" s="1"/>
  <c r="F10" i="13"/>
  <c r="B22" i="16" l="1"/>
  <c r="B24" i="16"/>
  <c r="B25" i="16" s="1"/>
  <c r="B26" i="16" s="1"/>
  <c r="B27" i="16" s="1"/>
  <c r="B28" i="16" s="1"/>
  <c r="M28" i="15"/>
  <c r="M29" i="15" s="1"/>
  <c r="M30" i="15" s="1"/>
  <c r="M31" i="15" s="1"/>
  <c r="M32" i="15" s="1"/>
  <c r="M33" i="15" s="1"/>
  <c r="M34" i="15" s="1"/>
  <c r="M35" i="15" s="1"/>
  <c r="M36" i="15" s="1"/>
  <c r="M37" i="15" s="1"/>
  <c r="M38" i="15" s="1"/>
  <c r="M39" i="15" s="1"/>
  <c r="G45" i="15" s="1"/>
  <c r="J45" i="15" s="1"/>
  <c r="G44" i="15"/>
  <c r="J44" i="15" s="1"/>
  <c r="L28" i="15"/>
  <c r="L29" i="15" s="1"/>
  <c r="L30" i="15" s="1"/>
  <c r="L31" i="15" s="1"/>
  <c r="L32" i="15" s="1"/>
  <c r="L33" i="15" s="1"/>
  <c r="L34" i="15" s="1"/>
  <c r="L35" i="15" s="1"/>
  <c r="L36" i="15" s="1"/>
  <c r="L37" i="15" s="1"/>
  <c r="L38" i="15" s="1"/>
  <c r="L39" i="15" s="1"/>
  <c r="F45" i="15" s="1"/>
  <c r="I45" i="15" s="1"/>
  <c r="F44" i="15"/>
  <c r="I44"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9543C50F-488A-4CFE-B9B0-E642D6644593}">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71F4444A-2EEF-4A44-A9C7-7B0A56CB080C}">
      <text>
        <r>
          <rPr>
            <sz val="11"/>
            <color rgb="FF000000"/>
            <rFont val="Calibri"/>
            <family val="2"/>
          </rPr>
          <t>Si le responsable du traitement est situé hors UE, il doit indiquer en plus le nom de son représentant sur le territoire de l'UE</t>
        </r>
      </text>
    </comment>
    <comment ref="A10" authorId="0" shapeId="0" xr:uid="{A990F48A-6DBB-470F-AE9B-8CFAD7062EA5}">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6BAC5636-B848-485E-9575-6E90C0C99885}">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C5728E41-7B4F-4F5D-8AED-77A29028F744}">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xr:uid="{597C3DA1-B892-438E-8390-59F89DDBB1EC}">
      <text>
        <r>
          <rPr>
            <sz val="11"/>
            <color rgb="FF000000"/>
            <rFont val="Calibri"/>
            <family val="2"/>
          </rPr>
          <t>Lister tous les types de personnes faisant l'objet du traitement de données.
Exemples : salariés, clients, patients, prospects …</t>
        </r>
      </text>
    </comment>
    <comment ref="A28" authorId="0" shapeId="0" xr:uid="{9A19ACB5-164D-44D6-9FA5-5BA56C57988F}">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E004864E-B0AC-4D82-9276-3B5636F62B52}">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<sst xmlns="http://schemas.openxmlformats.org/spreadsheetml/2006/main" count="439" uniqueCount="273">
  <si>
    <t>C</t>
  </si>
  <si>
    <t>P</t>
  </si>
  <si>
    <t>budget</t>
  </si>
  <si>
    <t>temps</t>
  </si>
  <si>
    <t>equipe</t>
  </si>
  <si>
    <t>Climat conflictuel dans l’équipe projet</t>
  </si>
  <si>
    <t>Incompréhensions sur des spécifications techniques</t>
  </si>
  <si>
    <t>Réalisation d’un produit non fonctionnel</t>
  </si>
  <si>
    <t>Absence de références techniques en cas de difficulté</t>
  </si>
  <si>
    <t>Réalisation non compatible avec l’environnement cible</t>
  </si>
  <si>
    <t>Anomalies techniques dans les transferts d’informations</t>
  </si>
  <si>
    <t>Allongement des délais de validation</t>
  </si>
  <si>
    <t>Mauvaise identification d’un validateur</t>
  </si>
  <si>
    <t>Défaut de contrôle de la production mobile</t>
  </si>
  <si>
    <t>Manque de réactivité sur le traitement des anomalies après MEP</t>
  </si>
  <si>
    <t>Dépassement de l’objectif Délais</t>
  </si>
  <si>
    <t>Impossibilité de modifier les échéances des livrables-clés</t>
  </si>
  <si>
    <t>Impossibilité de faire évoluer le budget en cours de projet</t>
  </si>
  <si>
    <t>Dépassement de budget</t>
  </si>
  <si>
    <t>Réalisation d’un produit incohérent avec les attentes et les besoins</t>
  </si>
  <si>
    <t>Réparation</t>
  </si>
  <si>
    <t>Prévention</t>
  </si>
  <si>
    <t>G</t>
  </si>
  <si>
    <t>Risque</t>
  </si>
  <si>
    <t>Criticité</t>
  </si>
  <si>
    <t>Gravité</t>
  </si>
  <si>
    <t>Probabilité</t>
  </si>
  <si>
    <t>Plan de prévention</t>
  </si>
  <si>
    <t>Responsable du 
suivi du risque</t>
  </si>
  <si>
    <t>Moyenne</t>
  </si>
  <si>
    <t>complexité</t>
  </si>
  <si>
    <t>product owner</t>
  </si>
  <si>
    <t>scrum master</t>
  </si>
  <si>
    <t>app designer</t>
  </si>
  <si>
    <t>responsable du design de l'application</t>
  </si>
  <si>
    <t>ingenieur IA</t>
  </si>
  <si>
    <t>dpo</t>
  </si>
  <si>
    <t>client collaboratif qui orientera les exigences 
via des user stories et validera les livrables</t>
  </si>
  <si>
    <t>coach agile - qui sera garant de
 l'application des guidelines SCRUM-agile</t>
  </si>
  <si>
    <t>sera responsable du developpement 
du système de recommandation</t>
  </si>
  <si>
    <t>responsable conformité de 
la protection des données dans la société</t>
  </si>
  <si>
    <t>NA</t>
  </si>
  <si>
    <t>responsable du codage de l'interface de l'application
en react ou flutter</t>
  </si>
  <si>
    <t>responsable de la manipulation des données requises
,  de l'architecture, de la securité, des tests, 
de l'integration cloud</t>
  </si>
  <si>
    <t>transversal</t>
  </si>
  <si>
    <t>PROFIL</t>
  </si>
  <si>
    <t>RESPONSABILITES</t>
  </si>
  <si>
    <t>CHARGE HORAIRE</t>
  </si>
  <si>
    <t>TOTAL BRUT</t>
  </si>
  <si>
    <t>TARIF 
JOUR MOYEN</t>
  </si>
  <si>
    <t>TARIF 3 MOIS 
65 JOURS</t>
  </si>
  <si>
    <t>TARIF 6 MOIS 
 130 JOURS</t>
  </si>
  <si>
    <t>front end 
developpeur</t>
  </si>
  <si>
    <t>back end 
developpeur</t>
  </si>
  <si>
    <t>https://azure.microsoft.com/fr-fr/pricing/calculator/</t>
  </si>
  <si>
    <t>NC6</t>
  </si>
  <si>
    <t>proc</t>
  </si>
  <si>
    <t>ram</t>
  </si>
  <si>
    <t>stockage</t>
  </si>
  <si>
    <t>utilisation</t>
  </si>
  <si>
    <t>730h</t>
  </si>
  <si>
    <t>NC12</t>
  </si>
  <si>
    <t>NC24</t>
  </si>
  <si>
    <t>GPU T4 de nvidia</t>
  </si>
  <si>
    <t>mémoire GPU</t>
  </si>
  <si>
    <t>GPU tesla k80 de nvidia / deep learning</t>
  </si>
  <si>
    <t>GPU tesla P100 2x superieur à NC</t>
  </si>
  <si>
    <t>NC6_v2</t>
  </si>
  <si>
    <t>NC6_v3</t>
  </si>
  <si>
    <t>NC12_v2</t>
  </si>
  <si>
    <t>NC24_v2</t>
  </si>
  <si>
    <t>NC12_v3</t>
  </si>
  <si>
    <t>NC24_v3</t>
  </si>
  <si>
    <t>NC4as T4_v3</t>
  </si>
  <si>
    <t xml:space="preserve">deploiement IA / inference temps reel </t>
  </si>
  <si>
    <t>charges travail graphiques ou visuel</t>
  </si>
  <si>
    <t>NC8as T4_v3</t>
  </si>
  <si>
    <t>NC16as T4_v3</t>
  </si>
  <si>
    <t>NC64as T4_v3</t>
  </si>
  <si>
    <t>basic</t>
  </si>
  <si>
    <t>b1</t>
  </si>
  <si>
    <t>cœur</t>
  </si>
  <si>
    <t>b2</t>
  </si>
  <si>
    <t>b3</t>
  </si>
  <si>
    <t>standard</t>
  </si>
  <si>
    <t>S1</t>
  </si>
  <si>
    <t>S2</t>
  </si>
  <si>
    <t>S3</t>
  </si>
  <si>
    <t>premium v2</t>
  </si>
  <si>
    <t>p1v2</t>
  </si>
  <si>
    <t>p2v2</t>
  </si>
  <si>
    <t>p3v2</t>
  </si>
  <si>
    <t>premium v3</t>
  </si>
  <si>
    <t>p1v3</t>
  </si>
  <si>
    <t>p2v3</t>
  </si>
  <si>
    <t>p3v3</t>
  </si>
  <si>
    <t>linux (x2 pour du windows)</t>
  </si>
  <si>
    <t>cout requete</t>
  </si>
  <si>
    <t>cout stockage</t>
  </si>
  <si>
    <t>unite requetes/s</t>
  </si>
  <si>
    <t>serverless</t>
  </si>
  <si>
    <t>1 million</t>
  </si>
  <si>
    <t>operation ecriture</t>
  </si>
  <si>
    <t>standrad</t>
  </si>
  <si>
    <t>premium</t>
  </si>
  <si>
    <t>10 million</t>
  </si>
  <si>
    <t>instance</t>
  </si>
  <si>
    <t>charge supp</t>
  </si>
  <si>
    <t>20 millions d executions de 100ms avec une mémoire de 1536</t>
  </si>
  <si>
    <t>debit provisionné</t>
  </si>
  <si>
    <t>couts</t>
  </si>
  <si>
    <t>AZURE MACHINE LEARNING
Machine pour l'entrainement DEEP LEARNING 
avec hypothèse demandant
de la puissance GPU de calcul
attention à l'obsolescence</t>
  </si>
  <si>
    <t>(hors service en aout 2023)</t>
  </si>
  <si>
    <t>AZURE APP SERVICE
POUR L'hébergement
du modèle DEEP LEARNING</t>
  </si>
  <si>
    <t>AZURE FUNCTIONS
pour l'architecture de recommendattion</t>
  </si>
  <si>
    <t>AZURE COSMO DB
data base as a service fast &amp; scalable
pour accelerer l'archi de recommandation</t>
  </si>
  <si>
    <t>AZURE BLOB STORAGE
pour stocker tout type de fichiers comme des photos</t>
  </si>
  <si>
    <t>description</t>
  </si>
  <si>
    <t>type</t>
  </si>
  <si>
    <t>reference</t>
  </si>
  <si>
    <t>référence</t>
  </si>
  <si>
    <t>GPU tesla v100 nvidia 1,5x sup à NC v2</t>
  </si>
  <si>
    <t>transactions</t>
  </si>
  <si>
    <t>AZURE  STORAGE STOCKAGE TABLE
pour stocker tout type de fichiers comme des photos</t>
  </si>
  <si>
    <t>TOTAL CHARGE DEVELOPPEMENT MENSUEL</t>
  </si>
  <si>
    <t>dev</t>
  </si>
  <si>
    <t>prod</t>
  </si>
  <si>
    <t>DEV</t>
  </si>
  <si>
    <t>PROD</t>
  </si>
  <si>
    <t>à voir</t>
  </si>
  <si>
    <t>rh</t>
  </si>
  <si>
    <t>azure</t>
  </si>
  <si>
    <t>couts dev</t>
  </si>
  <si>
    <t>couts maintenance</t>
  </si>
  <si>
    <t>nb paniers / mois</t>
  </si>
  <si>
    <t>prime panier moyen: cas 1 -saut</t>
  </si>
  <si>
    <t>prime panier moyen: cas 2 -croissance sur 24 mois</t>
  </si>
  <si>
    <t>mois</t>
  </si>
  <si>
    <t>tva</t>
  </si>
  <si>
    <t>marge brute</t>
  </si>
  <si>
    <t>roi cas 1 - saut du PM</t>
  </si>
  <si>
    <t>roi cas 2 -croisance du PM sur 24 mois</t>
  </si>
  <si>
    <t>12 mois</t>
  </si>
  <si>
    <t>investissement</t>
  </si>
  <si>
    <t>24 mois</t>
  </si>
  <si>
    <t>36 mois</t>
  </si>
  <si>
    <t>ROI cas 1</t>
  </si>
  <si>
    <t>ROI cas 2</t>
  </si>
  <si>
    <t>gain-inv cas 1</t>
  </si>
  <si>
    <t>gain-inv cas 2</t>
  </si>
  <si>
    <t>perimetre</t>
  </si>
  <si>
    <t>decision</t>
  </si>
  <si>
    <t>innovation</t>
  </si>
  <si>
    <t>specifique</t>
  </si>
  <si>
    <t>PO</t>
  </si>
  <si>
    <t>avant plan</t>
  </si>
  <si>
    <t>apres plan</t>
  </si>
  <si>
    <t>M</t>
  </si>
  <si>
    <t>après plan</t>
  </si>
  <si>
    <t>niveau median</t>
  </si>
  <si>
    <t>SCRUM MASTER</t>
  </si>
  <si>
    <t>-Sprint planning 
-Sprint review planning
-product backlog refinement</t>
  </si>
  <si>
    <t>modifier le backlog
augmenter la frequence de collaboration PO-dev</t>
  </si>
  <si>
    <t xml:space="preserve">-daily meeting
-Sprint planning 
-Sprint review planning
-product backlog refinement
</t>
  </si>
  <si>
    <t>Ralentissement du dev pendant les fêtes</t>
  </si>
  <si>
    <t>-prise en compte dans le planning
'stopper les couts durant la periode
dans le museur du possible
- synchroniser les départs en vacances</t>
  </si>
  <si>
    <t>Défaut de coordination des équipes</t>
  </si>
  <si>
    <t>equipe dev</t>
  </si>
  <si>
    <t>-leverage de la solution cloud AZURE
- frond end multi plateforme type react /flutter</t>
  </si>
  <si>
    <t>Interaction avec les bases produit / client etc
du SI fashion insta</t>
  </si>
  <si>
    <t>PO/ingenieur IA</t>
  </si>
  <si>
    <t>Réalisation d’un produit fonctionnel mais non pertinent</t>
  </si>
  <si>
    <t>- mobilisation des équipes pour
étude de faisabilité
-état de l'art
-metrique adaptée</t>
  </si>
  <si>
    <t>design et experience utilisateur</t>
  </si>
  <si>
    <t>-mobilisation d'un designer ux/ui
'-mobilisation d'un front end maitrisant les techno flutter ou react</t>
  </si>
  <si>
    <t>atteinte des objectifs:
Mauvaise perception des résultats du projet</t>
  </si>
  <si>
    <t>-methodo agile SCRUM
qui met le client et sa satisfaction
au centre du projet
- l objectif est un produit fonctionnel
et de qualité
-guidage fréquent du projet par 
les exigences  et validation client
- rappeler que les estimations de KPI
du marketing ne sont pas les
objectifs projet si besoin</t>
  </si>
  <si>
    <t>Risque  juridique RGPD
avec des amendes jusqu'à 4% du CA</t>
  </si>
  <si>
    <t>Saturation</t>
  </si>
  <si>
    <t>dev/ingenieur IA</t>
  </si>
  <si>
    <t>-cloud hautement scalable
-test de charge</t>
  </si>
  <si>
    <t>-priorisation
-adaptation
-rationalisation avec d'autres projets
- valider un budget additif</t>
  </si>
  <si>
    <t>- estimation haute du budget
- Prioriser les fonctionnalités envisagées
- prevoir une enveloppe en cas de dépassement</t>
  </si>
  <si>
    <t>- dashboard suivi budgetaire
- Prioriser les fonctionnalités envisagées
- prevoir une enveloppe en cas de dépassement</t>
  </si>
  <si>
    <t>-priorisation
-modification du backlog
- replanifier, ajouter des ressources
- flexibilité</t>
  </si>
  <si>
    <t xml:space="preserve">- replanifier,
- ajouter des ressources
</t>
  </si>
  <si>
    <t>-multiplication des actes de coaching
- integrer en presentiel
- ajustement des équipes</t>
  </si>
  <si>
    <t>-coach agile
-meetings methodo SCRUM - meetings</t>
  </si>
  <si>
    <t>- mobilisation d'un referent technique</t>
  </si>
  <si>
    <t>- mobilisation des équipes pour
- étude de faisabilité
- etudier une solution dégradée</t>
  </si>
  <si>
    <t>-viser la solution dégradée</t>
  </si>
  <si>
    <t>-demontrer la bonne réalisation du projet
- presenter des reusltats de tests</t>
  </si>
  <si>
    <t>-collaboration avec le DPO
-PIO
- verif que lebacklog respectant le RGPD</t>
  </si>
  <si>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</si>
  <si>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</si>
  <si>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</si>
  <si>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</si>
  <si>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</si>
  <si>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</si>
  <si>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</si>
  <si>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</si>
  <si>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</si>
  <si>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</si>
  <si>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</si>
  <si>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</si>
  <si>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</si>
  <si>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</si>
  <si>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</si>
  <si>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</si>
  <si>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</si>
  <si>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</si>
  <si>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</si>
  <si>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renseignement du profil</t>
  </si>
  <si>
    <t>1</t>
  </si>
  <si>
    <t>renseignement du profil utilisateur de l'application</t>
  </si>
  <si>
    <t>Non</t>
  </si>
  <si>
    <t>fiche de registre</t>
  </si>
  <si>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</si>
  <si>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</si>
  <si>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</si>
  <si>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</si>
  <si>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</si>
  <si>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</si>
  <si>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</si>
  <si>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</si>
  <si>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</si>
  <si>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</si>
  <si>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</si>
  <si>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</si>
  <si>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Louise DUPONT</t>
  </si>
  <si>
    <t>1 rue Rivoli</t>
  </si>
  <si>
    <t>Paris</t>
  </si>
  <si>
    <t>France</t>
  </si>
  <si>
    <t>01 xx xx xx xx</t>
  </si>
  <si>
    <t>exemple1@ets.com</t>
  </si>
  <si>
    <t>Délégué à la protection des données</t>
  </si>
  <si>
    <t>Martin HENRI</t>
  </si>
  <si>
    <t>exemple2@ets.com</t>
  </si>
  <si>
    <t>Société du DPO (si celui-ci est externe)</t>
  </si>
  <si>
    <t>N/A</t>
  </si>
  <si>
    <t>Finalité(s) du traitement effectué</t>
  </si>
  <si>
    <t>Finalité principale</t>
  </si>
  <si>
    <t>renseignement du profil utilisateur</t>
  </si>
  <si>
    <t>Sous-finalité 1</t>
  </si>
  <si>
    <t>aide au modèle de recommendation</t>
  </si>
  <si>
    <t>Sous-finalité 2</t>
  </si>
  <si>
    <t>Sous-finalité 3</t>
  </si>
  <si>
    <t>Catégories de données personnelles concernées</t>
  </si>
  <si>
    <t>Description</t>
  </si>
  <si>
    <t>Durée de conservation</t>
  </si>
  <si>
    <t>État civil, identité, données d'identification, images…</t>
  </si>
  <si>
    <t>Noms, prénoms, adresses, age, sexe, description</t>
  </si>
  <si>
    <t>5 ans à compter du versement de la paie</t>
  </si>
  <si>
    <t>Catégories de personnes concernées</t>
  </si>
  <si>
    <t>Précisions</t>
  </si>
  <si>
    <t>Catégorie de personnes 1</t>
  </si>
  <si>
    <t>clients</t>
  </si>
  <si>
    <t>Destinataires</t>
  </si>
  <si>
    <t>Type de destinataire</t>
  </si>
  <si>
    <t>Destinataire 1</t>
  </si>
  <si>
    <t>Service interne qui traite les données</t>
  </si>
  <si>
    <t>data scientist pour modèle IA</t>
  </si>
  <si>
    <t>Destinataire 2</t>
  </si>
  <si>
    <t>marketing pour base client et emailing</t>
  </si>
  <si>
    <t>Destinataire 3</t>
  </si>
  <si>
    <t>Mesures de sécurité</t>
  </si>
  <si>
    <t>Type de mesure de sécurité</t>
  </si>
  <si>
    <t>Mesure de sécurité 1</t>
  </si>
  <si>
    <t>Mesures de protection des logiciels</t>
  </si>
  <si>
    <t>Mesure de sécurité 2</t>
  </si>
  <si>
    <t>Sauvegarde des données</t>
  </si>
  <si>
    <t>Mesure de sécurité 3</t>
  </si>
  <si>
    <t>Contrôle d'accès des 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</si>
</sst>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quot;€&quot;"/>
    <numFmt numFmtId="166" formatCode="[$$-409]#,##0.00"/>
    <numFmt numFmtId="167" formatCode="0.0%"/>
    <numFmt numFmtId="168" formatCode="#&quot; &quot;##&quot; &quot;##&quot; &quot;##&quot; &quot;#0"/>
  </numFmts>
  <fonts count="39">
    <font>
      <sz val="10"/>
      <color rgb="FF000000"/>
      <name val="Arial"/>
    </font>
    <font>
      <sz val="11"/>
      <color theme="1"/>
      <name val="Calibri"/>
      <family val="2"/>
      <scheme val="minor"/>
    </font>
    <font>
      <b/>
      <sz val="10"/>
      <name val="Montserrat"/>
    </font>
    <font>
      <b/>
      <sz val="10"/>
      <color rgb="FF000000"/>
      <name val="Arial"/>
      <family val="2"/>
    </font>
    <font>
      <sz val="10"/>
      <color rgb="FF000000"/>
      <name val="Arial"/>
      <family val="2"/>
    </font>
    <font>
      <u/>
      <sz val="10"/>
      <color theme="10"/>
      <name val="Arial"/>
      <family val="2"/>
    </font>
    <font>
      <sz val="11"/>
      <color rgb="FF000000"/>
      <name val="Calibri"/>
      <family val="2"/>
    </font>
    <font>
      <b/>
      <sz val="11"/>
      <color rgb="FF000000"/>
      <name val="&quot;Century Gothic&quot;"/>
    </font>
    <font>
      <sz val="11"/>
      <color rgb="FF000000"/>
      <name val="&quot;Century Gothic&quot;"/>
    </font>
    <font>
      <sz val="11"/>
      <color rgb="FF000000"/>
      <name val="Calibri"/>
    </font>
    <font>
      <sz val="11"/>
      <color rgb="FF000000"/>
      <name val="Montserrat"/>
    </font>
    <font>
      <sz val="9"/>
      <color rgb="FF000000"/>
      <name val="Montserrat"/>
    </font>
    <font>
      <sz val="10"/>
      <color rgb="FF000000"/>
      <name val="Montserrat"/>
    </font>
    <font>
      <b/>
      <sz val="14"/>
      <color rgb="FF000000"/>
      <name val="Montserrat"/>
    </font>
    <font>
      <b/>
      <sz val="9"/>
      <color rgb="FF000000"/>
      <name val="Montserrat"/>
    </font>
    <font>
      <sz val="8"/>
      <color rgb="FF000000"/>
      <name val="Montserrat"/>
    </font>
    <font>
      <b/>
      <sz val="11"/>
      <color rgb="FF000000"/>
      <name val="Montserrat"/>
    </font>
    <font>
      <b/>
      <sz val="20"/>
      <color rgb="FF000000"/>
      <name val="Montserrat"/>
    </font>
    <font>
      <sz val="12"/>
      <color rgb="FF000000"/>
      <name val="Arial"/>
      <family val="2"/>
    </font>
    <font>
      <b/>
      <sz val="12"/>
      <color rgb="FF000000"/>
      <name val="Arial"/>
      <family val="2"/>
    </font>
    <font>
      <b/>
      <sz val="12"/>
      <name val="Arial"/>
      <family val="2"/>
    </font>
    <font>
      <sz val="8"/>
      <name val="Arial"/>
      <family val="2"/>
    </font>
    <font>
      <b/>
      <sz val="10"/>
      <color theme="0"/>
      <name val="Arial"/>
      <family val="2"/>
    </font>
    <font>
      <b/>
      <sz val="10"/>
      <name val="Arial"/>
      <family val="2"/>
    </font>
    <font>
      <sz val="12"/>
      <color theme="1"/>
      <name val="Calibri"/>
      <family val="2"/>
      <scheme val="minor"/>
    </font>
    <font>
      <b/>
      <sz val="11"/>
      <color theme="0"/>
      <name val="&quot;Century Gothic&quot;"/>
    </font>
    <font>
      <b/>
      <sz val="11"/>
      <color rgb="FFFFFFFF"/>
      <name val="Calibri"/>
      <family val="2"/>
    </font>
    <font>
      <sz val="10"/>
      <color rgb="FFFFFFFF"/>
      <name val="Calibri"/>
      <family val="2"/>
    </font>
    <font>
      <sz val="11"/>
      <color rgb="FFFFFFFF"/>
      <name val="Calibri"/>
      <family val="2"/>
    </font>
    <font>
      <u/>
      <sz val="11"/>
      <color rgb="FF0563C1"/>
      <name val="Calibri"/>
      <family val="2"/>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004A99"/>
      <name val="Georgia"/>
      <family val="1"/>
    </font>
    <font>
      <b/>
      <u/>
      <sz val="11"/>
      <color rgb="FF004A99"/>
      <name val="Georgia"/>
      <family val="1"/>
    </font>
    <font>
      <sz val="11"/>
      <color rgb="FF1F4E78"/>
      <name val="Georgia"/>
      <family val="1"/>
    </font>
  </fonts>
  <fills count="34">
    <fill>
      <patternFill patternType="none"/>
    </fill>
    <fill>
      <patternFill patternType="gray125"/>
    </fill>
    <fill>
      <patternFill patternType="solid">
        <fgColor rgb="FFFFFFFF"/>
        <bgColor rgb="FFFFFFFF"/>
      </patternFill>
    </fill>
    <fill>
      <patternFill patternType="solid">
        <fgColor theme="8" tint="0.79998168889431442"/>
        <bgColor indexed="64"/>
      </patternFill>
    </fill>
    <fill>
      <patternFill patternType="solid">
        <fgColor rgb="FFD0CECE"/>
        <bgColor rgb="FFD0CECE"/>
      </patternFill>
    </fill>
    <fill>
      <patternFill patternType="solid">
        <fgColor rgb="FF7030A0"/>
        <bgColor rgb="FF7030A0"/>
      </patternFill>
    </fill>
    <fill>
      <patternFill patternType="solid">
        <fgColor rgb="FFED7D31"/>
        <bgColor rgb="FFED7D31"/>
      </patternFill>
    </fill>
    <fill>
      <patternFill patternType="solid">
        <fgColor rgb="FFFFC000"/>
        <bgColor rgb="FFFFC000"/>
      </patternFill>
    </fill>
    <fill>
      <patternFill patternType="solid">
        <fgColor rgb="FF70AD47"/>
        <bgColor rgb="FF70AD47"/>
      </patternFill>
    </fill>
    <fill>
      <patternFill patternType="solid">
        <fgColor rgb="FF5B9BD5"/>
        <bgColor rgb="FF5B9BD5"/>
      </patternFill>
    </fill>
    <fill>
      <patternFill patternType="solid">
        <fgColor rgb="FF757171"/>
        <bgColor rgb="FF757171"/>
      </patternFill>
    </fill>
    <fill>
      <patternFill patternType="solid">
        <fgColor rgb="FF305496"/>
        <bgColor rgb="FF305496"/>
      </patternFill>
    </fill>
    <fill>
      <patternFill patternType="solid">
        <fgColor rgb="FFF2F2F2"/>
        <bgColor rgb="FFF2F2F2"/>
      </patternFill>
    </fill>
    <fill>
      <patternFill patternType="solid">
        <fgColor rgb="FFD8D8D8"/>
        <bgColor rgb="FFD8D8D8"/>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CCCCFF"/>
        <bgColor indexed="64"/>
      </patternFill>
    </fill>
    <fill>
      <patternFill patternType="solid">
        <fgColor rgb="FFFFCCFF"/>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CC99FF"/>
        <bgColor indexed="64"/>
      </patternFill>
    </fill>
    <fill>
      <patternFill patternType="solid">
        <fgColor rgb="FFC00000"/>
        <bgColor rgb="FF7030A0"/>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9BC2E6"/>
        <bgColor rgb="FF9BC2E6"/>
      </patternFill>
    </fill>
    <fill>
      <patternFill patternType="solid">
        <fgColor rgb="FFDDEBF7"/>
        <bgColor rgb="FFDDEBF7"/>
      </patternFill>
    </fill>
  </fills>
  <borders count="72">
    <border>
      <left/>
      <right/>
      <top/>
      <bottom/>
      <diagonal/>
    </border>
    <border>
      <left style="thin">
        <color rgb="FF000000"/>
      </left>
      <right/>
      <top style="thin">
        <color rgb="FF000000"/>
      </top>
      <bottom style="thin">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ck">
        <color theme="0"/>
      </left>
      <right style="thick">
        <color theme="0"/>
      </right>
      <top/>
      <bottom/>
      <diagonal/>
    </border>
    <border>
      <left/>
      <right style="thick">
        <color theme="0"/>
      </right>
      <top/>
      <bottom/>
      <diagonal/>
    </border>
    <border>
      <left style="medium">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thick">
        <color theme="0"/>
      </right>
      <top style="medium">
        <color theme="0"/>
      </top>
      <bottom style="medium">
        <color theme="0"/>
      </bottom>
      <diagonal/>
    </border>
    <border>
      <left/>
      <right style="thick">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thick">
        <color theme="0"/>
      </right>
      <top style="medium">
        <color theme="0"/>
      </top>
      <bottom/>
      <diagonal/>
    </border>
    <border>
      <left style="thick">
        <color theme="0"/>
      </left>
      <right style="thick">
        <color theme="0"/>
      </right>
      <top style="medium">
        <color theme="0"/>
      </top>
      <bottom/>
      <diagonal/>
    </border>
    <border>
      <left/>
      <right style="thick">
        <color theme="0"/>
      </right>
      <top style="medium">
        <color theme="0"/>
      </top>
      <bottom/>
      <diagonal/>
    </border>
    <border>
      <left/>
      <right style="medium">
        <color theme="0"/>
      </right>
      <top style="medium">
        <color theme="0"/>
      </top>
      <bottom/>
      <diagonal/>
    </border>
    <border>
      <left style="medium">
        <color theme="0"/>
      </left>
      <right style="thick">
        <color theme="0"/>
      </right>
      <top/>
      <bottom/>
      <diagonal/>
    </border>
    <border>
      <left/>
      <right style="medium">
        <color theme="0"/>
      </right>
      <top/>
      <bottom/>
      <diagonal/>
    </border>
    <border>
      <left style="medium">
        <color theme="0"/>
      </left>
      <right style="thick">
        <color theme="0"/>
      </right>
      <top/>
      <bottom style="medium">
        <color theme="0"/>
      </bottom>
      <diagonal/>
    </border>
    <border>
      <left style="thick">
        <color theme="0"/>
      </left>
      <right style="thick">
        <color theme="0"/>
      </right>
      <top/>
      <bottom style="medium">
        <color theme="0"/>
      </bottom>
      <diagonal/>
    </border>
    <border>
      <left/>
      <right style="thick">
        <color theme="0"/>
      </right>
      <top/>
      <bottom style="medium">
        <color theme="0"/>
      </bottom>
      <diagonal/>
    </border>
    <border>
      <left/>
      <right style="medium">
        <color theme="0"/>
      </right>
      <top/>
      <bottom style="medium">
        <color theme="0"/>
      </bottom>
      <diagonal/>
    </border>
    <border>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medium">
        <color theme="0"/>
      </top>
      <bottom style="thin">
        <color rgb="FF000000"/>
      </bottom>
      <diagonal/>
    </border>
    <border>
      <left/>
      <right style="medium">
        <color rgb="FF000000"/>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thin">
        <color rgb="FFFFFFFF"/>
      </bottom>
      <diagonal/>
    </border>
    <border>
      <left/>
      <right style="thin">
        <color rgb="FF3B96EC"/>
      </right>
      <top/>
      <bottom/>
      <diagonal/>
    </border>
    <border>
      <left/>
      <right/>
      <top/>
      <bottom style="thin">
        <color rgb="FF3B96EC"/>
      </bottom>
      <diagonal/>
    </border>
    <border>
      <left/>
      <right style="thin">
        <color rgb="FF3B96EC"/>
      </right>
      <top/>
      <bottom style="thin">
        <color rgb="FF3B96EC"/>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s>
  <cellStyleXfs count="7">
    <xf numFmtId="0" fontId="0" fillId="0" borderId="0"/>
    <xf numFmtId="0" fontId="5" fillId="0" borderId="0" applyNumberFormat="0" applyFill="0" applyBorder="0" applyAlignment="0" applyProtection="0"/>
    <xf numFmtId="0" fontId="6" fillId="0" borderId="0"/>
    <xf numFmtId="0" fontId="9" fillId="0" borderId="0"/>
    <xf numFmtId="0" fontId="24" fillId="0" borderId="0"/>
    <xf numFmtId="0" fontId="6" fillId="0" borderId="0"/>
    <xf numFmtId="0" fontId="1" fillId="0" borderId="0"/>
  </cellStyleXfs>
  <cellXfs count="294">
    <xf numFmtId="0" fontId="0" fillId="0" borderId="0" xfId="0"/>
    <xf numFmtId="0" fontId="0" fillId="3" borderId="0" xfId="0" applyFill="1"/>
    <xf numFmtId="0" fontId="4" fillId="0" borderId="0" xfId="0" applyFont="1"/>
    <xf numFmtId="0" fontId="8" fillId="10" borderId="4" xfId="2" applyFont="1" applyFill="1" applyBorder="1" applyAlignment="1">
      <alignment vertical="center" wrapText="1"/>
    </xf>
    <xf numFmtId="0" fontId="8" fillId="11" borderId="4" xfId="2" applyFont="1" applyFill="1" applyBorder="1" applyAlignment="1">
      <alignment vertical="center" wrapText="1"/>
    </xf>
    <xf numFmtId="0" fontId="8" fillId="9" borderId="4" xfId="2" applyFont="1" applyFill="1" applyBorder="1" applyAlignment="1">
      <alignment vertical="center" wrapText="1"/>
    </xf>
    <xf numFmtId="0" fontId="8" fillId="8" borderId="4" xfId="2" applyFont="1" applyFill="1" applyBorder="1" applyAlignment="1">
      <alignment vertical="center" wrapText="1"/>
    </xf>
    <xf numFmtId="9" fontId="0" fillId="0" borderId="0" xfId="0" applyNumberFormat="1"/>
    <xf numFmtId="0" fontId="5" fillId="0" borderId="0" xfId="1"/>
    <xf numFmtId="0" fontId="0" fillId="0" borderId="19" xfId="0" applyBorder="1"/>
    <xf numFmtId="0" fontId="20" fillId="14" borderId="20" xfId="0" applyFont="1" applyFill="1" applyBorder="1" applyAlignment="1">
      <alignment horizontal="center"/>
    </xf>
    <xf numFmtId="0" fontId="20" fillId="14" borderId="21" xfId="0" applyFont="1" applyFill="1" applyBorder="1" applyAlignment="1">
      <alignment horizontal="center"/>
    </xf>
    <xf numFmtId="0" fontId="20" fillId="14" borderId="22" xfId="0" applyFont="1" applyFill="1" applyBorder="1" applyAlignment="1">
      <alignment horizontal="center"/>
    </xf>
    <xf numFmtId="0" fontId="20" fillId="14" borderId="21" xfId="0" applyFont="1" applyFill="1" applyBorder="1" applyAlignment="1">
      <alignment horizontal="center" wrapText="1"/>
    </xf>
    <xf numFmtId="0" fontId="20" fillId="14" borderId="23" xfId="0" applyFont="1" applyFill="1" applyBorder="1" applyAlignment="1">
      <alignment horizontal="center" wrapText="1"/>
    </xf>
    <xf numFmtId="0" fontId="18" fillId="18" borderId="24" xfId="0" applyFont="1" applyFill="1" applyBorder="1" applyAlignment="1">
      <alignment horizontal="center" vertical="center"/>
    </xf>
    <xf numFmtId="0" fontId="18" fillId="18" borderId="25" xfId="0" applyFont="1" applyFill="1" applyBorder="1" applyAlignment="1">
      <alignment horizontal="center" vertical="center" wrapText="1"/>
    </xf>
    <xf numFmtId="165" fontId="18" fillId="18" borderId="25" xfId="0" applyNumberFormat="1" applyFont="1" applyFill="1" applyBorder="1" applyAlignment="1">
      <alignment horizontal="center" vertical="center"/>
    </xf>
    <xf numFmtId="9" fontId="18" fillId="18" borderId="26" xfId="0" applyNumberFormat="1" applyFont="1" applyFill="1" applyBorder="1" applyAlignment="1">
      <alignment horizontal="center" vertical="center"/>
    </xf>
    <xf numFmtId="165" fontId="18" fillId="18" borderId="27" xfId="0" applyNumberFormat="1" applyFont="1" applyFill="1" applyBorder="1" applyAlignment="1">
      <alignment horizontal="center" vertical="center"/>
    </xf>
    <xf numFmtId="0" fontId="18" fillId="17" borderId="28" xfId="0" applyFont="1" applyFill="1" applyBorder="1" applyAlignment="1">
      <alignment horizontal="center" vertical="center"/>
    </xf>
    <xf numFmtId="0" fontId="18" fillId="17" borderId="17" xfId="0" applyFont="1" applyFill="1" applyBorder="1" applyAlignment="1">
      <alignment horizontal="center" vertical="center" wrapText="1"/>
    </xf>
    <xf numFmtId="165" fontId="18" fillId="17" borderId="17" xfId="0" applyNumberFormat="1" applyFont="1" applyFill="1" applyBorder="1" applyAlignment="1">
      <alignment horizontal="center" vertical="center"/>
    </xf>
    <xf numFmtId="9" fontId="18" fillId="17" borderId="18" xfId="0" applyNumberFormat="1" applyFont="1" applyFill="1" applyBorder="1" applyAlignment="1">
      <alignment horizontal="center" vertical="center"/>
    </xf>
    <xf numFmtId="165" fontId="18" fillId="17" borderId="29" xfId="0" applyNumberFormat="1" applyFont="1" applyFill="1" applyBorder="1" applyAlignment="1">
      <alignment horizontal="center" vertical="center"/>
    </xf>
    <xf numFmtId="0" fontId="18" fillId="18" borderId="28" xfId="0" applyFont="1" applyFill="1" applyBorder="1" applyAlignment="1">
      <alignment horizontal="center" vertical="center"/>
    </xf>
    <xf numFmtId="0" fontId="18" fillId="18" borderId="17" xfId="0" applyFont="1" applyFill="1" applyBorder="1" applyAlignment="1">
      <alignment horizontal="center" vertical="center"/>
    </xf>
    <xf numFmtId="165" fontId="18" fillId="18" borderId="17" xfId="0" applyNumberFormat="1" applyFont="1" applyFill="1" applyBorder="1" applyAlignment="1">
      <alignment horizontal="center" vertical="center"/>
    </xf>
    <xf numFmtId="9" fontId="18" fillId="18" borderId="18" xfId="0" applyNumberFormat="1" applyFont="1" applyFill="1" applyBorder="1" applyAlignment="1">
      <alignment horizontal="center" vertical="center"/>
    </xf>
    <xf numFmtId="165" fontId="18" fillId="18" borderId="29" xfId="0" applyNumberFormat="1" applyFont="1" applyFill="1" applyBorder="1" applyAlignment="1">
      <alignment horizontal="center" vertical="center"/>
    </xf>
    <xf numFmtId="0" fontId="18" fillId="18" borderId="17" xfId="0" applyFont="1" applyFill="1" applyBorder="1" applyAlignment="1">
      <alignment horizontal="center" vertical="center" wrapText="1"/>
    </xf>
    <xf numFmtId="0" fontId="18" fillId="18" borderId="30" xfId="0" applyFont="1" applyFill="1" applyBorder="1" applyAlignment="1">
      <alignment horizontal="center" vertical="center"/>
    </xf>
    <xf numFmtId="0" fontId="18" fillId="18" borderId="31" xfId="0" applyFont="1" applyFill="1" applyBorder="1" applyAlignment="1">
      <alignment horizontal="center" vertical="center" wrapText="1"/>
    </xf>
    <xf numFmtId="0" fontId="18" fillId="18" borderId="31" xfId="0" applyFont="1" applyFill="1" applyBorder="1" applyAlignment="1">
      <alignment horizontal="center" vertical="center"/>
    </xf>
    <xf numFmtId="0" fontId="18" fillId="18" borderId="32" xfId="0" applyFont="1" applyFill="1" applyBorder="1" applyAlignment="1">
      <alignment horizontal="center" vertical="center"/>
    </xf>
    <xf numFmtId="165" fontId="18" fillId="18" borderId="33" xfId="0" applyNumberFormat="1" applyFont="1" applyFill="1" applyBorder="1" applyAlignment="1">
      <alignment horizontal="center" vertical="center"/>
    </xf>
    <xf numFmtId="0" fontId="18" fillId="16" borderId="0" xfId="0" applyFont="1" applyFill="1" applyAlignment="1">
      <alignment horizontal="center" vertical="center"/>
    </xf>
    <xf numFmtId="0" fontId="19" fillId="15" borderId="20" xfId="0" applyFont="1" applyFill="1" applyBorder="1" applyAlignment="1">
      <alignment horizontal="center" vertical="center"/>
    </xf>
    <xf numFmtId="165" fontId="19" fillId="15" borderId="21" xfId="0" applyNumberFormat="1" applyFont="1" applyFill="1" applyBorder="1" applyAlignment="1">
      <alignment horizontal="center" vertical="center"/>
    </xf>
    <xf numFmtId="165" fontId="19" fillId="15" borderId="23" xfId="0" applyNumberFormat="1" applyFont="1" applyFill="1" applyBorder="1" applyAlignment="1">
      <alignment horizontal="center" vertical="center"/>
    </xf>
    <xf numFmtId="0" fontId="18" fillId="17" borderId="28" xfId="0" applyFont="1" applyFill="1" applyBorder="1" applyAlignment="1">
      <alignment horizontal="center" vertical="center" wrapText="1"/>
    </xf>
    <xf numFmtId="0" fontId="18" fillId="18" borderId="28" xfId="0" applyFont="1" applyFill="1" applyBorder="1" applyAlignment="1">
      <alignment horizontal="center" vertical="center" wrapText="1"/>
    </xf>
    <xf numFmtId="0" fontId="4" fillId="19" borderId="0" xfId="0" applyFont="1" applyFill="1"/>
    <xf numFmtId="0" fontId="0" fillId="19" borderId="0" xfId="0" applyFill="1"/>
    <xf numFmtId="166" fontId="0" fillId="19" borderId="0" xfId="0" applyNumberFormat="1" applyFill="1"/>
    <xf numFmtId="0" fontId="4" fillId="3" borderId="0" xfId="0" applyFont="1" applyFill="1"/>
    <xf numFmtId="166" fontId="0" fillId="3" borderId="0" xfId="0" applyNumberFormat="1" applyFill="1"/>
    <xf numFmtId="0" fontId="4" fillId="20" borderId="0" xfId="0" applyFont="1" applyFill="1"/>
    <xf numFmtId="0" fontId="0" fillId="20" borderId="0" xfId="0" applyFill="1"/>
    <xf numFmtId="166" fontId="0" fillId="20" borderId="0" xfId="0" applyNumberFormat="1" applyFill="1"/>
    <xf numFmtId="0" fontId="0" fillId="22" borderId="0" xfId="0" applyFill="1"/>
    <xf numFmtId="0" fontId="4" fillId="22" borderId="35" xfId="0" applyFont="1" applyFill="1" applyBorder="1"/>
    <xf numFmtId="0" fontId="4" fillId="3" borderId="35" xfId="0" applyFont="1" applyFill="1" applyBorder="1"/>
    <xf numFmtId="0" fontId="0" fillId="3" borderId="35" xfId="0" applyFill="1" applyBorder="1"/>
    <xf numFmtId="0" fontId="4" fillId="20" borderId="35" xfId="0" applyFont="1" applyFill="1" applyBorder="1"/>
    <xf numFmtId="0" fontId="0" fillId="20" borderId="35" xfId="0" applyFill="1" applyBorder="1"/>
    <xf numFmtId="0" fontId="4" fillId="19" borderId="35" xfId="0" applyFont="1" applyFill="1" applyBorder="1"/>
    <xf numFmtId="0" fontId="0" fillId="19" borderId="35" xfId="0" applyFill="1" applyBorder="1"/>
    <xf numFmtId="0" fontId="4" fillId="22" borderId="34" xfId="0" applyFont="1" applyFill="1" applyBorder="1"/>
    <xf numFmtId="0" fontId="0" fillId="3" borderId="34" xfId="0" applyFill="1" applyBorder="1"/>
    <xf numFmtId="0" fontId="0" fillId="20" borderId="34" xfId="0" applyFill="1" applyBorder="1"/>
    <xf numFmtId="0" fontId="0" fillId="19" borderId="34" xfId="0" applyFill="1" applyBorder="1"/>
    <xf numFmtId="0" fontId="4" fillId="20" borderId="34" xfId="0" applyFont="1" applyFill="1" applyBorder="1"/>
    <xf numFmtId="0" fontId="4" fillId="3" borderId="34" xfId="0" applyFont="1" applyFill="1" applyBorder="1"/>
    <xf numFmtId="0" fontId="0" fillId="22" borderId="34" xfId="0" applyFill="1" applyBorder="1"/>
    <xf numFmtId="0" fontId="0" fillId="3" borderId="37" xfId="0" applyFill="1" applyBorder="1"/>
    <xf numFmtId="0" fontId="4" fillId="3" borderId="37" xfId="0" applyFont="1" applyFill="1" applyBorder="1"/>
    <xf numFmtId="0" fontId="0" fillId="3" borderId="38" xfId="0" applyFill="1" applyBorder="1"/>
    <xf numFmtId="0" fontId="0" fillId="3" borderId="39" xfId="0" applyFill="1" applyBorder="1"/>
    <xf numFmtId="166" fontId="0" fillId="3" borderId="39" xfId="0" applyNumberFormat="1" applyFill="1" applyBorder="1"/>
    <xf numFmtId="0" fontId="0" fillId="20" borderId="37" xfId="0" applyFill="1" applyBorder="1"/>
    <xf numFmtId="0" fontId="4" fillId="20" borderId="37" xfId="0" applyFont="1" applyFill="1" applyBorder="1"/>
    <xf numFmtId="0" fontId="0" fillId="20" borderId="38" xfId="0" applyFill="1" applyBorder="1"/>
    <xf numFmtId="0" fontId="0" fillId="19" borderId="40" xfId="0" applyFill="1" applyBorder="1"/>
    <xf numFmtId="0" fontId="0" fillId="20" borderId="36" xfId="0" applyFill="1" applyBorder="1"/>
    <xf numFmtId="166" fontId="0" fillId="20" borderId="39" xfId="0" applyNumberFormat="1" applyFill="1" applyBorder="1"/>
    <xf numFmtId="0" fontId="0" fillId="16" borderId="0" xfId="0" applyFill="1"/>
    <xf numFmtId="0" fontId="0" fillId="16" borderId="34" xfId="0" applyFill="1" applyBorder="1"/>
    <xf numFmtId="0" fontId="4" fillId="22" borderId="39" xfId="0" applyFont="1" applyFill="1" applyBorder="1"/>
    <xf numFmtId="0" fontId="0" fillId="22" borderId="39" xfId="0" applyFill="1" applyBorder="1"/>
    <xf numFmtId="0" fontId="0" fillId="20" borderId="39" xfId="0" applyFill="1" applyBorder="1"/>
    <xf numFmtId="0" fontId="0" fillId="22" borderId="38" xfId="0" applyFill="1" applyBorder="1"/>
    <xf numFmtId="0" fontId="4" fillId="22" borderId="38" xfId="0" applyFont="1" applyFill="1" applyBorder="1"/>
    <xf numFmtId="0" fontId="4" fillId="3" borderId="38" xfId="0" applyFont="1" applyFill="1" applyBorder="1"/>
    <xf numFmtId="0" fontId="4" fillId="20" borderId="38" xfId="0" applyFont="1" applyFill="1" applyBorder="1"/>
    <xf numFmtId="0" fontId="4" fillId="19" borderId="34" xfId="0" applyFont="1" applyFill="1" applyBorder="1"/>
    <xf numFmtId="0" fontId="0" fillId="0" borderId="41" xfId="0" applyBorder="1"/>
    <xf numFmtId="0" fontId="0" fillId="19" borderId="42" xfId="0" applyFill="1" applyBorder="1"/>
    <xf numFmtId="0" fontId="0" fillId="19" borderId="43" xfId="0" applyFill="1" applyBorder="1"/>
    <xf numFmtId="0" fontId="0" fillId="0" borderId="44" xfId="0" applyBorder="1"/>
    <xf numFmtId="0" fontId="0" fillId="20" borderId="45" xfId="0" applyFill="1" applyBorder="1"/>
    <xf numFmtId="0" fontId="0" fillId="23" borderId="34" xfId="0" applyFill="1" applyBorder="1"/>
    <xf numFmtId="0" fontId="0" fillId="23" borderId="35" xfId="0" applyFill="1" applyBorder="1"/>
    <xf numFmtId="0" fontId="4" fillId="23" borderId="35" xfId="0" applyFont="1" applyFill="1" applyBorder="1"/>
    <xf numFmtId="166" fontId="0" fillId="3" borderId="34" xfId="0" applyNumberFormat="1" applyFill="1" applyBorder="1"/>
    <xf numFmtId="166" fontId="0" fillId="3" borderId="35" xfId="0" applyNumberFormat="1" applyFill="1" applyBorder="1"/>
    <xf numFmtId="166" fontId="0" fillId="19" borderId="34" xfId="0" applyNumberFormat="1" applyFill="1" applyBorder="1"/>
    <xf numFmtId="166" fontId="0" fillId="19" borderId="35" xfId="0" applyNumberFormat="1" applyFill="1" applyBorder="1"/>
    <xf numFmtId="166" fontId="0" fillId="20" borderId="34" xfId="0" applyNumberFormat="1" applyFill="1" applyBorder="1"/>
    <xf numFmtId="166" fontId="0" fillId="20" borderId="35" xfId="0" applyNumberFormat="1" applyFill="1" applyBorder="1"/>
    <xf numFmtId="166" fontId="3" fillId="25" borderId="0" xfId="0" applyNumberFormat="1" applyFont="1" applyFill="1"/>
    <xf numFmtId="0" fontId="4" fillId="22" borderId="0" xfId="0" applyFont="1" applyFill="1"/>
    <xf numFmtId="2" fontId="0" fillId="3" borderId="0" xfId="0" applyNumberFormat="1" applyFill="1"/>
    <xf numFmtId="2" fontId="0" fillId="3" borderId="39" xfId="0" applyNumberFormat="1" applyFill="1" applyBorder="1"/>
    <xf numFmtId="2" fontId="0" fillId="20" borderId="0" xfId="0" applyNumberFormat="1" applyFill="1"/>
    <xf numFmtId="2" fontId="0" fillId="20" borderId="39" xfId="0" applyNumberFormat="1" applyFill="1" applyBorder="1"/>
    <xf numFmtId="2" fontId="0" fillId="19" borderId="0" xfId="0" applyNumberFormat="1" applyFill="1"/>
    <xf numFmtId="2" fontId="0" fillId="16" borderId="0" xfId="0" applyNumberFormat="1" applyFill="1"/>
    <xf numFmtId="2" fontId="0" fillId="19" borderId="43" xfId="0" applyNumberFormat="1" applyFill="1" applyBorder="1"/>
    <xf numFmtId="2" fontId="0" fillId="20" borderId="43" xfId="0" applyNumberFormat="1" applyFill="1" applyBorder="1"/>
    <xf numFmtId="166" fontId="0" fillId="19" borderId="46" xfId="0" applyNumberFormat="1" applyFill="1" applyBorder="1"/>
    <xf numFmtId="166" fontId="0" fillId="20" borderId="46" xfId="0" applyNumberFormat="1" applyFill="1" applyBorder="1"/>
    <xf numFmtId="2" fontId="0" fillId="19" borderId="47" xfId="0" applyNumberFormat="1" applyFill="1" applyBorder="1"/>
    <xf numFmtId="2" fontId="0" fillId="20" borderId="47" xfId="0" applyNumberFormat="1" applyFill="1" applyBorder="1"/>
    <xf numFmtId="0" fontId="4" fillId="22" borderId="40" xfId="0" applyFont="1" applyFill="1" applyBorder="1"/>
    <xf numFmtId="2" fontId="0" fillId="3" borderId="35" xfId="0" applyNumberFormat="1" applyFill="1" applyBorder="1"/>
    <xf numFmtId="2" fontId="0" fillId="3" borderId="37" xfId="0" applyNumberFormat="1" applyFill="1" applyBorder="1"/>
    <xf numFmtId="2" fontId="0" fillId="20" borderId="35" xfId="0" applyNumberFormat="1" applyFill="1" applyBorder="1"/>
    <xf numFmtId="2" fontId="0" fillId="20" borderId="37" xfId="0" applyNumberFormat="1" applyFill="1" applyBorder="1"/>
    <xf numFmtId="2" fontId="0" fillId="19" borderId="35" xfId="0" applyNumberFormat="1" applyFill="1" applyBorder="1"/>
    <xf numFmtId="2" fontId="0" fillId="16" borderId="35" xfId="0" applyNumberFormat="1" applyFill="1" applyBorder="1"/>
    <xf numFmtId="2" fontId="0" fillId="19" borderId="37" xfId="0" applyNumberFormat="1" applyFill="1" applyBorder="1"/>
    <xf numFmtId="0" fontId="22" fillId="24" borderId="40" xfId="0" applyFont="1" applyFill="1" applyBorder="1"/>
    <xf numFmtId="0" fontId="22" fillId="24" borderId="0" xfId="0" applyFont="1" applyFill="1"/>
    <xf numFmtId="166" fontId="3" fillId="16" borderId="0" xfId="0" applyNumberFormat="1" applyFont="1" applyFill="1"/>
    <xf numFmtId="2" fontId="4" fillId="25" borderId="0" xfId="0" applyNumberFormat="1" applyFont="1" applyFill="1"/>
    <xf numFmtId="166" fontId="3" fillId="25" borderId="34" xfId="0" applyNumberFormat="1" applyFont="1" applyFill="1" applyBorder="1"/>
    <xf numFmtId="0" fontId="4" fillId="16" borderId="0" xfId="0" applyFont="1" applyFill="1"/>
    <xf numFmtId="0" fontId="5" fillId="16" borderId="0" xfId="1" applyFill="1"/>
    <xf numFmtId="167" fontId="0" fillId="0" borderId="0" xfId="0" applyNumberFormat="1"/>
    <xf numFmtId="0" fontId="22" fillId="27" borderId="0" xfId="0" applyFont="1" applyFill="1"/>
    <xf numFmtId="167" fontId="23" fillId="16" borderId="0" xfId="0" applyNumberFormat="1" applyFont="1" applyFill="1"/>
    <xf numFmtId="0" fontId="10" fillId="12" borderId="0" xfId="5" applyFont="1" applyFill="1"/>
    <xf numFmtId="0" fontId="6" fillId="0" borderId="0" xfId="5"/>
    <xf numFmtId="0" fontId="12" fillId="12" borderId="0" xfId="5" applyFont="1" applyFill="1" applyAlignment="1">
      <alignment horizontal="center" textRotation="90"/>
    </xf>
    <xf numFmtId="0" fontId="16" fillId="4" borderId="15" xfId="5" applyFont="1" applyFill="1" applyBorder="1" applyAlignment="1">
      <alignment horizontal="center"/>
    </xf>
    <xf numFmtId="0" fontId="16" fillId="4" borderId="16" xfId="5" applyFont="1" applyFill="1" applyBorder="1" applyAlignment="1">
      <alignment horizontal="center"/>
    </xf>
    <xf numFmtId="0" fontId="16" fillId="4" borderId="2" xfId="5" applyFont="1" applyFill="1" applyBorder="1" applyAlignment="1">
      <alignment horizontal="center"/>
    </xf>
    <xf numFmtId="0" fontId="16" fillId="4" borderId="51" xfId="5" applyFont="1" applyFill="1" applyBorder="1" applyAlignment="1">
      <alignment horizontal="center"/>
    </xf>
    <xf numFmtId="0" fontId="16" fillId="4" borderId="52" xfId="5" applyFont="1" applyFill="1" applyBorder="1" applyAlignment="1">
      <alignment horizontal="center"/>
    </xf>
    <xf numFmtId="0" fontId="16" fillId="4" borderId="3" xfId="5" applyFont="1" applyFill="1" applyBorder="1" applyAlignment="1">
      <alignment horizontal="center" wrapText="1"/>
    </xf>
    <xf numFmtId="0" fontId="16" fillId="4" borderId="3" xfId="5" applyFont="1" applyFill="1" applyBorder="1" applyAlignment="1">
      <alignment horizontal="center"/>
    </xf>
    <xf numFmtId="0" fontId="25" fillId="5" borderId="4" xfId="2" applyFont="1" applyFill="1" applyBorder="1" applyAlignment="1">
      <alignment vertical="center" wrapText="1"/>
    </xf>
    <xf numFmtId="0" fontId="15" fillId="12" borderId="12" xfId="5" applyFont="1" applyFill="1" applyBorder="1" applyAlignment="1">
      <alignment horizontal="center" vertical="center"/>
    </xf>
    <xf numFmtId="0" fontId="14" fillId="0" borderId="12" xfId="5" applyFont="1" applyBorder="1" applyAlignment="1">
      <alignment horizontal="center" vertical="center" wrapText="1"/>
    </xf>
    <xf numFmtId="0" fontId="10" fillId="0" borderId="14" xfId="5" applyFont="1" applyBorder="1" applyAlignment="1">
      <alignment horizontal="center" vertical="center"/>
    </xf>
    <xf numFmtId="0" fontId="10" fillId="0" borderId="13" xfId="5" applyFont="1" applyBorder="1" applyAlignment="1">
      <alignment horizontal="center" vertical="center"/>
    </xf>
    <xf numFmtId="0" fontId="10" fillId="0" borderId="53" xfId="5" applyFont="1" applyBorder="1" applyAlignment="1">
      <alignment horizontal="center" vertical="center"/>
    </xf>
    <xf numFmtId="0" fontId="13" fillId="0" borderId="54" xfId="5" applyFont="1" applyBorder="1" applyAlignment="1">
      <alignment horizontal="center" vertical="center"/>
    </xf>
    <xf numFmtId="0" fontId="12" fillId="0" borderId="55" xfId="5" applyFont="1" applyBorder="1" applyAlignment="1">
      <alignment horizontal="center" vertical="center"/>
    </xf>
    <xf numFmtId="0" fontId="2" fillId="0" borderId="0" xfId="6" quotePrefix="1" applyFont="1" applyAlignment="1">
      <alignment wrapText="1"/>
    </xf>
    <xf numFmtId="0" fontId="11" fillId="0" borderId="12" xfId="5" applyFont="1" applyBorder="1" applyAlignment="1">
      <alignment vertical="top" wrapText="1"/>
    </xf>
    <xf numFmtId="0" fontId="25" fillId="28" borderId="4" xfId="2" applyFont="1" applyFill="1" applyBorder="1" applyAlignment="1">
      <alignment vertical="center" wrapText="1"/>
    </xf>
    <xf numFmtId="0" fontId="15" fillId="12" borderId="10" xfId="5" applyFont="1" applyFill="1" applyBorder="1" applyAlignment="1">
      <alignment horizontal="center" vertical="center"/>
    </xf>
    <xf numFmtId="0" fontId="14" fillId="0" borderId="10" xfId="5" applyFont="1" applyBorder="1" applyAlignment="1">
      <alignment horizontal="center" vertical="center" wrapText="1"/>
    </xf>
    <xf numFmtId="0" fontId="10" fillId="0" borderId="11" xfId="5" applyFont="1" applyBorder="1" applyAlignment="1">
      <alignment horizontal="center" vertical="center"/>
    </xf>
    <xf numFmtId="0" fontId="10" fillId="0" borderId="1" xfId="5" applyFont="1" applyBorder="1" applyAlignment="1">
      <alignment horizontal="center" vertical="center"/>
    </xf>
    <xf numFmtId="0" fontId="10" fillId="0" borderId="56" xfId="5" applyFont="1" applyBorder="1" applyAlignment="1">
      <alignment horizontal="center" vertical="center"/>
    </xf>
    <xf numFmtId="0" fontId="13" fillId="0" borderId="56" xfId="5" applyFont="1" applyBorder="1" applyAlignment="1">
      <alignment horizontal="center" vertical="center"/>
    </xf>
    <xf numFmtId="0" fontId="11" fillId="0" borderId="10" xfId="5" quotePrefix="1" applyFont="1" applyBorder="1" applyAlignment="1">
      <alignment vertical="top" wrapText="1"/>
    </xf>
    <xf numFmtId="0" fontId="11" fillId="0" borderId="9" xfId="5" quotePrefix="1" applyFont="1" applyBorder="1" applyAlignment="1">
      <alignment vertical="top" wrapText="1"/>
    </xf>
    <xf numFmtId="0" fontId="12" fillId="0" borderId="9" xfId="5" applyFont="1" applyBorder="1" applyAlignment="1">
      <alignment horizontal="center" vertical="center" wrapText="1"/>
    </xf>
    <xf numFmtId="0" fontId="11" fillId="13" borderId="9" xfId="5" applyFont="1" applyFill="1" applyBorder="1" applyAlignment="1">
      <alignment vertical="top"/>
    </xf>
    <xf numFmtId="0" fontId="25" fillId="6" borderId="4" xfId="2" applyFont="1" applyFill="1" applyBorder="1" applyAlignment="1">
      <alignment vertical="center" wrapText="1"/>
    </xf>
    <xf numFmtId="0" fontId="12" fillId="0" borderId="9" xfId="5" applyFont="1" applyBorder="1" applyAlignment="1">
      <alignment horizontal="center" vertical="center"/>
    </xf>
    <xf numFmtId="0" fontId="11" fillId="0" borderId="10" xfId="5" applyFont="1" applyBorder="1" applyAlignment="1">
      <alignment vertical="top"/>
    </xf>
    <xf numFmtId="0" fontId="11" fillId="0" borderId="9" xfId="5" applyFont="1" applyBorder="1" applyAlignment="1">
      <alignment vertical="top"/>
    </xf>
    <xf numFmtId="0" fontId="7" fillId="7" borderId="4" xfId="2" applyFont="1" applyFill="1" applyBorder="1" applyAlignment="1">
      <alignment vertical="center" wrapText="1"/>
    </xf>
    <xf numFmtId="0" fontId="14" fillId="0" borderId="6" xfId="5" applyFont="1" applyBorder="1" applyAlignment="1">
      <alignment horizontal="center" vertical="center" wrapText="1"/>
    </xf>
    <xf numFmtId="0" fontId="10" fillId="0" borderId="8" xfId="5" applyFont="1" applyBorder="1" applyAlignment="1">
      <alignment horizontal="center" vertical="center"/>
    </xf>
    <xf numFmtId="0" fontId="10" fillId="0" borderId="7" xfId="5" applyFont="1" applyBorder="1" applyAlignment="1">
      <alignment horizontal="center" vertical="center"/>
    </xf>
    <xf numFmtId="0" fontId="10" fillId="0" borderId="57" xfId="5" applyFont="1" applyBorder="1" applyAlignment="1">
      <alignment horizontal="center" vertical="center"/>
    </xf>
    <xf numFmtId="0" fontId="13" fillId="0" borderId="57" xfId="5" applyFont="1" applyBorder="1" applyAlignment="1">
      <alignment horizontal="center" vertical="center"/>
    </xf>
    <xf numFmtId="0" fontId="12" fillId="0" borderId="5" xfId="5" applyFont="1" applyBorder="1" applyAlignment="1">
      <alignment horizontal="center" vertical="center"/>
    </xf>
    <xf numFmtId="0" fontId="11" fillId="0" borderId="6" xfId="5" quotePrefix="1" applyFont="1" applyBorder="1" applyAlignment="1">
      <alignment vertical="top" wrapText="1"/>
    </xf>
    <xf numFmtId="164" fontId="10" fillId="12" borderId="0" xfId="5" applyNumberFormat="1" applyFont="1" applyFill="1"/>
    <xf numFmtId="0" fontId="10" fillId="0" borderId="0" xfId="5" applyFont="1"/>
    <xf numFmtId="0" fontId="11" fillId="0" borderId="9" xfId="5" quotePrefix="1" applyFont="1" applyBorder="1" applyAlignment="1">
      <alignment vertical="top"/>
    </xf>
    <xf numFmtId="0" fontId="11" fillId="0" borderId="5" xfId="5" quotePrefix="1" applyFont="1" applyBorder="1" applyAlignment="1">
      <alignment vertical="top" wrapText="1"/>
    </xf>
    <xf numFmtId="0" fontId="4" fillId="22" borderId="39" xfId="0" applyFont="1" applyFill="1" applyBorder="1" applyAlignment="1">
      <alignment horizontal="center"/>
    </xf>
    <xf numFmtId="0" fontId="0" fillId="22" borderId="39" xfId="0" applyFill="1" applyBorder="1" applyAlignment="1">
      <alignment horizontal="center"/>
    </xf>
    <xf numFmtId="0" fontId="0" fillId="22" borderId="38" xfId="0" applyFill="1" applyBorder="1" applyAlignment="1">
      <alignment horizontal="center"/>
    </xf>
    <xf numFmtId="0" fontId="4" fillId="21" borderId="44" xfId="0" applyFont="1" applyFill="1" applyBorder="1" applyAlignment="1">
      <alignment horizontal="center" wrapText="1"/>
    </xf>
    <xf numFmtId="0" fontId="22" fillId="16" borderId="0" xfId="0" applyFont="1" applyFill="1" applyAlignment="1">
      <alignment horizontal="center"/>
    </xf>
    <xf numFmtId="0" fontId="22" fillId="24" borderId="0" xfId="0" applyFont="1" applyFill="1" applyAlignment="1">
      <alignment horizontal="center"/>
    </xf>
    <xf numFmtId="0" fontId="22" fillId="24" borderId="34" xfId="0" applyFont="1" applyFill="1" applyBorder="1" applyAlignment="1">
      <alignment horizontal="center"/>
    </xf>
    <xf numFmtId="0" fontId="4" fillId="22" borderId="38" xfId="0" applyFont="1" applyFill="1" applyBorder="1" applyAlignment="1">
      <alignment horizontal="center"/>
    </xf>
    <xf numFmtId="0" fontId="0" fillId="22" borderId="36" xfId="0" applyFill="1" applyBorder="1" applyAlignment="1">
      <alignment horizontal="center"/>
    </xf>
    <xf numFmtId="0" fontId="0" fillId="20" borderId="44" xfId="0" applyFill="1" applyBorder="1" applyAlignment="1">
      <alignment horizontal="center"/>
    </xf>
    <xf numFmtId="0" fontId="0" fillId="20" borderId="45" xfId="0" applyFill="1" applyBorder="1" applyAlignment="1">
      <alignment horizontal="center"/>
    </xf>
    <xf numFmtId="0" fontId="4" fillId="21" borderId="0" xfId="0" applyFont="1" applyFill="1" applyAlignment="1">
      <alignment horizontal="center" vertical="center" wrapText="1"/>
    </xf>
    <xf numFmtId="0" fontId="4" fillId="21" borderId="34" xfId="0" applyFont="1" applyFill="1" applyBorder="1" applyAlignment="1">
      <alignment horizontal="center" vertical="center"/>
    </xf>
    <xf numFmtId="0" fontId="4" fillId="21" borderId="0" xfId="0" applyFont="1" applyFill="1" applyAlignment="1">
      <alignment horizontal="center" vertical="center"/>
    </xf>
    <xf numFmtId="0" fontId="4" fillId="21" borderId="0" xfId="0" applyFont="1" applyFill="1" applyAlignment="1">
      <alignment horizontal="center" wrapText="1"/>
    </xf>
    <xf numFmtId="0" fontId="0" fillId="21" borderId="0" xfId="0" applyFill="1" applyAlignment="1">
      <alignment horizontal="center"/>
    </xf>
    <xf numFmtId="0" fontId="4" fillId="22" borderId="0" xfId="0" applyFont="1" applyFill="1" applyAlignment="1">
      <alignment horizontal="center"/>
    </xf>
    <xf numFmtId="0" fontId="0" fillId="22" borderId="34" xfId="0" applyFill="1" applyBorder="1" applyAlignment="1">
      <alignment horizontal="center"/>
    </xf>
    <xf numFmtId="0" fontId="4" fillId="26" borderId="0" xfId="0" applyFont="1" applyFill="1" applyAlignment="1">
      <alignment horizontal="center"/>
    </xf>
    <xf numFmtId="0" fontId="0" fillId="26" borderId="0" xfId="0" applyFill="1" applyAlignment="1">
      <alignment horizontal="center"/>
    </xf>
    <xf numFmtId="0" fontId="17" fillId="2" borderId="48" xfId="5" applyFont="1" applyFill="1" applyBorder="1" applyAlignment="1">
      <alignment horizontal="center"/>
    </xf>
    <xf numFmtId="0" fontId="17" fillId="2" borderId="49" xfId="5" applyFont="1" applyFill="1" applyBorder="1" applyAlignment="1">
      <alignment horizontal="center"/>
    </xf>
    <xf numFmtId="0" fontId="12" fillId="12" borderId="50" xfId="5" applyFont="1" applyFill="1" applyBorder="1" applyAlignment="1">
      <alignment horizontal="center"/>
    </xf>
    <xf numFmtId="0" fontId="26" fillId="29" borderId="58" xfId="2" applyFont="1" applyFill="1" applyBorder="1" applyAlignment="1">
      <alignment horizontal="center" vertical="center" wrapText="1"/>
    </xf>
    <xf numFmtId="0" fontId="28" fillId="30" borderId="0" xfId="2" applyFont="1" applyFill="1" applyAlignment="1">
      <alignment horizontal="left" vertical="center" wrapText="1"/>
    </xf>
    <xf numFmtId="0" fontId="6" fillId="0" borderId="0" xfId="2" applyAlignment="1">
      <alignment horizontal="left" vertical="center"/>
    </xf>
    <xf numFmtId="0" fontId="28" fillId="30" borderId="0" xfId="2" applyFont="1" applyFill="1" applyAlignment="1">
      <alignment horizontal="left" vertical="center"/>
    </xf>
    <xf numFmtId="0" fontId="29" fillId="0" borderId="59" xfId="2" applyFont="1" applyBorder="1" applyAlignment="1">
      <alignment horizontal="left" vertical="center"/>
    </xf>
    <xf numFmtId="0" fontId="6" fillId="0" borderId="0" xfId="2"/>
    <xf numFmtId="0" fontId="28" fillId="30" borderId="58" xfId="2" applyFont="1" applyFill="1" applyBorder="1" applyAlignment="1">
      <alignment horizontal="left" vertical="center" wrapText="1"/>
    </xf>
    <xf numFmtId="0" fontId="6" fillId="0" borderId="60" xfId="2" applyBorder="1" applyAlignment="1">
      <alignment horizontal="left" vertical="center"/>
    </xf>
    <xf numFmtId="0" fontId="28" fillId="30" borderId="58" xfId="2" applyFont="1" applyFill="1" applyBorder="1" applyAlignment="1">
      <alignment horizontal="left" vertical="center"/>
    </xf>
    <xf numFmtId="0" fontId="28" fillId="0" borderId="58" xfId="2" applyFont="1" applyBorder="1" applyAlignment="1">
      <alignment horizontal="left" vertical="center"/>
    </xf>
    <xf numFmtId="0" fontId="6" fillId="0" borderId="61" xfId="2" applyBorder="1" applyAlignment="1">
      <alignment horizontal="left" vertical="center"/>
    </xf>
    <xf numFmtId="0" fontId="26" fillId="29" borderId="62" xfId="2" applyFont="1" applyFill="1" applyBorder="1" applyAlignment="1">
      <alignment horizontal="center" vertical="center" wrapText="1"/>
    </xf>
    <xf numFmtId="0" fontId="28" fillId="30" borderId="63" xfId="2" applyFont="1" applyFill="1" applyBorder="1" applyAlignment="1">
      <alignment horizontal="left" vertical="center" wrapText="1"/>
    </xf>
    <xf numFmtId="0" fontId="6" fillId="0" borderId="64" xfId="2" applyBorder="1" applyAlignment="1">
      <alignment horizontal="left" vertical="center"/>
    </xf>
    <xf numFmtId="0" fontId="6" fillId="0" borderId="59" xfId="2" applyBorder="1" applyAlignment="1">
      <alignment horizontal="left" vertical="center"/>
    </xf>
    <xf numFmtId="0" fontId="6" fillId="0" borderId="58" xfId="2" applyBorder="1" applyAlignment="1">
      <alignment horizontal="left" vertical="center"/>
    </xf>
    <xf numFmtId="0" fontId="30" fillId="29" borderId="65" xfId="2" applyFont="1" applyFill="1" applyBorder="1" applyAlignment="1">
      <alignment horizontal="center" vertical="center" wrapText="1"/>
    </xf>
    <xf numFmtId="0" fontId="30" fillId="29" borderId="66" xfId="2" applyFont="1" applyFill="1" applyBorder="1" applyAlignment="1">
      <alignment horizontal="center" vertical="center" wrapText="1"/>
    </xf>
    <xf numFmtId="0" fontId="30" fillId="30" borderId="67" xfId="2" applyFont="1" applyFill="1" applyBorder="1" applyAlignment="1">
      <alignment horizontal="center" vertical="center" wrapText="1"/>
    </xf>
    <xf numFmtId="0" fontId="30" fillId="30" borderId="66" xfId="2" applyFont="1" applyFill="1" applyBorder="1" applyAlignment="1">
      <alignment horizontal="center" vertical="center" wrapText="1"/>
    </xf>
    <xf numFmtId="0" fontId="30" fillId="30" borderId="65" xfId="2" applyFont="1" applyFill="1" applyBorder="1" applyAlignment="1">
      <alignment horizontal="center" vertical="center" wrapText="1"/>
    </xf>
    <xf numFmtId="0" fontId="6" fillId="30" borderId="65" xfId="2" applyFill="1" applyBorder="1"/>
    <xf numFmtId="0" fontId="30" fillId="30" borderId="66" xfId="2" applyFont="1" applyFill="1" applyBorder="1" applyAlignment="1">
      <alignment horizontal="center" vertical="center" wrapText="1"/>
    </xf>
    <xf numFmtId="49" fontId="30" fillId="31" borderId="62" xfId="2" applyNumberFormat="1" applyFont="1" applyFill="1" applyBorder="1" applyAlignment="1">
      <alignment horizontal="center" vertical="center" shrinkToFit="1"/>
    </xf>
    <xf numFmtId="49" fontId="30" fillId="31" borderId="62" xfId="2" applyNumberFormat="1" applyFont="1" applyFill="1" applyBorder="1" applyAlignment="1">
      <alignment horizontal="center" vertical="center"/>
    </xf>
    <xf numFmtId="14" fontId="30" fillId="31" borderId="62" xfId="2" applyNumberFormat="1" applyFont="1" applyFill="1" applyBorder="1" applyAlignment="1">
      <alignment horizontal="center" vertical="center"/>
    </xf>
    <xf numFmtId="49" fontId="30" fillId="31" borderId="62" xfId="2" applyNumberFormat="1" applyFont="1" applyFill="1" applyBorder="1" applyAlignment="1">
      <alignment horizontal="left" vertical="center" wrapText="1"/>
    </xf>
    <xf numFmtId="49" fontId="30" fillId="31" borderId="62" xfId="2" applyNumberFormat="1" applyFont="1" applyFill="1" applyBorder="1" applyAlignment="1">
      <alignment horizontal="center" vertical="center"/>
    </xf>
    <xf numFmtId="0" fontId="6" fillId="0" borderId="0" xfId="2" applyAlignment="1">
      <alignment horizontal="center" vertical="center"/>
    </xf>
    <xf numFmtId="49" fontId="31" fillId="32" borderId="62" xfId="2" applyNumberFormat="1" applyFont="1" applyFill="1" applyBorder="1" applyAlignment="1">
      <alignment horizontal="center" vertical="center" shrinkToFit="1"/>
    </xf>
    <xf numFmtId="49" fontId="31" fillId="32" borderId="62" xfId="2" applyNumberFormat="1" applyFont="1" applyFill="1" applyBorder="1" applyAlignment="1">
      <alignment horizontal="center" vertical="center"/>
    </xf>
    <xf numFmtId="14" fontId="31" fillId="32" borderId="62" xfId="2" applyNumberFormat="1" applyFont="1" applyFill="1" applyBorder="1" applyAlignment="1">
      <alignment horizontal="center" vertical="center"/>
    </xf>
    <xf numFmtId="0" fontId="6" fillId="32" borderId="62" xfId="2" applyFill="1" applyBorder="1"/>
    <xf numFmtId="49" fontId="31" fillId="33" borderId="62" xfId="2" applyNumberFormat="1" applyFont="1" applyFill="1" applyBorder="1" applyAlignment="1">
      <alignment horizontal="center" vertical="center" shrinkToFit="1"/>
    </xf>
    <xf numFmtId="49" fontId="31" fillId="33" borderId="62" xfId="2" applyNumberFormat="1" applyFont="1" applyFill="1" applyBorder="1" applyAlignment="1">
      <alignment horizontal="center" vertical="center"/>
    </xf>
    <xf numFmtId="14" fontId="31" fillId="33" borderId="62" xfId="2" applyNumberFormat="1" applyFont="1" applyFill="1" applyBorder="1" applyAlignment="1">
      <alignment horizontal="center" vertical="center"/>
    </xf>
    <xf numFmtId="0" fontId="6" fillId="33" borderId="62" xfId="2" applyFill="1" applyBorder="1"/>
    <xf numFmtId="49" fontId="31" fillId="33" borderId="62" xfId="2" applyNumberFormat="1" applyFont="1" applyFill="1" applyBorder="1" applyAlignment="1">
      <alignment horizontal="left" vertical="top" shrinkToFit="1"/>
    </xf>
    <xf numFmtId="49" fontId="31" fillId="33" borderId="62" xfId="2" applyNumberFormat="1" applyFont="1" applyFill="1" applyBorder="1" applyAlignment="1">
      <alignment horizontal="left" vertical="top"/>
    </xf>
    <xf numFmtId="14" fontId="31" fillId="33" borderId="62" xfId="2" applyNumberFormat="1" applyFont="1" applyFill="1" applyBorder="1" applyAlignment="1">
      <alignment horizontal="left" vertical="top"/>
    </xf>
    <xf numFmtId="0" fontId="32" fillId="31" borderId="0" xfId="2" applyFont="1" applyFill="1" applyAlignment="1">
      <alignment horizontal="left" vertical="center" wrapText="1"/>
    </xf>
    <xf numFmtId="0" fontId="33" fillId="31" borderId="0" xfId="2" applyFont="1" applyFill="1" applyAlignment="1">
      <alignment vertical="top"/>
    </xf>
    <xf numFmtId="0" fontId="34" fillId="31" borderId="0" xfId="2" applyFont="1" applyFill="1" applyAlignment="1">
      <alignment vertical="top"/>
    </xf>
    <xf numFmtId="49" fontId="34" fillId="31" borderId="0" xfId="2" applyNumberFormat="1" applyFont="1" applyFill="1" applyAlignment="1">
      <alignment vertical="center"/>
    </xf>
    <xf numFmtId="0" fontId="35" fillId="0" borderId="0" xfId="2" applyFont="1" applyAlignment="1">
      <alignment vertical="top"/>
    </xf>
    <xf numFmtId="0" fontId="31" fillId="0" borderId="58" xfId="2" applyFont="1" applyBorder="1" applyAlignment="1">
      <alignment horizontal="left" vertical="center" wrapText="1"/>
    </xf>
    <xf numFmtId="0" fontId="30" fillId="29" borderId="66" xfId="2" applyFont="1" applyFill="1" applyBorder="1" applyAlignment="1">
      <alignment horizontal="right" vertical="center" wrapText="1"/>
    </xf>
    <xf numFmtId="49" fontId="35" fillId="29" borderId="62" xfId="2" applyNumberFormat="1" applyFont="1" applyFill="1" applyBorder="1" applyAlignment="1">
      <alignment vertical="top"/>
    </xf>
    <xf numFmtId="0" fontId="35" fillId="0" borderId="0" xfId="2" applyFont="1" applyAlignment="1">
      <alignment vertical="center"/>
    </xf>
    <xf numFmtId="0" fontId="30" fillId="9" borderId="67" xfId="2" applyFont="1" applyFill="1" applyBorder="1" applyAlignment="1">
      <alignment horizontal="right" vertical="center" wrapText="1"/>
    </xf>
    <xf numFmtId="14" fontId="36" fillId="33" borderId="62" xfId="2" applyNumberFormat="1" applyFont="1" applyFill="1" applyBorder="1" applyAlignment="1">
      <alignment horizontal="left" vertical="center"/>
    </xf>
    <xf numFmtId="0" fontId="30" fillId="9" borderId="66" xfId="2" applyFont="1" applyFill="1" applyBorder="1" applyAlignment="1">
      <alignment horizontal="right" vertical="center" wrapText="1"/>
    </xf>
    <xf numFmtId="49" fontId="36" fillId="32" borderId="62" xfId="2" applyNumberFormat="1" applyFont="1" applyFill="1" applyBorder="1" applyAlignment="1">
      <alignment horizontal="left" vertical="center"/>
    </xf>
    <xf numFmtId="0" fontId="30" fillId="9" borderId="65" xfId="2" applyFont="1" applyFill="1" applyBorder="1" applyAlignment="1">
      <alignment horizontal="right" vertical="center" wrapText="1"/>
    </xf>
    <xf numFmtId="0" fontId="35" fillId="0" borderId="0" xfId="2" applyFont="1" applyAlignment="1">
      <alignment horizontal="right" vertical="center"/>
    </xf>
    <xf numFmtId="0" fontId="30" fillId="29" borderId="66" xfId="2" applyFont="1" applyFill="1" applyBorder="1" applyAlignment="1">
      <alignment horizontal="center" vertical="center"/>
    </xf>
    <xf numFmtId="14" fontId="36" fillId="33" borderId="62" xfId="2" applyNumberFormat="1" applyFont="1" applyFill="1" applyBorder="1" applyAlignment="1">
      <alignment horizontal="left" vertical="center"/>
    </xf>
    <xf numFmtId="49" fontId="36" fillId="33" borderId="62" xfId="2" applyNumberFormat="1" applyFont="1" applyFill="1" applyBorder="1" applyAlignment="1">
      <alignment vertical="center"/>
    </xf>
    <xf numFmtId="49" fontId="36" fillId="32" borderId="62" xfId="2" applyNumberFormat="1" applyFont="1" applyFill="1" applyBorder="1" applyAlignment="1">
      <alignment horizontal="left" vertical="center" shrinkToFit="1"/>
    </xf>
    <xf numFmtId="49" fontId="36" fillId="32" borderId="62" xfId="2" applyNumberFormat="1" applyFont="1" applyFill="1" applyBorder="1" applyAlignment="1">
      <alignment horizontal="left" vertical="center"/>
    </xf>
    <xf numFmtId="168" fontId="36" fillId="32" borderId="62" xfId="2" applyNumberFormat="1" applyFont="1" applyFill="1" applyBorder="1" applyAlignment="1">
      <alignment horizontal="left" vertical="center"/>
    </xf>
    <xf numFmtId="168" fontId="37" fillId="32" borderId="62" xfId="2" applyNumberFormat="1" applyFont="1" applyFill="1" applyBorder="1" applyAlignment="1">
      <alignment horizontal="left" vertical="center"/>
    </xf>
    <xf numFmtId="0" fontId="30" fillId="9" borderId="0" xfId="2" applyFont="1" applyFill="1" applyAlignment="1">
      <alignment horizontal="right" vertical="center" wrapText="1"/>
    </xf>
    <xf numFmtId="14" fontId="36" fillId="33" borderId="68" xfId="2" applyNumberFormat="1" applyFont="1" applyFill="1" applyBorder="1" applyAlignment="1">
      <alignment horizontal="left" vertical="center" shrinkToFit="1"/>
    </xf>
    <xf numFmtId="14" fontId="36" fillId="33" borderId="65" xfId="2" applyNumberFormat="1" applyFont="1" applyFill="1" applyBorder="1" applyAlignment="1">
      <alignment horizontal="left" vertical="center"/>
    </xf>
    <xf numFmtId="0" fontId="30" fillId="2" borderId="0" xfId="2" applyFont="1" applyFill="1" applyAlignment="1">
      <alignment horizontal="right" vertical="center" wrapText="1"/>
    </xf>
    <xf numFmtId="49" fontId="35" fillId="2" borderId="0" xfId="2" applyNumberFormat="1" applyFont="1" applyFill="1" applyAlignment="1">
      <alignment vertical="top"/>
    </xf>
    <xf numFmtId="0" fontId="35" fillId="2" borderId="0" xfId="2" applyFont="1" applyFill="1" applyAlignment="1">
      <alignment vertical="top"/>
    </xf>
    <xf numFmtId="49" fontId="36" fillId="32" borderId="62" xfId="2" applyNumberFormat="1" applyFont="1" applyFill="1" applyBorder="1" applyAlignment="1">
      <alignment vertical="center"/>
    </xf>
    <xf numFmtId="49" fontId="36" fillId="33" borderId="62" xfId="2" applyNumberFormat="1" applyFont="1" applyFill="1" applyBorder="1" applyAlignment="1">
      <alignment vertical="center"/>
    </xf>
    <xf numFmtId="0" fontId="35" fillId="0" borderId="0" xfId="2" applyFont="1" applyAlignment="1">
      <alignment horizontal="right" vertical="center" wrapText="1"/>
    </xf>
    <xf numFmtId="0" fontId="30" fillId="29" borderId="0" xfId="2" applyFont="1" applyFill="1" applyAlignment="1">
      <alignment horizontal="right" vertical="center" wrapText="1"/>
    </xf>
    <xf numFmtId="0" fontId="30" fillId="29" borderId="69" xfId="2" applyFont="1" applyFill="1" applyBorder="1" applyAlignment="1">
      <alignment horizontal="center" vertical="center"/>
    </xf>
    <xf numFmtId="0" fontId="30" fillId="29" borderId="67" xfId="2" applyFont="1" applyFill="1" applyBorder="1" applyAlignment="1">
      <alignment horizontal="center" vertical="center"/>
    </xf>
    <xf numFmtId="49" fontId="36" fillId="32" borderId="65" xfId="2" applyNumberFormat="1" applyFont="1" applyFill="1" applyBorder="1" applyAlignment="1">
      <alignment horizontal="left" vertical="center"/>
    </xf>
    <xf numFmtId="49" fontId="36" fillId="32" borderId="66" xfId="2" applyNumberFormat="1" applyFont="1" applyFill="1" applyBorder="1" applyAlignment="1">
      <alignment vertical="center"/>
    </xf>
    <xf numFmtId="49" fontId="36" fillId="33" borderId="65" xfId="2" applyNumberFormat="1" applyFont="1" applyFill="1" applyBorder="1" applyAlignment="1">
      <alignment horizontal="left" vertical="center"/>
    </xf>
    <xf numFmtId="0" fontId="30" fillId="29" borderId="70" xfId="2" applyFont="1" applyFill="1" applyBorder="1" applyAlignment="1">
      <alignment horizontal="center" vertical="center"/>
    </xf>
    <xf numFmtId="0" fontId="6" fillId="33" borderId="67" xfId="2" applyFill="1" applyBorder="1"/>
    <xf numFmtId="0" fontId="30" fillId="29" borderId="71" xfId="2" applyFont="1" applyFill="1" applyBorder="1" applyAlignment="1">
      <alignment horizontal="center" vertical="center"/>
    </xf>
    <xf numFmtId="49" fontId="31" fillId="33" borderId="66" xfId="2" applyNumberFormat="1" applyFont="1" applyFill="1" applyBorder="1" applyAlignment="1">
      <alignment horizontal="left" vertical="center"/>
    </xf>
    <xf numFmtId="49" fontId="31" fillId="32" borderId="66" xfId="2" applyNumberFormat="1" applyFont="1" applyFill="1" applyBorder="1" applyAlignment="1">
      <alignment vertical="center"/>
    </xf>
    <xf numFmtId="0" fontId="35" fillId="0" borderId="63" xfId="2" applyFont="1" applyBorder="1" applyAlignment="1">
      <alignment vertical="top"/>
    </xf>
    <xf numFmtId="49" fontId="36" fillId="32" borderId="65" xfId="2" applyNumberFormat="1" applyFont="1" applyFill="1" applyBorder="1" applyAlignment="1">
      <alignment horizontal="left" vertical="center" wrapText="1"/>
    </xf>
    <xf numFmtId="0" fontId="6" fillId="32" borderId="67" xfId="2" applyFill="1" applyBorder="1"/>
    <xf numFmtId="49" fontId="36" fillId="33" borderId="65" xfId="2" applyNumberFormat="1" applyFont="1" applyFill="1" applyBorder="1" applyAlignment="1">
      <alignment vertical="center"/>
    </xf>
    <xf numFmtId="0" fontId="6" fillId="33" borderId="66" xfId="2" applyFill="1" applyBorder="1"/>
    <xf numFmtId="0" fontId="6" fillId="32" borderId="66" xfId="2" applyFill="1" applyBorder="1"/>
    <xf numFmtId="0" fontId="30" fillId="0" borderId="0" xfId="2" applyFont="1" applyAlignment="1">
      <alignment horizontal="right" vertical="center" wrapText="1"/>
    </xf>
    <xf numFmtId="49" fontId="38" fillId="0" borderId="66" xfId="2" applyNumberFormat="1" applyFont="1" applyBorder="1" applyAlignment="1">
      <alignment horizontal="left" vertical="top" wrapText="1"/>
    </xf>
    <xf numFmtId="49" fontId="38" fillId="0" borderId="62" xfId="2" applyNumberFormat="1" applyFont="1" applyBorder="1" applyAlignment="1">
      <alignment horizontal="left" vertical="top" wrapText="1"/>
    </xf>
    <xf numFmtId="49" fontId="35" fillId="0" borderId="62" xfId="2" applyNumberFormat="1" applyFont="1" applyBorder="1" applyAlignment="1">
      <alignment horizontal="center" vertical="top"/>
    </xf>
  </cellXfs>
  <cellStyles count="7">
    <cellStyle name="Lien hypertexte" xfId="1" builtinId="8"/>
    <cellStyle name="Normal" xfId="0" builtinId="0"/>
    <cellStyle name="Normal 2" xfId="2" xr:uid="{58789B29-8B1E-4F9C-8EDC-43499D482AFD}"/>
    <cellStyle name="Normal 3" xfId="3" xr:uid="{8034B528-FA86-4995-82D5-06306709AD91}"/>
    <cellStyle name="Normal 3 2" xfId="5" xr:uid="{232FD5D6-3726-43A2-8BCC-ACFEE708B487}"/>
    <cellStyle name="Normal 4" xfId="4" xr:uid="{B33D9DF6-D9D2-446E-9704-014BAB07AB3B}"/>
    <cellStyle name="Normal 5" xfId="6" xr:uid="{E5FA8B65-5779-480F-815D-812D7843B735}"/>
  </cellStyles>
  <dxfs count="0"/>
  <tableStyles count="0" defaultTableStyle="TableStyleMedium2" defaultPivotStyle="PivotStyleLight16"/>
  <colors>
    <mruColors>
      <color rgb="FFCC99FF"/>
      <color rgb="FFFF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sz="2000"/>
              <a:t>Prévision de rentabilité du projet sur</a:t>
            </a:r>
            <a:r>
              <a:rPr lang="fr-FR" sz="2000" baseline="0"/>
              <a:t> 3 ans</a:t>
            </a:r>
          </a:p>
          <a:p>
            <a:pPr algn="l">
              <a:defRPr/>
            </a:pPr>
            <a:endParaRPr lang="fr-FR" sz="2000"/>
          </a:p>
          <a:p>
            <a:pPr algn="l">
              <a:defRPr/>
            </a:pPr>
            <a:r>
              <a:rPr lang="fr-FR" sz="1600" i="0"/>
              <a:t>sous les hypothèses</a:t>
            </a:r>
            <a:r>
              <a:rPr lang="fr-FR" sz="1600" i="0" baseline="0"/>
              <a:t> suivantes:</a:t>
            </a:r>
          </a:p>
          <a:p>
            <a:pPr algn="l">
              <a:defRPr/>
            </a:pPr>
            <a:r>
              <a:rPr lang="fr-FR" sz="1000" i="1" baseline="0"/>
              <a:t>Developpement conservateur de 6 mois</a:t>
            </a:r>
          </a:p>
          <a:p>
            <a:pPr algn="l">
              <a:defRPr/>
            </a:pPr>
            <a:r>
              <a:rPr lang="fr-FR" sz="1000" i="1" baseline="0"/>
              <a:t>CA inital de 1 million € mensuel</a:t>
            </a:r>
          </a:p>
          <a:p>
            <a:pPr algn="l">
              <a:defRPr/>
            </a:pPr>
            <a:r>
              <a:rPr lang="fr-FR" sz="1000" i="1" baseline="0"/>
              <a:t>panier moyen inital 100€</a:t>
            </a:r>
          </a:p>
          <a:p>
            <a:pPr algn="l">
              <a:defRPr/>
            </a:pPr>
            <a:r>
              <a:rPr lang="fr-FR" sz="1000" i="1" baseline="0"/>
              <a:t>10000 clients mensuel fixe</a:t>
            </a:r>
          </a:p>
          <a:p>
            <a:pPr algn="l">
              <a:defRPr/>
            </a:pPr>
            <a:r>
              <a:rPr lang="fr-FR" sz="1000" i="1" baseline="0"/>
              <a:t>TVA 20% et marge brute 50%</a:t>
            </a:r>
          </a:p>
          <a:p>
            <a:pPr algn="l">
              <a:defRPr/>
            </a:pPr>
            <a:r>
              <a:rPr lang="fr-FR" sz="1000" i="1" baseline="0"/>
              <a:t>inflation 0%</a:t>
            </a:r>
          </a:p>
          <a:p>
            <a:pPr algn="l">
              <a:defRPr/>
            </a:pPr>
            <a:r>
              <a:rPr lang="fr-FR" sz="1000" i="1" baseline="0"/>
              <a:t>1 er cas hausse du panier</a:t>
            </a:r>
          </a:p>
        </c:rich>
      </c:tx>
      <c:layout>
        <c:manualLayout>
          <c:xMode val="edge"/>
          <c:yMode val="edge"/>
          <c:x val="0.24011655011655011"/>
          <c:y val="2.9723991507430998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9.3121615916891512E-2"/>
          <c:y val="1.6411889596602971E-2"/>
          <c:w val="0.89279913000385447"/>
          <c:h val="0.90954327365130316"/>
        </c:manualLayout>
      </c:layout>
      <c:scatterChart>
        <c:scatterStyle val="smoothMarker"/>
        <c:varyColors val="0"/>
        <c:ser>
          <c:idx val="0"/>
          <c:order val="0"/>
          <c:tx>
            <c:strRef>
              <c:f>ROI!$L$2</c:f>
              <c:strCache>
                <c:ptCount val="1"/>
                <c:pt idx="0">
                  <c:v>roi cas 1 - saut du PM</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xVal>
            <c:numRef>
              <c:f>ROI!$B$3:$B$39</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xVal>
          <c:yVal>
            <c:numRef>
              <c:f>ROI!$L$3:$L$39</c:f>
              <c:numCache>
                <c:formatCode>General</c:formatCode>
                <c:ptCount val="37"/>
                <c:pt idx="0">
                  <c:v>0</c:v>
                </c:pt>
                <c:pt idx="1">
                  <c:v>-63450</c:v>
                </c:pt>
                <c:pt idx="2">
                  <c:v>-126900</c:v>
                </c:pt>
                <c:pt idx="3">
                  <c:v>-190350</c:v>
                </c:pt>
                <c:pt idx="4">
                  <c:v>-253800</c:v>
                </c:pt>
                <c:pt idx="5">
                  <c:v>-317250</c:v>
                </c:pt>
                <c:pt idx="6">
                  <c:v>-380700</c:v>
                </c:pt>
                <c:pt idx="7">
                  <c:v>-340700</c:v>
                </c:pt>
                <c:pt idx="8">
                  <c:v>-300700</c:v>
                </c:pt>
                <c:pt idx="9">
                  <c:v>-260700</c:v>
                </c:pt>
                <c:pt idx="10">
                  <c:v>-220700</c:v>
                </c:pt>
                <c:pt idx="11">
                  <c:v>-180700</c:v>
                </c:pt>
                <c:pt idx="12">
                  <c:v>-140700</c:v>
                </c:pt>
                <c:pt idx="13">
                  <c:v>-100700</c:v>
                </c:pt>
                <c:pt idx="14">
                  <c:v>-60700</c:v>
                </c:pt>
                <c:pt idx="15">
                  <c:v>-20700</c:v>
                </c:pt>
                <c:pt idx="16">
                  <c:v>19300</c:v>
                </c:pt>
                <c:pt idx="17">
                  <c:v>59300</c:v>
                </c:pt>
                <c:pt idx="18">
                  <c:v>99300</c:v>
                </c:pt>
                <c:pt idx="19">
                  <c:v>139300</c:v>
                </c:pt>
                <c:pt idx="20">
                  <c:v>179300</c:v>
                </c:pt>
                <c:pt idx="21">
                  <c:v>219300</c:v>
                </c:pt>
                <c:pt idx="22">
                  <c:v>259300</c:v>
                </c:pt>
                <c:pt idx="23">
                  <c:v>299300</c:v>
                </c:pt>
                <c:pt idx="24">
                  <c:v>339300</c:v>
                </c:pt>
                <c:pt idx="25">
                  <c:v>379300</c:v>
                </c:pt>
                <c:pt idx="26">
                  <c:v>419300</c:v>
                </c:pt>
                <c:pt idx="27">
                  <c:v>459300</c:v>
                </c:pt>
                <c:pt idx="28">
                  <c:v>499300</c:v>
                </c:pt>
                <c:pt idx="29">
                  <c:v>539300</c:v>
                </c:pt>
                <c:pt idx="30">
                  <c:v>579300</c:v>
                </c:pt>
                <c:pt idx="31">
                  <c:v>619300</c:v>
                </c:pt>
                <c:pt idx="32">
                  <c:v>659300</c:v>
                </c:pt>
                <c:pt idx="33">
                  <c:v>699300</c:v>
                </c:pt>
                <c:pt idx="34">
                  <c:v>739300</c:v>
                </c:pt>
                <c:pt idx="35">
                  <c:v>779300</c:v>
                </c:pt>
                <c:pt idx="36">
                  <c:v>819300</c:v>
                </c:pt>
              </c:numCache>
            </c:numRef>
          </c:yVal>
          <c:smooth val="1"/>
          <c:extLst>
            <c:ext xmlns:c16="http://schemas.microsoft.com/office/drawing/2014/chart" uri="{C3380CC4-5D6E-409C-BE32-E72D297353CC}">
              <c16:uniqueId val="{00000000-A3DC-447E-B94E-DE9BE7541289}"/>
            </c:ext>
          </c:extLst>
        </c:ser>
        <c:ser>
          <c:idx val="1"/>
          <c:order val="1"/>
          <c:tx>
            <c:strRef>
              <c:f>ROI!$M$2</c:f>
              <c:strCache>
                <c:ptCount val="1"/>
                <c:pt idx="0">
                  <c:v>roi cas 2 -croisance du PM sur 24 mois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xVal>
            <c:numRef>
              <c:f>ROI!$B$3:$B$39</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xVal>
          <c:yVal>
            <c:numRef>
              <c:f>ROI!$M$3:$M$39</c:f>
              <c:numCache>
                <c:formatCode>General</c:formatCode>
                <c:ptCount val="37"/>
                <c:pt idx="0">
                  <c:v>0</c:v>
                </c:pt>
                <c:pt idx="1">
                  <c:v>-63450</c:v>
                </c:pt>
                <c:pt idx="2">
                  <c:v>-126900</c:v>
                </c:pt>
                <c:pt idx="3">
                  <c:v>-190350</c:v>
                </c:pt>
                <c:pt idx="4">
                  <c:v>-253800</c:v>
                </c:pt>
                <c:pt idx="5">
                  <c:v>-317250</c:v>
                </c:pt>
                <c:pt idx="6">
                  <c:v>-380700</c:v>
                </c:pt>
                <c:pt idx="7">
                  <c:v>-379033.33333333331</c:v>
                </c:pt>
                <c:pt idx="8">
                  <c:v>-375700</c:v>
                </c:pt>
                <c:pt idx="9">
                  <c:v>-370700</c:v>
                </c:pt>
                <c:pt idx="10">
                  <c:v>-364033.33333333331</c:v>
                </c:pt>
                <c:pt idx="11">
                  <c:v>-355700</c:v>
                </c:pt>
                <c:pt idx="12">
                  <c:v>-345700</c:v>
                </c:pt>
                <c:pt idx="13">
                  <c:v>-334033.33333333331</c:v>
                </c:pt>
                <c:pt idx="14">
                  <c:v>-320700</c:v>
                </c:pt>
                <c:pt idx="15">
                  <c:v>-305700</c:v>
                </c:pt>
                <c:pt idx="16">
                  <c:v>-289033.33333333331</c:v>
                </c:pt>
                <c:pt idx="17">
                  <c:v>-270700</c:v>
                </c:pt>
                <c:pt idx="18">
                  <c:v>-250700</c:v>
                </c:pt>
                <c:pt idx="19">
                  <c:v>-229033.33333333331</c:v>
                </c:pt>
                <c:pt idx="20">
                  <c:v>-205699.99999999997</c:v>
                </c:pt>
                <c:pt idx="21">
                  <c:v>-180699.99999999997</c:v>
                </c:pt>
                <c:pt idx="22">
                  <c:v>-154033.33333333331</c:v>
                </c:pt>
                <c:pt idx="23">
                  <c:v>-125699.99999999997</c:v>
                </c:pt>
                <c:pt idx="24">
                  <c:v>-95699.999999999971</c:v>
                </c:pt>
                <c:pt idx="25">
                  <c:v>-64033.333333333299</c:v>
                </c:pt>
                <c:pt idx="26">
                  <c:v>-30699.999999999956</c:v>
                </c:pt>
                <c:pt idx="27">
                  <c:v>4300.0000000000509</c:v>
                </c:pt>
                <c:pt idx="28">
                  <c:v>40966.666666666722</c:v>
                </c:pt>
                <c:pt idx="29">
                  <c:v>79300.000000000058</c:v>
                </c:pt>
                <c:pt idx="30">
                  <c:v>119300.00000000006</c:v>
                </c:pt>
                <c:pt idx="31">
                  <c:v>159300.00000000006</c:v>
                </c:pt>
                <c:pt idx="32">
                  <c:v>199300.00000000006</c:v>
                </c:pt>
                <c:pt idx="33">
                  <c:v>239300.00000000006</c:v>
                </c:pt>
                <c:pt idx="34">
                  <c:v>279300.00000000006</c:v>
                </c:pt>
                <c:pt idx="35">
                  <c:v>319300.00000000006</c:v>
                </c:pt>
                <c:pt idx="36">
                  <c:v>359300.00000000006</c:v>
                </c:pt>
              </c:numCache>
            </c:numRef>
          </c:yVal>
          <c:smooth val="1"/>
          <c:extLst>
            <c:ext xmlns:c16="http://schemas.microsoft.com/office/drawing/2014/chart" uri="{C3380CC4-5D6E-409C-BE32-E72D297353CC}">
              <c16:uniqueId val="{00000001-A3DC-447E-B94E-DE9BE7541289}"/>
            </c:ext>
          </c:extLst>
        </c:ser>
        <c:dLbls>
          <c:showLegendKey val="0"/>
          <c:showVal val="0"/>
          <c:showCatName val="0"/>
          <c:showSerName val="0"/>
          <c:showPercent val="0"/>
          <c:showBubbleSize val="0"/>
        </c:dLbls>
        <c:axId val="2128163359"/>
        <c:axId val="2128166271"/>
      </c:scatterChart>
      <c:valAx>
        <c:axId val="2128163359"/>
        <c:scaling>
          <c:orientation val="minMax"/>
          <c:max val="36"/>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fr-FR" sz="1200"/>
                  <a:t>Mois</a:t>
                </a:r>
              </a:p>
            </c:rich>
          </c:tx>
          <c:layout>
            <c:manualLayout>
              <c:xMode val="edge"/>
              <c:yMode val="edge"/>
              <c:x val="0.46493539269129819"/>
              <c:y val="0.59049868766404201"/>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fr-FR"/>
            </a:p>
          </c:txPr>
        </c:title>
        <c:numFmt formatCode="General" sourceLinked="1"/>
        <c:majorTickMark val="in"/>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fr-FR"/>
          </a:p>
        </c:txPr>
        <c:crossAx val="2128166271"/>
        <c:crosses val="autoZero"/>
        <c:crossBetween val="midCat"/>
        <c:majorUnit val="6"/>
        <c:minorUnit val="6"/>
      </c:valAx>
      <c:valAx>
        <c:axId val="2128166271"/>
        <c:scaling>
          <c:orientation val="minMax"/>
        </c:scaling>
        <c:delete val="0"/>
        <c:axPos val="l"/>
        <c:majorGridlines>
          <c:spPr>
            <a:ln w="9525" cap="flat" cmpd="sng" algn="ctr">
              <a:solidFill>
                <a:schemeClr val="lt1">
                  <a:lumMod val="95000"/>
                  <a:alpha val="10000"/>
                </a:schemeClr>
              </a:solidFill>
              <a:prstDash val="dash"/>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Pertes et Gains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fr-FR"/>
            </a:p>
          </c:txPr>
        </c:title>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fr-FR"/>
          </a:p>
        </c:txPr>
        <c:crossAx val="2128163359"/>
        <c:crossesAt val="0"/>
        <c:crossBetween val="midCat"/>
        <c:majorUnit val="4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fr-FR" sz="1600"/>
              <a:t>Les</a:t>
            </a:r>
            <a:r>
              <a:rPr lang="fr-FR" sz="1600" baseline="0"/>
              <a:t> risques du projet et leur niveau</a:t>
            </a:r>
          </a:p>
          <a:p>
            <a:pPr>
              <a:defRPr sz="1600"/>
            </a:pPr>
            <a:r>
              <a:rPr lang="fr-FR" sz="1600" baseline="0"/>
              <a:t>avant et aprés plan de mitigation</a:t>
            </a:r>
            <a:endParaRPr lang="fr-FR" sz="1600"/>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fr-FR"/>
        </a:p>
      </c:txPr>
    </c:title>
    <c:autoTitleDeleted val="0"/>
    <c:plotArea>
      <c:layout/>
      <c:radarChart>
        <c:radarStyle val="marker"/>
        <c:varyColors val="0"/>
        <c:ser>
          <c:idx val="0"/>
          <c:order val="0"/>
          <c:tx>
            <c:strRef>
              <c:f>'Plan de prévention_'!$Q$31</c:f>
              <c:strCache>
                <c:ptCount val="1"/>
                <c:pt idx="0">
                  <c:v>avant plan</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strRef>
              <c:f>'Plan de prévention_'!$P$32:$P$39</c:f>
              <c:strCache>
                <c:ptCount val="8"/>
                <c:pt idx="0">
                  <c:v>perimetre</c:v>
                </c:pt>
                <c:pt idx="1">
                  <c:v>budget</c:v>
                </c:pt>
                <c:pt idx="2">
                  <c:v>temps</c:v>
                </c:pt>
                <c:pt idx="3">
                  <c:v>equipe</c:v>
                </c:pt>
                <c:pt idx="4">
                  <c:v>decision</c:v>
                </c:pt>
                <c:pt idx="5">
                  <c:v>complexité</c:v>
                </c:pt>
                <c:pt idx="6">
                  <c:v>innovation</c:v>
                </c:pt>
                <c:pt idx="7">
                  <c:v>specifique</c:v>
                </c:pt>
              </c:strCache>
            </c:strRef>
          </c:cat>
          <c:val>
            <c:numRef>
              <c:f>'Plan de prévention_'!$Q$32:$Q$39</c:f>
              <c:numCache>
                <c:formatCode>0.0</c:formatCode>
                <c:ptCount val="8"/>
                <c:pt idx="0">
                  <c:v>4</c:v>
                </c:pt>
                <c:pt idx="1">
                  <c:v>3.5</c:v>
                </c:pt>
                <c:pt idx="2">
                  <c:v>3</c:v>
                </c:pt>
                <c:pt idx="3">
                  <c:v>3.25</c:v>
                </c:pt>
                <c:pt idx="4">
                  <c:v>2.5</c:v>
                </c:pt>
                <c:pt idx="5">
                  <c:v>2.8333333333333335</c:v>
                </c:pt>
                <c:pt idx="6">
                  <c:v>3.6666666666666665</c:v>
                </c:pt>
                <c:pt idx="7">
                  <c:v>3.1666666666666665</c:v>
                </c:pt>
              </c:numCache>
            </c:numRef>
          </c:val>
          <c:extLst>
            <c:ext xmlns:c16="http://schemas.microsoft.com/office/drawing/2014/chart" uri="{C3380CC4-5D6E-409C-BE32-E72D297353CC}">
              <c16:uniqueId val="{00000000-5E6E-4AE5-BDAE-BAEFCA4CAF79}"/>
            </c:ext>
          </c:extLst>
        </c:ser>
        <c:ser>
          <c:idx val="1"/>
          <c:order val="1"/>
          <c:tx>
            <c:strRef>
              <c:f>'Plan de prévention_'!$R$31</c:f>
              <c:strCache>
                <c:ptCount val="1"/>
                <c:pt idx="0">
                  <c:v>apres plan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'Plan de prévention_'!$P$32:$P$39</c:f>
              <c:strCache>
                <c:ptCount val="8"/>
                <c:pt idx="0">
                  <c:v>perimetre</c:v>
                </c:pt>
                <c:pt idx="1">
                  <c:v>budget</c:v>
                </c:pt>
                <c:pt idx="2">
                  <c:v>temps</c:v>
                </c:pt>
                <c:pt idx="3">
                  <c:v>equipe</c:v>
                </c:pt>
                <c:pt idx="4">
                  <c:v>decision</c:v>
                </c:pt>
                <c:pt idx="5">
                  <c:v>complexité</c:v>
                </c:pt>
                <c:pt idx="6">
                  <c:v>innovation</c:v>
                </c:pt>
                <c:pt idx="7">
                  <c:v>specifique</c:v>
                </c:pt>
              </c:strCache>
            </c:strRef>
          </c:cat>
          <c:val>
            <c:numRef>
              <c:f>'Plan de prévention_'!$R$32:$R$39</c:f>
              <c:numCache>
                <c:formatCode>0.0</c:formatCode>
                <c:ptCount val="8"/>
                <c:pt idx="0">
                  <c:v>3</c:v>
                </c:pt>
                <c:pt idx="1">
                  <c:v>2.75</c:v>
                </c:pt>
                <c:pt idx="2">
                  <c:v>2.625</c:v>
                </c:pt>
                <c:pt idx="3">
                  <c:v>2.75</c:v>
                </c:pt>
                <c:pt idx="4">
                  <c:v>2.5</c:v>
                </c:pt>
                <c:pt idx="5">
                  <c:v>2.6666666666666665</c:v>
                </c:pt>
                <c:pt idx="6">
                  <c:v>3.1666666666666665</c:v>
                </c:pt>
                <c:pt idx="7">
                  <c:v>2.8333333333333335</c:v>
                </c:pt>
              </c:numCache>
            </c:numRef>
          </c:val>
          <c:extLst>
            <c:ext xmlns:c16="http://schemas.microsoft.com/office/drawing/2014/chart" uri="{C3380CC4-5D6E-409C-BE32-E72D297353CC}">
              <c16:uniqueId val="{00000001-5E6E-4AE5-BDAE-BAEFCA4CAF79}"/>
            </c:ext>
          </c:extLst>
        </c:ser>
        <c:ser>
          <c:idx val="2"/>
          <c:order val="2"/>
          <c:tx>
            <c:strRef>
              <c:f>'Plan de prévention_'!$S$31</c:f>
              <c:strCache>
                <c:ptCount val="1"/>
                <c:pt idx="0">
                  <c:v>niveau median</c:v>
                </c:pt>
              </c:strCache>
            </c:strRef>
          </c:tx>
          <c:spPr>
            <a:ln w="19050" cap="rnd">
              <a:solidFill>
                <a:schemeClr val="accent3"/>
              </a:solidFill>
              <a:prstDash val="sysDash"/>
              <a:round/>
            </a:ln>
            <a:effectLst>
              <a:outerShdw blurRad="57150" dist="19050" dir="5400000" algn="ctr" rotWithShape="0">
                <a:srgbClr val="000000">
                  <a:alpha val="63000"/>
                </a:srgbClr>
              </a:outerShdw>
            </a:effectLst>
          </c:spPr>
          <c:marker>
            <c:symbol val="none"/>
          </c:marker>
          <c:cat>
            <c:strRef>
              <c:f>'Plan de prévention_'!$P$32:$P$39</c:f>
              <c:strCache>
                <c:ptCount val="8"/>
                <c:pt idx="0">
                  <c:v>perimetre</c:v>
                </c:pt>
                <c:pt idx="1">
                  <c:v>budget</c:v>
                </c:pt>
                <c:pt idx="2">
                  <c:v>temps</c:v>
                </c:pt>
                <c:pt idx="3">
                  <c:v>equipe</c:v>
                </c:pt>
                <c:pt idx="4">
                  <c:v>decision</c:v>
                </c:pt>
                <c:pt idx="5">
                  <c:v>complexité</c:v>
                </c:pt>
                <c:pt idx="6">
                  <c:v>innovation</c:v>
                </c:pt>
                <c:pt idx="7">
                  <c:v>specifique</c:v>
                </c:pt>
              </c:strCache>
            </c:strRef>
          </c:cat>
          <c:val>
            <c:numRef>
              <c:f>'Plan de prévention_'!$S$32:$S$39</c:f>
              <c:numCache>
                <c:formatCode>0.0</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5E6E-4AE5-BDAE-BAEFCA4CAF79}"/>
            </c:ext>
          </c:extLst>
        </c:ser>
        <c:dLbls>
          <c:showLegendKey val="0"/>
          <c:showVal val="0"/>
          <c:showCatName val="0"/>
          <c:showSerName val="0"/>
          <c:showPercent val="0"/>
          <c:showBubbleSize val="0"/>
        </c:dLbls>
        <c:axId val="1538026239"/>
        <c:axId val="1538024991"/>
      </c:radarChart>
      <c:catAx>
        <c:axId val="1538026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fr-FR"/>
          </a:p>
        </c:txPr>
        <c:crossAx val="1538024991"/>
        <c:crosses val="autoZero"/>
        <c:auto val="1"/>
        <c:lblAlgn val="ctr"/>
        <c:lblOffset val="100"/>
        <c:noMultiLvlLbl val="0"/>
      </c:catAx>
      <c:valAx>
        <c:axId val="1538024991"/>
        <c:scaling>
          <c:orientation val="minMax"/>
          <c:max val="5"/>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fr-FR"/>
          </a:p>
        </c:txPr>
        <c:crossAx val="153802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fr-FR" sz="1600"/>
              <a:t>Les</a:t>
            </a:r>
            <a:r>
              <a:rPr lang="fr-FR" sz="1600" baseline="0"/>
              <a:t> risques du projet et leur niveau</a:t>
            </a:r>
          </a:p>
          <a:p>
            <a:pPr>
              <a:defRPr sz="1600"/>
            </a:pPr>
            <a:r>
              <a:rPr lang="fr-FR" sz="1600" baseline="0"/>
              <a:t>avant et aprés plan de mitigation</a:t>
            </a:r>
            <a:endParaRPr lang="fr-FR" sz="1600"/>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fr-FR"/>
        </a:p>
      </c:txPr>
    </c:title>
    <c:autoTitleDeleted val="0"/>
    <c:plotArea>
      <c:layout/>
      <c:radarChart>
        <c:radarStyle val="marker"/>
        <c:varyColors val="0"/>
        <c:ser>
          <c:idx val="0"/>
          <c:order val="0"/>
          <c:tx>
            <c:strRef>
              <c:f>'Plan de prévention_'!$R$5</c:f>
              <c:strCache>
                <c:ptCount val="1"/>
                <c:pt idx="0">
                  <c:v>avant plan</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strRef>
              <c:f>'Plan de prévention_'!$Q$6:$Q$28</c:f>
              <c:strCache>
                <c:ptCount val="23"/>
                <c:pt idx="0">
                  <c:v>Réalisation d’un produit incohérent avec les attentes et les besoins</c:v>
                </c:pt>
                <c:pt idx="1">
                  <c:v>Dépassement de budget</c:v>
                </c:pt>
                <c:pt idx="2">
                  <c:v>Impossibilité de faire évoluer le budget en cours de projet</c:v>
                </c:pt>
                <c:pt idx="3">
                  <c:v>Impossibilité de modifier les échéances des livrables-clés</c:v>
                </c:pt>
                <c:pt idx="4">
                  <c:v>Dépassement de l’objectif Délais</c:v>
                </c:pt>
                <c:pt idx="5">
                  <c:v>Ralentissement du dev pendant les fêtes</c:v>
                </c:pt>
                <c:pt idx="6">
                  <c:v>Manque de réactivité sur le traitement des anomalies après MEP</c:v>
                </c:pt>
                <c:pt idx="7">
                  <c:v>Défaut de contrôle de la production mobile</c:v>
                </c:pt>
                <c:pt idx="8">
                  <c:v>Défaut de coordination des équipes</c:v>
                </c:pt>
                <c:pt idx="9">
                  <c:v>Mauvaise identification d’un validateur</c:v>
                </c:pt>
                <c:pt idx="10">
                  <c:v>Allongement des délais de validation</c:v>
                </c:pt>
                <c:pt idx="11">
                  <c:v>Anomalies techniques dans les transferts d’informations</c:v>
                </c:pt>
                <c:pt idx="12">
                  <c:v>Réalisation non compatible avec l’environnement cible</c:v>
                </c:pt>
                <c:pt idx="13">
                  <c:v>Interaction avec les bases produit / client etc
du SI fashion insta</c:v>
                </c:pt>
                <c:pt idx="14">
                  <c:v>Absence de références techniques en cas de difficulté</c:v>
                </c:pt>
                <c:pt idx="15">
                  <c:v>Réalisation d’un produit non fonctionnel</c:v>
                </c:pt>
                <c:pt idx="16">
                  <c:v>Réalisation d’un produit fonctionnel mais non pertinent</c:v>
                </c:pt>
                <c:pt idx="17">
                  <c:v>design et experience utilisateur</c:v>
                </c:pt>
                <c:pt idx="18">
                  <c:v>Incompréhensions sur des spécifications techniques</c:v>
                </c:pt>
                <c:pt idx="19">
                  <c:v>Climat conflictuel dans l’équipe projet</c:v>
                </c:pt>
                <c:pt idx="20">
                  <c:v>atteinte des objectifs:
Mauvaise perception des résultats du projet</c:v>
                </c:pt>
                <c:pt idx="21">
                  <c:v>Risque  juridique RGPD
avec des amendes jusqu'à 4% du CA</c:v>
                </c:pt>
                <c:pt idx="22">
                  <c:v>Saturation</c:v>
                </c:pt>
              </c:strCache>
            </c:strRef>
          </c:cat>
          <c:val>
            <c:numRef>
              <c:f>'Plan de prévention_'!$R$6:$R$28</c:f>
              <c:numCache>
                <c:formatCode>General</c:formatCode>
                <c:ptCount val="23"/>
                <c:pt idx="0">
                  <c:v>4</c:v>
                </c:pt>
                <c:pt idx="1">
                  <c:v>3.5</c:v>
                </c:pt>
                <c:pt idx="2">
                  <c:v>3.5</c:v>
                </c:pt>
                <c:pt idx="3">
                  <c:v>2</c:v>
                </c:pt>
                <c:pt idx="4">
                  <c:v>3.5</c:v>
                </c:pt>
                <c:pt idx="5">
                  <c:v>3.5</c:v>
                </c:pt>
                <c:pt idx="6">
                  <c:v>3</c:v>
                </c:pt>
                <c:pt idx="7">
                  <c:v>3</c:v>
                </c:pt>
                <c:pt idx="8">
                  <c:v>3.5</c:v>
                </c:pt>
                <c:pt idx="9">
                  <c:v>2.5</c:v>
                </c:pt>
                <c:pt idx="10">
                  <c:v>2.5</c:v>
                </c:pt>
                <c:pt idx="11">
                  <c:v>2.5</c:v>
                </c:pt>
                <c:pt idx="12">
                  <c:v>3.5</c:v>
                </c:pt>
                <c:pt idx="13">
                  <c:v>2.5</c:v>
                </c:pt>
                <c:pt idx="14">
                  <c:v>3</c:v>
                </c:pt>
                <c:pt idx="15">
                  <c:v>4</c:v>
                </c:pt>
                <c:pt idx="16">
                  <c:v>4</c:v>
                </c:pt>
                <c:pt idx="17">
                  <c:v>3.5</c:v>
                </c:pt>
                <c:pt idx="18">
                  <c:v>2.5</c:v>
                </c:pt>
                <c:pt idx="19">
                  <c:v>2.5</c:v>
                </c:pt>
                <c:pt idx="20">
                  <c:v>3.5</c:v>
                </c:pt>
                <c:pt idx="21">
                  <c:v>3.5</c:v>
                </c:pt>
                <c:pt idx="22">
                  <c:v>3.5</c:v>
                </c:pt>
              </c:numCache>
            </c:numRef>
          </c:val>
          <c:extLst>
            <c:ext xmlns:c16="http://schemas.microsoft.com/office/drawing/2014/chart" uri="{C3380CC4-5D6E-409C-BE32-E72D297353CC}">
              <c16:uniqueId val="{00000000-657E-4E5B-B8DD-6252BB4AB4BC}"/>
            </c:ext>
          </c:extLst>
        </c:ser>
        <c:ser>
          <c:idx val="1"/>
          <c:order val="1"/>
          <c:tx>
            <c:strRef>
              <c:f>'Plan de prévention_'!$S$5</c:f>
              <c:strCache>
                <c:ptCount val="1"/>
                <c:pt idx="0">
                  <c:v>après plan</c:v>
                </c:pt>
              </c:strCache>
            </c:strRef>
          </c:tx>
          <c:spPr>
            <a:ln w="34925" cap="rnd">
              <a:solidFill>
                <a:srgbClr val="92D050"/>
              </a:solidFill>
              <a:round/>
            </a:ln>
            <a:effectLst>
              <a:outerShdw blurRad="57150" dist="19050" dir="5400000" algn="ctr" rotWithShape="0">
                <a:srgbClr val="000000">
                  <a:alpha val="63000"/>
                </a:srgbClr>
              </a:outerShdw>
            </a:effectLst>
          </c:spPr>
          <c:marker>
            <c:symbol val="none"/>
          </c:marker>
          <c:cat>
            <c:strRef>
              <c:f>'Plan de prévention_'!$Q$6:$Q$28</c:f>
              <c:strCache>
                <c:ptCount val="23"/>
                <c:pt idx="0">
                  <c:v>Réalisation d’un produit incohérent avec les attentes et les besoins</c:v>
                </c:pt>
                <c:pt idx="1">
                  <c:v>Dépassement de budget</c:v>
                </c:pt>
                <c:pt idx="2">
                  <c:v>Impossibilité de faire évoluer le budget en cours de projet</c:v>
                </c:pt>
                <c:pt idx="3">
                  <c:v>Impossibilité de modifier les échéances des livrables-clés</c:v>
                </c:pt>
                <c:pt idx="4">
                  <c:v>Dépassement de l’objectif Délais</c:v>
                </c:pt>
                <c:pt idx="5">
                  <c:v>Ralentissement du dev pendant les fêtes</c:v>
                </c:pt>
                <c:pt idx="6">
                  <c:v>Manque de réactivité sur le traitement des anomalies après MEP</c:v>
                </c:pt>
                <c:pt idx="7">
                  <c:v>Défaut de contrôle de la production mobile</c:v>
                </c:pt>
                <c:pt idx="8">
                  <c:v>Défaut de coordination des équipes</c:v>
                </c:pt>
                <c:pt idx="9">
                  <c:v>Mauvaise identification d’un validateur</c:v>
                </c:pt>
                <c:pt idx="10">
                  <c:v>Allongement des délais de validation</c:v>
                </c:pt>
                <c:pt idx="11">
                  <c:v>Anomalies techniques dans les transferts d’informations</c:v>
                </c:pt>
                <c:pt idx="12">
                  <c:v>Réalisation non compatible avec l’environnement cible</c:v>
                </c:pt>
                <c:pt idx="13">
                  <c:v>Interaction avec les bases produit / client etc
du SI fashion insta</c:v>
                </c:pt>
                <c:pt idx="14">
                  <c:v>Absence de références techniques en cas de difficulté</c:v>
                </c:pt>
                <c:pt idx="15">
                  <c:v>Réalisation d’un produit non fonctionnel</c:v>
                </c:pt>
                <c:pt idx="16">
                  <c:v>Réalisation d’un produit fonctionnel mais non pertinent</c:v>
                </c:pt>
                <c:pt idx="17">
                  <c:v>design et experience utilisateur</c:v>
                </c:pt>
                <c:pt idx="18">
                  <c:v>Incompréhensions sur des spécifications techniques</c:v>
                </c:pt>
                <c:pt idx="19">
                  <c:v>Climat conflictuel dans l’équipe projet</c:v>
                </c:pt>
                <c:pt idx="20">
                  <c:v>atteinte des objectifs:
Mauvaise perception des résultats du projet</c:v>
                </c:pt>
                <c:pt idx="21">
                  <c:v>Risque  juridique RGPD
avec des amendes jusqu'à 4% du CA</c:v>
                </c:pt>
                <c:pt idx="22">
                  <c:v>Saturation</c:v>
                </c:pt>
              </c:strCache>
            </c:strRef>
          </c:cat>
          <c:val>
            <c:numRef>
              <c:f>'Plan de prévention_'!$S$6:$S$28</c:f>
              <c:numCache>
                <c:formatCode>General</c:formatCode>
                <c:ptCount val="23"/>
                <c:pt idx="0">
                  <c:v>3</c:v>
                </c:pt>
                <c:pt idx="1">
                  <c:v>2.5</c:v>
                </c:pt>
                <c:pt idx="2">
                  <c:v>3</c:v>
                </c:pt>
                <c:pt idx="3">
                  <c:v>2</c:v>
                </c:pt>
                <c:pt idx="4">
                  <c:v>2.5</c:v>
                </c:pt>
                <c:pt idx="5">
                  <c:v>3</c:v>
                </c:pt>
                <c:pt idx="6">
                  <c:v>3</c:v>
                </c:pt>
                <c:pt idx="7">
                  <c:v>3</c:v>
                </c:pt>
                <c:pt idx="8">
                  <c:v>2.5</c:v>
                </c:pt>
                <c:pt idx="9">
                  <c:v>2.5</c:v>
                </c:pt>
                <c:pt idx="10">
                  <c:v>2.5</c:v>
                </c:pt>
                <c:pt idx="11">
                  <c:v>2.5</c:v>
                </c:pt>
                <c:pt idx="12">
                  <c:v>3</c:v>
                </c:pt>
                <c:pt idx="13">
                  <c:v>2.5</c:v>
                </c:pt>
                <c:pt idx="14">
                  <c:v>3</c:v>
                </c:pt>
                <c:pt idx="15">
                  <c:v>3</c:v>
                </c:pt>
                <c:pt idx="16">
                  <c:v>3.5</c:v>
                </c:pt>
                <c:pt idx="17">
                  <c:v>3</c:v>
                </c:pt>
                <c:pt idx="18">
                  <c:v>2.5</c:v>
                </c:pt>
                <c:pt idx="19">
                  <c:v>2.5</c:v>
                </c:pt>
                <c:pt idx="20">
                  <c:v>3</c:v>
                </c:pt>
                <c:pt idx="21">
                  <c:v>3</c:v>
                </c:pt>
                <c:pt idx="22">
                  <c:v>3</c:v>
                </c:pt>
              </c:numCache>
            </c:numRef>
          </c:val>
          <c:extLst>
            <c:ext xmlns:c16="http://schemas.microsoft.com/office/drawing/2014/chart" uri="{C3380CC4-5D6E-409C-BE32-E72D297353CC}">
              <c16:uniqueId val="{00000001-657E-4E5B-B8DD-6252BB4AB4BC}"/>
            </c:ext>
          </c:extLst>
        </c:ser>
        <c:ser>
          <c:idx val="2"/>
          <c:order val="2"/>
          <c:tx>
            <c:strRef>
              <c:f>'Plan de prévention_'!$T$5</c:f>
              <c:strCache>
                <c:ptCount val="1"/>
                <c:pt idx="0">
                  <c:v>niveau median</c:v>
                </c:pt>
              </c:strCache>
            </c:strRef>
          </c:tx>
          <c:spPr>
            <a:ln w="19050" cap="rnd">
              <a:solidFill>
                <a:schemeClr val="accent3"/>
              </a:solidFill>
              <a:prstDash val="sysDash"/>
              <a:round/>
            </a:ln>
            <a:effectLst>
              <a:outerShdw blurRad="57150" dist="19050" dir="5400000" algn="ctr" rotWithShape="0">
                <a:srgbClr val="000000">
                  <a:alpha val="63000"/>
                </a:srgbClr>
              </a:outerShdw>
            </a:effectLst>
          </c:spPr>
          <c:marker>
            <c:symbol val="none"/>
          </c:marker>
          <c:cat>
            <c:strRef>
              <c:f>'Plan de prévention_'!$Q$6:$Q$28</c:f>
              <c:strCache>
                <c:ptCount val="23"/>
                <c:pt idx="0">
                  <c:v>Réalisation d’un produit incohérent avec les attentes et les besoins</c:v>
                </c:pt>
                <c:pt idx="1">
                  <c:v>Dépassement de budget</c:v>
                </c:pt>
                <c:pt idx="2">
                  <c:v>Impossibilité de faire évoluer le budget en cours de projet</c:v>
                </c:pt>
                <c:pt idx="3">
                  <c:v>Impossibilité de modifier les échéances des livrables-clés</c:v>
                </c:pt>
                <c:pt idx="4">
                  <c:v>Dépassement de l’objectif Délais</c:v>
                </c:pt>
                <c:pt idx="5">
                  <c:v>Ralentissement du dev pendant les fêtes</c:v>
                </c:pt>
                <c:pt idx="6">
                  <c:v>Manque de réactivité sur le traitement des anomalies après MEP</c:v>
                </c:pt>
                <c:pt idx="7">
                  <c:v>Défaut de contrôle de la production mobile</c:v>
                </c:pt>
                <c:pt idx="8">
                  <c:v>Défaut de coordination des équipes</c:v>
                </c:pt>
                <c:pt idx="9">
                  <c:v>Mauvaise identification d’un validateur</c:v>
                </c:pt>
                <c:pt idx="10">
                  <c:v>Allongement des délais de validation</c:v>
                </c:pt>
                <c:pt idx="11">
                  <c:v>Anomalies techniques dans les transferts d’informations</c:v>
                </c:pt>
                <c:pt idx="12">
                  <c:v>Réalisation non compatible avec l’environnement cible</c:v>
                </c:pt>
                <c:pt idx="13">
                  <c:v>Interaction avec les bases produit / client etc
du SI fashion insta</c:v>
                </c:pt>
                <c:pt idx="14">
                  <c:v>Absence de références techniques en cas de difficulté</c:v>
                </c:pt>
                <c:pt idx="15">
                  <c:v>Réalisation d’un produit non fonctionnel</c:v>
                </c:pt>
                <c:pt idx="16">
                  <c:v>Réalisation d’un produit fonctionnel mais non pertinent</c:v>
                </c:pt>
                <c:pt idx="17">
                  <c:v>design et experience utilisateur</c:v>
                </c:pt>
                <c:pt idx="18">
                  <c:v>Incompréhensions sur des spécifications techniques</c:v>
                </c:pt>
                <c:pt idx="19">
                  <c:v>Climat conflictuel dans l’équipe projet</c:v>
                </c:pt>
                <c:pt idx="20">
                  <c:v>atteinte des objectifs:
Mauvaise perception des résultats du projet</c:v>
                </c:pt>
                <c:pt idx="21">
                  <c:v>Risque  juridique RGPD
avec des amendes jusqu'à 4% du CA</c:v>
                </c:pt>
                <c:pt idx="22">
                  <c:v>Saturation</c:v>
                </c:pt>
              </c:strCache>
            </c:strRef>
          </c:cat>
          <c:val>
            <c:numRef>
              <c:f>'Plan de prévention_'!$T$6:$T$28</c:f>
              <c:numCache>
                <c:formatCode>General</c:formatCode>
                <c:ptCount val="2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2-657E-4E5B-B8DD-6252BB4AB4BC}"/>
            </c:ext>
          </c:extLst>
        </c:ser>
        <c:dLbls>
          <c:showLegendKey val="0"/>
          <c:showVal val="0"/>
          <c:showCatName val="0"/>
          <c:showSerName val="0"/>
          <c:showPercent val="0"/>
          <c:showBubbleSize val="0"/>
        </c:dLbls>
        <c:axId val="1538026239"/>
        <c:axId val="1538024991"/>
      </c:radarChart>
      <c:catAx>
        <c:axId val="1538026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fr-FR"/>
          </a:p>
        </c:txPr>
        <c:crossAx val="1538024991"/>
        <c:crosses val="autoZero"/>
        <c:auto val="1"/>
        <c:lblAlgn val="ctr"/>
        <c:lblOffset val="100"/>
        <c:noMultiLvlLbl val="0"/>
      </c:catAx>
      <c:valAx>
        <c:axId val="1538024991"/>
        <c:scaling>
          <c:orientation val="minMax"/>
          <c:max val="5"/>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538026239"/>
        <c:crosses val="autoZero"/>
        <c:crossBetween val="between"/>
      </c:valAx>
      <c:spPr>
        <a:noFill/>
        <a:ln>
          <a:noFill/>
        </a:ln>
        <a:effectLst/>
      </c:spPr>
    </c:plotArea>
    <c:legend>
      <c:legendPos val="r"/>
      <c:layout>
        <c:manualLayout>
          <c:xMode val="edge"/>
          <c:yMode val="edge"/>
          <c:x val="0.81225500201297662"/>
          <c:y val="6.3000453486346517E-2"/>
          <c:w val="0.1591299520980243"/>
          <c:h val="0.13068821990449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66675</xdr:colOff>
      <xdr:row>2</xdr:row>
      <xdr:rowOff>38100</xdr:rowOff>
    </xdr:from>
    <xdr:to>
      <xdr:col>12</xdr:col>
      <xdr:colOff>323850</xdr:colOff>
      <xdr:row>39</xdr:row>
      <xdr:rowOff>28575</xdr:rowOff>
    </xdr:to>
    <xdr:graphicFrame macro="">
      <xdr:nvGraphicFramePr>
        <xdr:cNvPr id="2" name="Graphique 1">
          <a:extLst>
            <a:ext uri="{FF2B5EF4-FFF2-40B4-BE49-F238E27FC236}">
              <a16:creationId xmlns:a16="http://schemas.microsoft.com/office/drawing/2014/main" id="{89A1B4F1-A711-D02F-ACD7-E9F52938A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28</xdr:row>
      <xdr:rowOff>157161</xdr:rowOff>
    </xdr:from>
    <xdr:to>
      <xdr:col>8</xdr:col>
      <xdr:colOff>2352674</xdr:colOff>
      <xdr:row>52</xdr:row>
      <xdr:rowOff>47624</xdr:rowOff>
    </xdr:to>
    <xdr:graphicFrame macro="">
      <xdr:nvGraphicFramePr>
        <xdr:cNvPr id="2" name="Graphique 1">
          <a:extLst>
            <a:ext uri="{FF2B5EF4-FFF2-40B4-BE49-F238E27FC236}">
              <a16:creationId xmlns:a16="http://schemas.microsoft.com/office/drawing/2014/main" id="{DB0241ED-138E-4C40-9FEE-607CE8A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53</xdr:row>
      <xdr:rowOff>0</xdr:rowOff>
    </xdr:from>
    <xdr:to>
      <xdr:col>8</xdr:col>
      <xdr:colOff>2333625</xdr:colOff>
      <xdr:row>76</xdr:row>
      <xdr:rowOff>100013</xdr:rowOff>
    </xdr:to>
    <xdr:graphicFrame macro="">
      <xdr:nvGraphicFramePr>
        <xdr:cNvPr id="3" name="Graphique 2">
          <a:extLst>
            <a:ext uri="{FF2B5EF4-FFF2-40B4-BE49-F238E27FC236}">
              <a16:creationId xmlns:a16="http://schemas.microsoft.com/office/drawing/2014/main" id="{90150A64-8D76-42F8-8D4B-CD8C6ABAC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exemple@et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zure.microsoft.com/fr-fr/pricing/calculator/" TargetMode="External"/><Relationship Id="rId1" Type="http://schemas.openxmlformats.org/officeDocument/2006/relationships/hyperlink" Target="https://azure.microsoft.com/fr-fr/pricing/calculato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C884-018F-450B-8C9D-9DF0D36C5EE5}">
  <dimension ref="A1:V1000"/>
  <sheetViews>
    <sheetView workbookViewId="0">
      <selection activeCell="B4" sqref="B4:H4"/>
    </sheetView>
  </sheetViews>
  <sheetFormatPr baseColWidth="10" defaultRowHeight="15" customHeight="1"/>
  <cols>
    <col min="1" max="1" width="28.5703125" style="207" customWidth="1"/>
    <col min="2" max="2" width="14" style="207" customWidth="1"/>
    <col min="3" max="3" width="14.140625" style="207" customWidth="1"/>
    <col min="4" max="5" width="13.85546875" style="207" customWidth="1"/>
    <col min="6" max="6" width="16" style="207" customWidth="1"/>
    <col min="7" max="7" width="29.42578125" style="207" customWidth="1"/>
    <col min="8" max="8" width="17.140625" style="207" customWidth="1"/>
    <col min="9" max="9" width="24.7109375" style="207" customWidth="1"/>
    <col min="10" max="22" width="9" style="207" customWidth="1"/>
    <col min="23" max="1020" width="15.28515625" style="207" customWidth="1"/>
    <col min="1021" max="1021" width="11.42578125" style="207" customWidth="1"/>
    <col min="1022" max="16384" width="11.42578125" style="207"/>
  </cols>
  <sheetData>
    <row r="1" spans="1:22" ht="33.75" customHeight="1">
      <c r="A1" s="202" t="s">
        <v>193</v>
      </c>
      <c r="B1" s="203" t="s">
        <v>194</v>
      </c>
      <c r="C1" s="204"/>
      <c r="D1" s="205" t="s">
        <v>195</v>
      </c>
      <c r="E1" s="204"/>
      <c r="F1" s="205" t="s">
        <v>196</v>
      </c>
      <c r="G1" s="204"/>
      <c r="H1" s="205" t="s">
        <v>197</v>
      </c>
      <c r="I1" s="206"/>
    </row>
    <row r="2" spans="1:22" ht="39" customHeight="1">
      <c r="A2" s="202"/>
      <c r="B2" s="208" t="s">
        <v>198</v>
      </c>
      <c r="C2" s="209"/>
      <c r="D2" s="210" t="s">
        <v>199</v>
      </c>
      <c r="E2" s="209"/>
      <c r="F2" s="210" t="s">
        <v>200</v>
      </c>
      <c r="G2" s="209"/>
      <c r="H2" s="211"/>
      <c r="I2" s="212"/>
    </row>
    <row r="3" spans="1:22" ht="33.75" customHeight="1">
      <c r="A3" s="213" t="s">
        <v>201</v>
      </c>
      <c r="B3" s="203" t="s">
        <v>194</v>
      </c>
      <c r="C3" s="204"/>
      <c r="D3" s="205" t="s">
        <v>195</v>
      </c>
      <c r="E3" s="204"/>
      <c r="F3" s="205" t="s">
        <v>196</v>
      </c>
      <c r="G3" s="204"/>
      <c r="H3" s="205" t="s">
        <v>197</v>
      </c>
      <c r="I3" s="206"/>
    </row>
    <row r="4" spans="1:22" ht="39" customHeight="1">
      <c r="A4" s="213"/>
      <c r="B4" s="203" t="s">
        <v>198</v>
      </c>
      <c r="C4" s="209"/>
      <c r="D4" s="210" t="s">
        <v>199</v>
      </c>
      <c r="E4" s="204"/>
      <c r="F4" s="210" t="s">
        <v>200</v>
      </c>
      <c r="G4" s="209"/>
      <c r="H4" s="211"/>
      <c r="I4" s="212"/>
    </row>
    <row r="5" spans="1:22" ht="33.75" customHeight="1">
      <c r="A5" s="213" t="s">
        <v>202</v>
      </c>
      <c r="B5" s="214" t="s">
        <v>194</v>
      </c>
      <c r="C5" s="204"/>
      <c r="D5" s="205" t="s">
        <v>195</v>
      </c>
      <c r="E5" s="215"/>
      <c r="F5" s="203" t="s">
        <v>203</v>
      </c>
      <c r="G5" s="204"/>
      <c r="H5" s="205" t="s">
        <v>196</v>
      </c>
      <c r="I5" s="216"/>
    </row>
    <row r="6" spans="1:22" ht="33.75" customHeight="1">
      <c r="A6" s="213"/>
      <c r="B6" s="208" t="s">
        <v>198</v>
      </c>
      <c r="C6" s="217"/>
      <c r="D6" s="210" t="s">
        <v>199</v>
      </c>
      <c r="E6" s="217"/>
      <c r="F6" s="210" t="s">
        <v>200</v>
      </c>
      <c r="G6" s="217"/>
      <c r="H6" s="210" t="s">
        <v>197</v>
      </c>
      <c r="I6" s="217"/>
    </row>
    <row r="7" spans="1:22" ht="22.5" customHeight="1">
      <c r="A7" s="218" t="s">
        <v>204</v>
      </c>
      <c r="B7" s="218"/>
      <c r="C7" s="218"/>
      <c r="D7" s="218"/>
      <c r="E7" s="218" t="s">
        <v>205</v>
      </c>
      <c r="F7" s="218"/>
      <c r="G7" s="218"/>
      <c r="H7" s="219" t="s">
        <v>206</v>
      </c>
      <c r="I7" s="219"/>
    </row>
    <row r="8" spans="1:22" ht="48.75" customHeight="1">
      <c r="A8" s="220" t="s">
        <v>207</v>
      </c>
      <c r="B8" s="221" t="s">
        <v>208</v>
      </c>
      <c r="C8" s="220" t="s">
        <v>209</v>
      </c>
      <c r="D8" s="222" t="s">
        <v>210</v>
      </c>
      <c r="E8" s="223"/>
      <c r="F8" s="223"/>
      <c r="G8" s="223"/>
      <c r="H8" s="224" t="s">
        <v>211</v>
      </c>
      <c r="I8" s="224"/>
    </row>
    <row r="9" spans="1:22" ht="43.5" customHeight="1">
      <c r="A9" s="225" t="s">
        <v>212</v>
      </c>
      <c r="B9" s="226" t="s">
        <v>213</v>
      </c>
      <c r="C9" s="227">
        <v>44876</v>
      </c>
      <c r="D9" s="227">
        <v>44876</v>
      </c>
      <c r="E9" s="228" t="s">
        <v>214</v>
      </c>
      <c r="F9" s="228"/>
      <c r="G9" s="228"/>
      <c r="H9" s="229" t="s">
        <v>215</v>
      </c>
      <c r="I9" s="229"/>
      <c r="J9" s="230"/>
      <c r="K9" s="230"/>
      <c r="L9" s="230"/>
      <c r="M9" s="230"/>
      <c r="N9" s="230"/>
      <c r="O9" s="230"/>
      <c r="P9" s="230"/>
      <c r="Q9" s="230"/>
      <c r="R9" s="230"/>
      <c r="S9" s="230"/>
      <c r="T9" s="230"/>
      <c r="U9" s="230"/>
      <c r="V9" s="230"/>
    </row>
    <row r="10" spans="1:22">
      <c r="A10" s="231"/>
      <c r="B10" s="232"/>
      <c r="C10" s="233"/>
      <c r="D10" s="232"/>
      <c r="E10" s="234"/>
      <c r="F10" s="234"/>
      <c r="G10" s="234"/>
      <c r="H10" s="234"/>
      <c r="I10" s="234"/>
      <c r="J10" s="230"/>
      <c r="K10" s="230"/>
      <c r="L10" s="230"/>
      <c r="M10" s="230"/>
      <c r="N10" s="230"/>
      <c r="O10" s="230"/>
      <c r="P10" s="230"/>
      <c r="Q10" s="230"/>
      <c r="R10" s="230"/>
      <c r="S10" s="230"/>
      <c r="T10" s="230"/>
      <c r="U10" s="230"/>
      <c r="V10" s="230"/>
    </row>
    <row r="11" spans="1:22">
      <c r="A11" s="235"/>
      <c r="B11" s="236"/>
      <c r="C11" s="237"/>
      <c r="D11" s="236"/>
      <c r="E11" s="238"/>
      <c r="F11" s="238"/>
      <c r="G11" s="238"/>
      <c r="H11" s="238"/>
      <c r="I11" s="238"/>
      <c r="J11" s="230"/>
      <c r="K11" s="230"/>
      <c r="L11" s="230"/>
      <c r="M11" s="230"/>
      <c r="N11" s="230"/>
      <c r="O11" s="230"/>
      <c r="P11" s="230"/>
      <c r="Q11" s="230"/>
      <c r="R11" s="230"/>
      <c r="S11" s="230"/>
      <c r="T11" s="230"/>
      <c r="U11" s="230"/>
      <c r="V11" s="230"/>
    </row>
    <row r="12" spans="1:22">
      <c r="A12" s="231"/>
      <c r="B12" s="232"/>
      <c r="C12" s="233"/>
      <c r="D12" s="232"/>
      <c r="E12" s="234"/>
      <c r="F12" s="234"/>
      <c r="G12" s="234"/>
      <c r="H12" s="234"/>
      <c r="I12" s="234"/>
      <c r="J12" s="230"/>
      <c r="K12" s="230"/>
      <c r="L12" s="230"/>
      <c r="M12" s="230"/>
      <c r="N12" s="230"/>
      <c r="O12" s="230"/>
      <c r="P12" s="230"/>
      <c r="Q12" s="230"/>
      <c r="R12" s="230"/>
      <c r="S12" s="230"/>
      <c r="T12" s="230"/>
      <c r="U12" s="230"/>
      <c r="V12" s="230"/>
    </row>
    <row r="13" spans="1:22">
      <c r="A13" s="235"/>
      <c r="B13" s="236"/>
      <c r="C13" s="237"/>
      <c r="D13" s="236"/>
      <c r="E13" s="238"/>
      <c r="F13" s="238"/>
      <c r="G13" s="238"/>
      <c r="H13" s="238"/>
      <c r="I13" s="238"/>
      <c r="J13" s="230"/>
      <c r="K13" s="230"/>
      <c r="L13" s="230"/>
      <c r="M13" s="230"/>
      <c r="N13" s="230"/>
      <c r="O13" s="230"/>
      <c r="P13" s="230"/>
      <c r="Q13" s="230"/>
      <c r="R13" s="230"/>
      <c r="S13" s="230"/>
      <c r="T13" s="230"/>
      <c r="U13" s="230"/>
      <c r="V13" s="230"/>
    </row>
    <row r="14" spans="1:22">
      <c r="A14" s="231"/>
      <c r="B14" s="232"/>
      <c r="C14" s="233"/>
      <c r="D14" s="232"/>
      <c r="E14" s="234"/>
      <c r="F14" s="234"/>
      <c r="G14" s="234"/>
      <c r="H14" s="234"/>
      <c r="I14" s="234"/>
      <c r="J14" s="230"/>
      <c r="K14" s="230"/>
      <c r="L14" s="230"/>
      <c r="M14" s="230"/>
      <c r="N14" s="230"/>
      <c r="O14" s="230"/>
      <c r="P14" s="230"/>
      <c r="Q14" s="230"/>
      <c r="R14" s="230"/>
      <c r="S14" s="230"/>
      <c r="T14" s="230"/>
      <c r="U14" s="230"/>
      <c r="V14" s="230"/>
    </row>
    <row r="15" spans="1:22">
      <c r="A15" s="235"/>
      <c r="B15" s="236"/>
      <c r="C15" s="237"/>
      <c r="D15" s="236"/>
      <c r="E15" s="238"/>
      <c r="F15" s="238"/>
      <c r="G15" s="238"/>
      <c r="H15" s="238"/>
      <c r="I15" s="238"/>
      <c r="J15" s="230"/>
      <c r="K15" s="230"/>
      <c r="L15" s="230"/>
      <c r="M15" s="230"/>
      <c r="N15" s="230"/>
      <c r="O15" s="230"/>
      <c r="P15" s="230"/>
      <c r="Q15" s="230"/>
      <c r="R15" s="230"/>
      <c r="S15" s="230"/>
      <c r="T15" s="230"/>
      <c r="U15" s="230"/>
      <c r="V15" s="230"/>
    </row>
    <row r="16" spans="1:22">
      <c r="A16" s="231"/>
      <c r="B16" s="232"/>
      <c r="C16" s="233"/>
      <c r="D16" s="232"/>
      <c r="E16" s="234"/>
      <c r="F16" s="234"/>
      <c r="G16" s="234"/>
      <c r="H16" s="234"/>
      <c r="I16" s="234"/>
      <c r="J16" s="230"/>
      <c r="K16" s="230"/>
      <c r="L16" s="230"/>
      <c r="M16" s="230"/>
      <c r="N16" s="230"/>
      <c r="O16" s="230"/>
      <c r="P16" s="230"/>
      <c r="Q16" s="230"/>
      <c r="R16" s="230"/>
      <c r="S16" s="230"/>
      <c r="T16" s="230"/>
      <c r="U16" s="230"/>
      <c r="V16" s="230"/>
    </row>
    <row r="17" spans="1:22">
      <c r="A17" s="235"/>
      <c r="B17" s="236"/>
      <c r="C17" s="237"/>
      <c r="D17" s="236"/>
      <c r="E17" s="238"/>
      <c r="F17" s="238"/>
      <c r="G17" s="238"/>
      <c r="H17" s="238"/>
      <c r="I17" s="238"/>
      <c r="J17" s="230"/>
      <c r="K17" s="230"/>
      <c r="L17" s="230"/>
      <c r="M17" s="230"/>
      <c r="N17" s="230"/>
      <c r="O17" s="230"/>
      <c r="P17" s="230"/>
      <c r="Q17" s="230"/>
      <c r="R17" s="230"/>
      <c r="S17" s="230"/>
      <c r="T17" s="230"/>
      <c r="U17" s="230"/>
      <c r="V17" s="230"/>
    </row>
    <row r="18" spans="1:22">
      <c r="A18" s="231"/>
      <c r="B18" s="232"/>
      <c r="C18" s="233"/>
      <c r="D18" s="232"/>
      <c r="E18" s="234"/>
      <c r="F18" s="234"/>
      <c r="G18" s="234"/>
      <c r="H18" s="234"/>
      <c r="I18" s="234"/>
      <c r="J18" s="230"/>
      <c r="K18" s="230"/>
      <c r="L18" s="230"/>
      <c r="M18" s="230"/>
      <c r="N18" s="230"/>
      <c r="O18" s="230"/>
      <c r="P18" s="230"/>
      <c r="Q18" s="230"/>
      <c r="R18" s="230"/>
      <c r="S18" s="230"/>
      <c r="T18" s="230"/>
      <c r="U18" s="230"/>
      <c r="V18" s="230"/>
    </row>
    <row r="19" spans="1:22">
      <c r="A19" s="235"/>
      <c r="B19" s="236"/>
      <c r="C19" s="237"/>
      <c r="D19" s="236"/>
      <c r="E19" s="238"/>
      <c r="F19" s="238"/>
      <c r="G19" s="238"/>
      <c r="H19" s="238"/>
      <c r="I19" s="238"/>
      <c r="J19" s="230"/>
      <c r="K19" s="230"/>
      <c r="L19" s="230"/>
      <c r="M19" s="230"/>
      <c r="N19" s="230"/>
      <c r="O19" s="230"/>
      <c r="P19" s="230"/>
      <c r="Q19" s="230"/>
      <c r="R19" s="230"/>
      <c r="S19" s="230"/>
      <c r="T19" s="230"/>
      <c r="U19" s="230"/>
      <c r="V19" s="230"/>
    </row>
    <row r="20" spans="1:22">
      <c r="A20" s="231"/>
      <c r="B20" s="232"/>
      <c r="C20" s="233"/>
      <c r="D20" s="232"/>
      <c r="E20" s="234"/>
      <c r="F20" s="234"/>
      <c r="G20" s="234"/>
      <c r="H20" s="234"/>
      <c r="I20" s="234"/>
      <c r="J20" s="230"/>
      <c r="K20" s="230"/>
      <c r="L20" s="230"/>
      <c r="M20" s="230"/>
      <c r="N20" s="230"/>
      <c r="O20" s="230"/>
      <c r="P20" s="230"/>
      <c r="Q20" s="230"/>
      <c r="R20" s="230"/>
      <c r="S20" s="230"/>
      <c r="T20" s="230"/>
      <c r="U20" s="230"/>
      <c r="V20" s="230"/>
    </row>
    <row r="21" spans="1:22" ht="15.75" customHeight="1">
      <c r="A21" s="235"/>
      <c r="B21" s="236"/>
      <c r="C21" s="237"/>
      <c r="D21" s="236"/>
      <c r="E21" s="238"/>
      <c r="F21" s="238"/>
      <c r="G21" s="238"/>
      <c r="H21" s="238"/>
      <c r="I21" s="238"/>
      <c r="J21" s="230"/>
      <c r="K21" s="230"/>
      <c r="L21" s="230"/>
      <c r="M21" s="230"/>
      <c r="N21" s="230"/>
      <c r="O21" s="230"/>
      <c r="P21" s="230"/>
      <c r="Q21" s="230"/>
      <c r="R21" s="230"/>
      <c r="S21" s="230"/>
      <c r="T21" s="230"/>
      <c r="U21" s="230"/>
      <c r="V21" s="230"/>
    </row>
    <row r="22" spans="1:22" ht="15.75" customHeight="1">
      <c r="A22" s="231"/>
      <c r="B22" s="232"/>
      <c r="C22" s="233"/>
      <c r="D22" s="232"/>
      <c r="E22" s="234"/>
      <c r="F22" s="234"/>
      <c r="G22" s="234"/>
      <c r="H22" s="234"/>
      <c r="I22" s="234"/>
      <c r="J22" s="230"/>
      <c r="K22" s="230"/>
      <c r="L22" s="230"/>
      <c r="M22" s="230"/>
      <c r="N22" s="230"/>
      <c r="O22" s="230"/>
      <c r="P22" s="230"/>
      <c r="Q22" s="230"/>
      <c r="R22" s="230"/>
      <c r="S22" s="230"/>
      <c r="T22" s="230"/>
      <c r="U22" s="230"/>
      <c r="V22" s="230"/>
    </row>
    <row r="23" spans="1:22" ht="15.75" customHeight="1">
      <c r="A23" s="235"/>
      <c r="B23" s="236"/>
      <c r="C23" s="237"/>
      <c r="D23" s="236"/>
      <c r="E23" s="238"/>
      <c r="F23" s="238"/>
      <c r="G23" s="238"/>
      <c r="H23" s="238"/>
      <c r="I23" s="238"/>
      <c r="J23" s="230"/>
      <c r="K23" s="230"/>
      <c r="L23" s="230"/>
      <c r="M23" s="230"/>
      <c r="N23" s="230"/>
      <c r="O23" s="230"/>
      <c r="P23" s="230"/>
      <c r="Q23" s="230"/>
      <c r="R23" s="230"/>
      <c r="S23" s="230"/>
      <c r="T23" s="230"/>
      <c r="U23" s="230"/>
      <c r="V23" s="230"/>
    </row>
    <row r="24" spans="1:22" ht="15.75" customHeight="1">
      <c r="A24" s="231"/>
      <c r="B24" s="232"/>
      <c r="C24" s="233"/>
      <c r="D24" s="232"/>
      <c r="E24" s="234"/>
      <c r="F24" s="234"/>
      <c r="G24" s="234"/>
      <c r="H24" s="234"/>
      <c r="I24" s="234"/>
      <c r="J24" s="230"/>
      <c r="K24" s="230"/>
      <c r="L24" s="230"/>
      <c r="M24" s="230"/>
      <c r="N24" s="230"/>
      <c r="O24" s="230"/>
      <c r="P24" s="230"/>
      <c r="Q24" s="230"/>
      <c r="R24" s="230"/>
      <c r="S24" s="230"/>
      <c r="T24" s="230"/>
      <c r="U24" s="230"/>
      <c r="V24" s="230"/>
    </row>
    <row r="25" spans="1:22" ht="15.75" customHeight="1">
      <c r="A25" s="235"/>
      <c r="B25" s="236"/>
      <c r="C25" s="237"/>
      <c r="D25" s="236"/>
      <c r="E25" s="238"/>
      <c r="F25" s="238"/>
      <c r="G25" s="238"/>
      <c r="H25" s="238"/>
      <c r="I25" s="238"/>
      <c r="J25" s="230"/>
      <c r="K25" s="230"/>
      <c r="L25" s="230"/>
      <c r="M25" s="230"/>
      <c r="N25" s="230"/>
      <c r="O25" s="230"/>
      <c r="P25" s="230"/>
      <c r="Q25" s="230"/>
      <c r="R25" s="230"/>
      <c r="S25" s="230"/>
      <c r="T25" s="230"/>
      <c r="U25" s="230"/>
      <c r="V25" s="230"/>
    </row>
    <row r="26" spans="1:22" ht="15.75" customHeight="1">
      <c r="A26" s="231"/>
      <c r="B26" s="232"/>
      <c r="C26" s="233"/>
      <c r="D26" s="232"/>
      <c r="E26" s="234"/>
      <c r="F26" s="234"/>
      <c r="G26" s="234"/>
      <c r="H26" s="234"/>
      <c r="I26" s="234"/>
      <c r="J26" s="230"/>
      <c r="K26" s="230"/>
      <c r="L26" s="230"/>
      <c r="M26" s="230"/>
      <c r="N26" s="230"/>
      <c r="O26" s="230"/>
      <c r="P26" s="230"/>
      <c r="Q26" s="230"/>
      <c r="R26" s="230"/>
      <c r="S26" s="230"/>
      <c r="T26" s="230"/>
      <c r="U26" s="230"/>
      <c r="V26" s="230"/>
    </row>
    <row r="27" spans="1:22" ht="15.75" customHeight="1">
      <c r="A27" s="235"/>
      <c r="B27" s="236"/>
      <c r="C27" s="237"/>
      <c r="D27" s="236"/>
      <c r="E27" s="238"/>
      <c r="F27" s="238"/>
      <c r="G27" s="238"/>
      <c r="H27" s="238"/>
      <c r="I27" s="238"/>
      <c r="J27" s="230"/>
      <c r="K27" s="230"/>
      <c r="L27" s="230"/>
      <c r="M27" s="230"/>
      <c r="N27" s="230"/>
      <c r="O27" s="230"/>
      <c r="P27" s="230"/>
      <c r="Q27" s="230"/>
      <c r="R27" s="230"/>
      <c r="S27" s="230"/>
      <c r="T27" s="230"/>
      <c r="U27" s="230"/>
      <c r="V27" s="230"/>
    </row>
    <row r="28" spans="1:22" ht="15.75" customHeight="1">
      <c r="A28" s="231"/>
      <c r="B28" s="232"/>
      <c r="C28" s="233"/>
      <c r="D28" s="232"/>
      <c r="E28" s="234"/>
      <c r="F28" s="234"/>
      <c r="G28" s="234"/>
      <c r="H28" s="234"/>
      <c r="I28" s="234"/>
      <c r="J28" s="230"/>
      <c r="K28" s="230"/>
      <c r="L28" s="230"/>
      <c r="M28" s="230"/>
      <c r="N28" s="230"/>
      <c r="O28" s="230"/>
      <c r="P28" s="230"/>
      <c r="Q28" s="230"/>
      <c r="R28" s="230"/>
      <c r="S28" s="230"/>
      <c r="T28" s="230"/>
      <c r="U28" s="230"/>
      <c r="V28" s="230"/>
    </row>
    <row r="29" spans="1:22" ht="15.75" customHeight="1">
      <c r="A29" s="235"/>
      <c r="B29" s="236"/>
      <c r="C29" s="237"/>
      <c r="D29" s="236"/>
      <c r="E29" s="238"/>
      <c r="F29" s="238"/>
      <c r="G29" s="238"/>
      <c r="H29" s="238"/>
      <c r="I29" s="238"/>
      <c r="J29" s="230"/>
      <c r="K29" s="230"/>
      <c r="L29" s="230"/>
      <c r="M29" s="230"/>
      <c r="N29" s="230"/>
      <c r="O29" s="230"/>
      <c r="P29" s="230"/>
      <c r="Q29" s="230"/>
      <c r="R29" s="230"/>
      <c r="S29" s="230"/>
      <c r="T29" s="230"/>
      <c r="U29" s="230"/>
      <c r="V29" s="230"/>
    </row>
    <row r="30" spans="1:22" ht="15.75" customHeight="1">
      <c r="A30" s="231"/>
      <c r="B30" s="232"/>
      <c r="C30" s="233"/>
      <c r="D30" s="232"/>
      <c r="E30" s="234"/>
      <c r="F30" s="234"/>
      <c r="G30" s="234"/>
      <c r="H30" s="234"/>
      <c r="I30" s="234"/>
      <c r="J30" s="230"/>
      <c r="K30" s="230"/>
      <c r="L30" s="230"/>
      <c r="M30" s="230"/>
      <c r="N30" s="230"/>
      <c r="O30" s="230"/>
      <c r="P30" s="230"/>
      <c r="Q30" s="230"/>
      <c r="R30" s="230"/>
      <c r="S30" s="230"/>
      <c r="T30" s="230"/>
      <c r="U30" s="230"/>
      <c r="V30" s="230"/>
    </row>
    <row r="31" spans="1:22" ht="15.75" customHeight="1">
      <c r="A31" s="239"/>
      <c r="B31" s="240"/>
      <c r="C31" s="241"/>
      <c r="D31" s="240"/>
      <c r="E31" s="238"/>
      <c r="F31" s="238"/>
      <c r="G31" s="238"/>
      <c r="H31" s="240"/>
      <c r="I31" s="240"/>
    </row>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E29:G29"/>
    <mergeCell ref="H29:I29"/>
    <mergeCell ref="E30:G30"/>
    <mergeCell ref="H30:I30"/>
    <mergeCell ref="E31:G31"/>
    <mergeCell ref="E26:G26"/>
    <mergeCell ref="H26:I26"/>
    <mergeCell ref="E27:G27"/>
    <mergeCell ref="H27:I27"/>
    <mergeCell ref="E28:G28"/>
    <mergeCell ref="H28:I28"/>
    <mergeCell ref="E23:G23"/>
    <mergeCell ref="H23:I23"/>
    <mergeCell ref="E24:G24"/>
    <mergeCell ref="H24:I24"/>
    <mergeCell ref="E25:G25"/>
    <mergeCell ref="H25:I25"/>
    <mergeCell ref="E20:G20"/>
    <mergeCell ref="H20:I20"/>
    <mergeCell ref="E21:G21"/>
    <mergeCell ref="H21:I21"/>
    <mergeCell ref="E22:G22"/>
    <mergeCell ref="H22:I22"/>
    <mergeCell ref="E17:G17"/>
    <mergeCell ref="H17:I17"/>
    <mergeCell ref="E18:G18"/>
    <mergeCell ref="H18:I18"/>
    <mergeCell ref="E19:G19"/>
    <mergeCell ref="H19:I19"/>
    <mergeCell ref="E14:G14"/>
    <mergeCell ref="H14:I14"/>
    <mergeCell ref="E15:G15"/>
    <mergeCell ref="H15:I15"/>
    <mergeCell ref="E16:G16"/>
    <mergeCell ref="H16:I16"/>
    <mergeCell ref="E11:G11"/>
    <mergeCell ref="H11:I11"/>
    <mergeCell ref="E12:G12"/>
    <mergeCell ref="H12:I12"/>
    <mergeCell ref="E13:G13"/>
    <mergeCell ref="H13:I13"/>
    <mergeCell ref="E8:G8"/>
    <mergeCell ref="H8:I8"/>
    <mergeCell ref="E9:G9"/>
    <mergeCell ref="H9:I9"/>
    <mergeCell ref="E10:G10"/>
    <mergeCell ref="H10:I10"/>
    <mergeCell ref="A1:A2"/>
    <mergeCell ref="A3:A4"/>
    <mergeCell ref="A5:A6"/>
    <mergeCell ref="A7:D7"/>
    <mergeCell ref="E7:G7"/>
    <mergeCell ref="H7:I7"/>
  </mergeCell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9195-3F01-4D82-B953-9339C2409FFB}">
  <dimension ref="A1:X998"/>
  <sheetViews>
    <sheetView workbookViewId="0">
      <selection activeCell="B4" sqref="B4:H4"/>
    </sheetView>
  </sheetViews>
  <sheetFormatPr baseColWidth="10" defaultRowHeight="15" customHeight="1"/>
  <cols>
    <col min="1" max="1" width="64.28515625" style="207" customWidth="1"/>
    <col min="2" max="2" width="24.140625" style="207" customWidth="1"/>
    <col min="3" max="3" width="32.28515625" style="207" customWidth="1"/>
    <col min="4" max="4" width="20.7109375" style="207" customWidth="1"/>
    <col min="5" max="5" width="19.140625" style="207" customWidth="1"/>
    <col min="6" max="7" width="20.28515625" style="207" customWidth="1"/>
    <col min="8" max="8" width="24.28515625" style="207" customWidth="1"/>
    <col min="9" max="9" width="11.42578125" style="207" customWidth="1"/>
    <col min="10" max="24" width="9" style="207" customWidth="1"/>
    <col min="25" max="1022" width="15.28515625" style="207" customWidth="1"/>
    <col min="1023" max="1023" width="11.42578125" style="207" customWidth="1"/>
    <col min="1024" max="16384" width="11.42578125" style="207"/>
  </cols>
  <sheetData>
    <row r="1" spans="1:24" ht="14.25" customHeight="1">
      <c r="A1" s="242" t="s">
        <v>216</v>
      </c>
      <c r="B1" s="243"/>
      <c r="C1" s="243"/>
      <c r="D1" s="244"/>
      <c r="E1" s="243"/>
      <c r="F1" s="243"/>
      <c r="G1" s="243"/>
      <c r="H1" s="245"/>
      <c r="I1" s="246"/>
      <c r="J1" s="246"/>
      <c r="K1" s="246"/>
      <c r="L1" s="246"/>
      <c r="M1" s="246"/>
      <c r="N1" s="246"/>
      <c r="O1" s="246"/>
      <c r="P1" s="246"/>
      <c r="Q1" s="246"/>
      <c r="R1" s="246"/>
      <c r="S1" s="246"/>
      <c r="T1" s="246"/>
      <c r="U1" s="246"/>
      <c r="V1" s="246"/>
      <c r="W1" s="246"/>
      <c r="X1" s="246"/>
    </row>
    <row r="2" spans="1:24" ht="33" customHeight="1">
      <c r="A2" s="247"/>
      <c r="B2" s="247"/>
      <c r="C2" s="247"/>
      <c r="D2" s="247"/>
      <c r="E2" s="247"/>
      <c r="F2" s="247"/>
      <c r="G2" s="247"/>
      <c r="H2" s="247"/>
      <c r="I2" s="246"/>
      <c r="J2" s="246"/>
      <c r="K2" s="246"/>
      <c r="L2" s="246"/>
      <c r="M2" s="246"/>
      <c r="N2" s="246"/>
      <c r="O2" s="246"/>
      <c r="P2" s="246"/>
      <c r="Q2" s="246"/>
      <c r="R2" s="246"/>
      <c r="S2" s="246"/>
      <c r="T2" s="246"/>
      <c r="U2" s="246"/>
      <c r="V2" s="246"/>
      <c r="W2" s="246"/>
      <c r="X2" s="246"/>
    </row>
    <row r="3" spans="1:24" ht="30" customHeight="1">
      <c r="A3" s="248" t="s">
        <v>217</v>
      </c>
      <c r="B3" s="249"/>
      <c r="C3" s="249"/>
      <c r="D3" s="249"/>
      <c r="E3" s="249"/>
      <c r="F3" s="249"/>
      <c r="G3" s="249"/>
      <c r="H3" s="249"/>
      <c r="I3" s="250"/>
      <c r="J3" s="246"/>
      <c r="K3" s="246"/>
      <c r="L3" s="246"/>
      <c r="M3" s="246"/>
      <c r="N3" s="246"/>
      <c r="O3" s="246"/>
      <c r="P3" s="246"/>
      <c r="Q3" s="246"/>
      <c r="R3" s="246"/>
      <c r="S3" s="246"/>
      <c r="T3" s="246"/>
      <c r="U3" s="246"/>
      <c r="V3" s="246"/>
      <c r="W3" s="246"/>
      <c r="X3" s="246"/>
    </row>
    <row r="4" spans="1:24" ht="26.25" customHeight="1">
      <c r="A4" s="251" t="s">
        <v>207</v>
      </c>
      <c r="B4" s="252" t="s">
        <v>212</v>
      </c>
      <c r="C4" s="252"/>
      <c r="D4" s="252"/>
      <c r="E4" s="252"/>
      <c r="F4" s="252"/>
      <c r="G4" s="252"/>
      <c r="H4" s="252"/>
      <c r="I4" s="250"/>
      <c r="J4" s="246"/>
      <c r="K4" s="246"/>
      <c r="L4" s="246"/>
      <c r="M4" s="246"/>
      <c r="N4" s="246"/>
      <c r="O4" s="246"/>
      <c r="P4" s="246"/>
      <c r="Q4" s="246"/>
      <c r="R4" s="246"/>
      <c r="S4" s="246"/>
      <c r="T4" s="246"/>
      <c r="U4" s="246"/>
      <c r="V4" s="246"/>
      <c r="W4" s="246"/>
      <c r="X4" s="246"/>
    </row>
    <row r="5" spans="1:24" ht="26.25" customHeight="1">
      <c r="A5" s="253" t="s">
        <v>208</v>
      </c>
      <c r="B5" s="254" t="s">
        <v>213</v>
      </c>
      <c r="C5" s="254"/>
      <c r="D5" s="254"/>
      <c r="E5" s="254"/>
      <c r="F5" s="254"/>
      <c r="G5" s="254"/>
      <c r="H5" s="254"/>
      <c r="I5" s="250"/>
      <c r="J5" s="246"/>
      <c r="K5" s="246"/>
      <c r="L5" s="246"/>
      <c r="M5" s="246"/>
      <c r="N5" s="246"/>
      <c r="O5" s="246"/>
      <c r="P5" s="246"/>
      <c r="Q5" s="246"/>
      <c r="R5" s="246"/>
      <c r="S5" s="246"/>
      <c r="T5" s="246"/>
      <c r="U5" s="246"/>
      <c r="V5" s="246"/>
      <c r="W5" s="246"/>
      <c r="X5" s="246"/>
    </row>
    <row r="6" spans="1:24" ht="26.25" customHeight="1">
      <c r="A6" s="251" t="s">
        <v>218</v>
      </c>
      <c r="B6" s="252">
        <v>44876</v>
      </c>
      <c r="C6" s="252"/>
      <c r="D6" s="252"/>
      <c r="E6" s="252"/>
      <c r="F6" s="252"/>
      <c r="G6" s="252"/>
      <c r="H6" s="252"/>
      <c r="I6" s="250"/>
      <c r="J6" s="246"/>
      <c r="K6" s="246"/>
      <c r="L6" s="246"/>
      <c r="M6" s="246"/>
      <c r="N6" s="246"/>
      <c r="O6" s="246"/>
      <c r="P6" s="246"/>
      <c r="Q6" s="246"/>
      <c r="R6" s="246"/>
      <c r="S6" s="246"/>
      <c r="T6" s="246"/>
      <c r="U6" s="246"/>
      <c r="V6" s="246"/>
      <c r="W6" s="246"/>
      <c r="X6" s="246"/>
    </row>
    <row r="7" spans="1:24" ht="26.25" customHeight="1">
      <c r="A7" s="255" t="s">
        <v>219</v>
      </c>
      <c r="B7" s="252">
        <v>44876</v>
      </c>
      <c r="C7" s="252"/>
      <c r="D7" s="252"/>
      <c r="E7" s="252"/>
      <c r="F7" s="252"/>
      <c r="G7" s="252"/>
      <c r="H7" s="252"/>
      <c r="I7" s="250"/>
      <c r="J7" s="246"/>
      <c r="K7" s="246"/>
      <c r="L7" s="246"/>
      <c r="M7" s="246"/>
      <c r="N7" s="246"/>
      <c r="O7" s="246"/>
      <c r="P7" s="246"/>
      <c r="Q7" s="246"/>
      <c r="R7" s="246"/>
      <c r="S7" s="246"/>
      <c r="T7" s="246"/>
      <c r="U7" s="246"/>
      <c r="V7" s="246"/>
      <c r="W7" s="246"/>
      <c r="X7" s="246"/>
    </row>
    <row r="8" spans="1:24" ht="14.25" customHeight="1">
      <c r="A8" s="256"/>
      <c r="B8" s="246"/>
      <c r="C8" s="246"/>
      <c r="D8" s="246"/>
      <c r="E8" s="246"/>
      <c r="F8" s="246"/>
      <c r="G8" s="246"/>
      <c r="H8" s="246"/>
      <c r="I8" s="250"/>
      <c r="J8" s="246"/>
      <c r="K8" s="246"/>
      <c r="L8" s="246"/>
      <c r="M8" s="246"/>
      <c r="N8" s="246"/>
      <c r="O8" s="246"/>
      <c r="P8" s="246"/>
      <c r="Q8" s="246"/>
      <c r="R8" s="246"/>
      <c r="S8" s="246"/>
      <c r="T8" s="246"/>
      <c r="U8" s="246"/>
      <c r="V8" s="246"/>
      <c r="W8" s="246"/>
      <c r="X8" s="246"/>
    </row>
    <row r="9" spans="1:24" ht="30.75" customHeight="1">
      <c r="A9" s="248" t="s">
        <v>220</v>
      </c>
      <c r="B9" s="257" t="s">
        <v>221</v>
      </c>
      <c r="C9" s="257" t="s">
        <v>222</v>
      </c>
      <c r="D9" s="257" t="s">
        <v>223</v>
      </c>
      <c r="E9" s="257" t="s">
        <v>224</v>
      </c>
      <c r="F9" s="257" t="s">
        <v>225</v>
      </c>
      <c r="G9" s="257" t="s">
        <v>226</v>
      </c>
      <c r="H9" s="257" t="s">
        <v>227</v>
      </c>
      <c r="I9" s="250"/>
      <c r="J9" s="246"/>
      <c r="K9" s="246"/>
      <c r="L9" s="246"/>
      <c r="M9" s="246"/>
      <c r="N9" s="246"/>
      <c r="O9" s="246"/>
      <c r="P9" s="246"/>
      <c r="Q9" s="246"/>
      <c r="R9" s="246"/>
      <c r="S9" s="246"/>
      <c r="T9" s="246"/>
      <c r="U9" s="246"/>
      <c r="V9" s="246"/>
      <c r="W9" s="246"/>
      <c r="X9" s="246"/>
    </row>
    <row r="10" spans="1:24" ht="26.25" customHeight="1">
      <c r="A10" s="255" t="s">
        <v>228</v>
      </c>
      <c r="B10" s="258" t="s">
        <v>229</v>
      </c>
      <c r="C10" s="259" t="s">
        <v>230</v>
      </c>
      <c r="D10" s="259">
        <v>75001</v>
      </c>
      <c r="E10" s="259" t="s">
        <v>231</v>
      </c>
      <c r="F10" s="259" t="s">
        <v>232</v>
      </c>
      <c r="G10" s="259" t="s">
        <v>233</v>
      </c>
      <c r="H10" s="259" t="s">
        <v>234</v>
      </c>
      <c r="I10" s="250"/>
      <c r="J10" s="246"/>
      <c r="K10" s="246"/>
      <c r="L10" s="246"/>
      <c r="M10" s="246"/>
      <c r="N10" s="246"/>
      <c r="O10" s="246"/>
      <c r="P10" s="246"/>
      <c r="Q10" s="246"/>
      <c r="R10" s="246"/>
      <c r="S10" s="246"/>
      <c r="T10" s="246"/>
      <c r="U10" s="246"/>
      <c r="V10" s="246"/>
      <c r="W10" s="246"/>
      <c r="X10" s="246"/>
    </row>
    <row r="11" spans="1:24" ht="26.25" customHeight="1">
      <c r="A11" s="253" t="s">
        <v>235</v>
      </c>
      <c r="B11" s="260" t="s">
        <v>236</v>
      </c>
      <c r="C11" s="261" t="s">
        <v>230</v>
      </c>
      <c r="D11" s="261">
        <v>75001</v>
      </c>
      <c r="E11" s="261" t="s">
        <v>231</v>
      </c>
      <c r="F11" s="261" t="s">
        <v>232</v>
      </c>
      <c r="G11" s="262" t="s">
        <v>233</v>
      </c>
      <c r="H11" s="263" t="s">
        <v>237</v>
      </c>
      <c r="I11" s="250"/>
      <c r="J11" s="246"/>
      <c r="K11" s="246"/>
      <c r="L11" s="246"/>
      <c r="M11" s="246"/>
      <c r="N11" s="246"/>
      <c r="O11" s="246"/>
      <c r="P11" s="246"/>
      <c r="Q11" s="246"/>
      <c r="R11" s="246"/>
      <c r="S11" s="246"/>
      <c r="T11" s="246"/>
      <c r="U11" s="246"/>
      <c r="V11" s="246"/>
      <c r="W11" s="246"/>
      <c r="X11" s="246"/>
    </row>
    <row r="12" spans="1:24" ht="26.25" customHeight="1">
      <c r="A12" s="264" t="s">
        <v>238</v>
      </c>
      <c r="B12" s="265" t="s">
        <v>239</v>
      </c>
      <c r="C12" s="266"/>
      <c r="D12" s="266"/>
      <c r="E12" s="266"/>
      <c r="F12" s="266"/>
      <c r="G12" s="258"/>
      <c r="H12" s="258"/>
      <c r="I12" s="246"/>
      <c r="J12" s="246"/>
      <c r="K12" s="246"/>
      <c r="L12" s="246"/>
      <c r="M12" s="246"/>
      <c r="N12" s="246"/>
      <c r="O12" s="246"/>
      <c r="P12" s="246"/>
      <c r="Q12" s="246"/>
      <c r="R12" s="246"/>
      <c r="S12" s="246"/>
      <c r="T12" s="246"/>
      <c r="U12" s="246"/>
      <c r="V12" s="246"/>
      <c r="W12" s="246"/>
      <c r="X12" s="246"/>
    </row>
    <row r="13" spans="1:24" ht="14.25" customHeight="1">
      <c r="A13" s="267"/>
      <c r="B13" s="268"/>
      <c r="C13" s="268"/>
      <c r="D13" s="268"/>
      <c r="E13" s="268"/>
      <c r="F13" s="268"/>
      <c r="G13" s="268"/>
      <c r="H13" s="268"/>
      <c r="I13" s="269"/>
      <c r="J13" s="269"/>
      <c r="K13" s="269"/>
      <c r="L13" s="269"/>
      <c r="M13" s="269"/>
      <c r="N13" s="269"/>
      <c r="O13" s="269"/>
      <c r="P13" s="269"/>
      <c r="Q13" s="269"/>
      <c r="R13" s="269"/>
      <c r="S13" s="269"/>
      <c r="T13" s="269"/>
      <c r="U13" s="269"/>
      <c r="V13" s="269"/>
      <c r="W13" s="269"/>
      <c r="X13" s="269"/>
    </row>
    <row r="14" spans="1:24" ht="30" customHeight="1">
      <c r="A14" s="248" t="s">
        <v>240</v>
      </c>
      <c r="B14" s="249"/>
      <c r="C14" s="249"/>
      <c r="D14" s="249"/>
      <c r="E14" s="249"/>
      <c r="F14" s="249"/>
      <c r="G14" s="249"/>
      <c r="H14" s="249"/>
      <c r="I14" s="246"/>
      <c r="J14" s="246"/>
      <c r="K14" s="246"/>
      <c r="L14" s="246"/>
      <c r="M14" s="246"/>
      <c r="N14" s="246"/>
      <c r="O14" s="246"/>
      <c r="P14" s="246"/>
      <c r="Q14" s="246"/>
      <c r="R14" s="246"/>
      <c r="S14" s="246"/>
      <c r="T14" s="246"/>
      <c r="U14" s="246"/>
      <c r="V14" s="246"/>
      <c r="W14" s="246"/>
      <c r="X14" s="246"/>
    </row>
    <row r="15" spans="1:24" ht="26.25" customHeight="1">
      <c r="A15" s="253" t="s">
        <v>241</v>
      </c>
      <c r="B15" s="270" t="s">
        <v>242</v>
      </c>
      <c r="C15" s="270"/>
      <c r="D15" s="270"/>
      <c r="E15" s="270"/>
      <c r="F15" s="270"/>
      <c r="G15" s="270"/>
      <c r="H15" s="270"/>
      <c r="I15" s="246"/>
      <c r="J15" s="246"/>
      <c r="K15" s="246"/>
      <c r="L15" s="246"/>
      <c r="M15" s="246"/>
      <c r="N15" s="246"/>
      <c r="O15" s="246"/>
      <c r="P15" s="246"/>
      <c r="Q15" s="246"/>
      <c r="R15" s="246"/>
      <c r="S15" s="246"/>
      <c r="T15" s="246"/>
      <c r="U15" s="246"/>
      <c r="V15" s="246"/>
      <c r="W15" s="246"/>
      <c r="X15" s="246"/>
    </row>
    <row r="16" spans="1:24" ht="26.25" customHeight="1">
      <c r="A16" s="251" t="s">
        <v>243</v>
      </c>
      <c r="B16" s="271" t="s">
        <v>244</v>
      </c>
      <c r="C16" s="271"/>
      <c r="D16" s="271"/>
      <c r="E16" s="271"/>
      <c r="F16" s="271"/>
      <c r="G16" s="271"/>
      <c r="H16" s="271"/>
      <c r="I16" s="246"/>
      <c r="J16" s="246"/>
      <c r="K16" s="246"/>
      <c r="L16" s="246"/>
      <c r="M16" s="246"/>
      <c r="N16" s="246"/>
      <c r="O16" s="246"/>
      <c r="P16" s="246"/>
      <c r="Q16" s="246"/>
      <c r="R16" s="246"/>
      <c r="S16" s="246"/>
      <c r="T16" s="246"/>
      <c r="U16" s="246"/>
      <c r="V16" s="246"/>
      <c r="W16" s="246"/>
      <c r="X16" s="246"/>
    </row>
    <row r="17" spans="1:24" ht="26.25" customHeight="1">
      <c r="A17" s="251" t="s">
        <v>245</v>
      </c>
      <c r="B17" s="270"/>
      <c r="C17" s="270"/>
      <c r="D17" s="270"/>
      <c r="E17" s="270"/>
      <c r="F17" s="270"/>
      <c r="G17" s="270"/>
      <c r="H17" s="270"/>
      <c r="I17" s="246"/>
      <c r="J17" s="246"/>
      <c r="K17" s="246"/>
      <c r="L17" s="246"/>
      <c r="M17" s="246"/>
      <c r="N17" s="246"/>
      <c r="O17" s="246"/>
      <c r="P17" s="246"/>
      <c r="Q17" s="246"/>
      <c r="R17" s="246"/>
      <c r="S17" s="246"/>
      <c r="T17" s="246"/>
      <c r="U17" s="246"/>
      <c r="V17" s="246"/>
      <c r="W17" s="246"/>
      <c r="X17" s="246"/>
    </row>
    <row r="18" spans="1:24" ht="26.25" customHeight="1">
      <c r="A18" s="264" t="s">
        <v>246</v>
      </c>
      <c r="B18" s="271"/>
      <c r="C18" s="271"/>
      <c r="D18" s="271"/>
      <c r="E18" s="271"/>
      <c r="F18" s="271"/>
      <c r="G18" s="271"/>
      <c r="H18" s="271"/>
      <c r="I18" s="246"/>
      <c r="J18" s="246"/>
      <c r="K18" s="246"/>
      <c r="L18" s="246"/>
      <c r="M18" s="246"/>
      <c r="N18" s="246"/>
      <c r="O18" s="246"/>
      <c r="P18" s="246"/>
      <c r="Q18" s="246"/>
      <c r="R18" s="246"/>
      <c r="S18" s="246"/>
      <c r="T18" s="246"/>
      <c r="U18" s="246"/>
      <c r="V18" s="246"/>
      <c r="W18" s="246"/>
      <c r="X18" s="246"/>
    </row>
    <row r="19" spans="1:24" ht="14.25" customHeight="1">
      <c r="A19" s="272"/>
      <c r="B19" s="246"/>
      <c r="C19" s="246"/>
      <c r="D19" s="246"/>
      <c r="E19" s="246"/>
      <c r="F19" s="246"/>
      <c r="G19" s="246"/>
      <c r="H19" s="246"/>
      <c r="I19" s="246"/>
      <c r="J19" s="246"/>
      <c r="K19" s="246"/>
      <c r="L19" s="246"/>
      <c r="M19" s="246"/>
      <c r="N19" s="246"/>
      <c r="O19" s="246"/>
      <c r="P19" s="246"/>
      <c r="Q19" s="246"/>
      <c r="R19" s="246"/>
      <c r="S19" s="246"/>
      <c r="T19" s="246"/>
      <c r="U19" s="246"/>
      <c r="V19" s="246"/>
      <c r="W19" s="246"/>
      <c r="X19" s="246"/>
    </row>
    <row r="20" spans="1:24" ht="30" customHeight="1">
      <c r="A20" s="273" t="s">
        <v>247</v>
      </c>
      <c r="B20" s="274" t="s">
        <v>248</v>
      </c>
      <c r="C20" s="274"/>
      <c r="D20" s="274"/>
      <c r="E20" s="275" t="s">
        <v>249</v>
      </c>
      <c r="F20" s="275"/>
      <c r="G20" s="275"/>
      <c r="H20" s="275"/>
      <c r="I20" s="246"/>
      <c r="J20" s="246"/>
      <c r="K20" s="246"/>
      <c r="L20" s="246"/>
      <c r="M20" s="246"/>
      <c r="N20" s="246"/>
      <c r="O20" s="246"/>
      <c r="P20" s="246"/>
      <c r="Q20" s="246"/>
      <c r="R20" s="246"/>
      <c r="S20" s="246"/>
      <c r="T20" s="246"/>
      <c r="U20" s="246"/>
      <c r="V20" s="246"/>
      <c r="W20" s="246"/>
      <c r="X20" s="246"/>
    </row>
    <row r="21" spans="1:24" ht="44.25" customHeight="1">
      <c r="A21" s="255" t="s">
        <v>250</v>
      </c>
      <c r="B21" s="276" t="s">
        <v>251</v>
      </c>
      <c r="C21" s="276"/>
      <c r="D21" s="276"/>
      <c r="E21" s="277" t="s">
        <v>252</v>
      </c>
      <c r="F21" s="277"/>
      <c r="G21" s="277"/>
      <c r="H21" s="277"/>
      <c r="I21" s="246"/>
      <c r="J21" s="246"/>
      <c r="K21" s="246"/>
      <c r="L21" s="246"/>
      <c r="M21" s="246"/>
      <c r="N21" s="246"/>
      <c r="O21" s="246"/>
      <c r="P21" s="246"/>
      <c r="Q21" s="246"/>
      <c r="R21" s="246"/>
      <c r="S21" s="246"/>
      <c r="T21" s="246"/>
      <c r="U21" s="246"/>
      <c r="V21" s="246"/>
      <c r="W21" s="246"/>
      <c r="X21" s="246"/>
    </row>
    <row r="22" spans="1:24" ht="41.25" customHeight="1">
      <c r="A22" s="255"/>
      <c r="B22" s="278"/>
      <c r="C22" s="278"/>
      <c r="D22" s="278"/>
      <c r="E22" s="277"/>
      <c r="F22" s="277"/>
      <c r="G22" s="277"/>
      <c r="H22" s="277"/>
      <c r="I22" s="246"/>
      <c r="J22" s="246"/>
      <c r="K22" s="246"/>
      <c r="L22" s="246"/>
      <c r="M22" s="246"/>
      <c r="N22" s="246"/>
      <c r="O22" s="246"/>
      <c r="P22" s="246"/>
      <c r="Q22" s="246"/>
      <c r="R22" s="246"/>
      <c r="S22" s="246"/>
      <c r="T22" s="246"/>
      <c r="U22" s="246"/>
      <c r="V22" s="246"/>
      <c r="W22" s="246"/>
      <c r="X22" s="246"/>
    </row>
    <row r="23" spans="1:24" ht="41.25" customHeight="1">
      <c r="A23" s="255"/>
      <c r="B23" s="276"/>
      <c r="C23" s="276"/>
      <c r="D23" s="276"/>
      <c r="E23" s="277"/>
      <c r="F23" s="277"/>
      <c r="G23" s="277"/>
      <c r="H23" s="277"/>
      <c r="I23" s="246"/>
      <c r="J23" s="246"/>
      <c r="K23" s="246"/>
      <c r="L23" s="246"/>
      <c r="M23" s="246"/>
      <c r="N23" s="246"/>
      <c r="O23" s="246"/>
      <c r="P23" s="246"/>
      <c r="Q23" s="246"/>
      <c r="R23" s="246"/>
      <c r="S23" s="246"/>
      <c r="T23" s="246"/>
      <c r="U23" s="246"/>
      <c r="V23" s="246"/>
      <c r="W23" s="246"/>
      <c r="X23" s="246"/>
    </row>
    <row r="24" spans="1:24" ht="14.25" customHeight="1">
      <c r="A24" s="267"/>
      <c r="B24" s="268"/>
      <c r="C24" s="268"/>
      <c r="D24" s="268"/>
      <c r="E24" s="268"/>
      <c r="F24" s="268"/>
      <c r="G24" s="268"/>
      <c r="H24" s="268"/>
      <c r="I24" s="246"/>
      <c r="J24" s="246"/>
      <c r="K24" s="246"/>
      <c r="L24" s="246"/>
      <c r="M24" s="246"/>
      <c r="N24" s="246"/>
      <c r="O24" s="246"/>
      <c r="P24" s="246"/>
      <c r="Q24" s="246"/>
      <c r="R24" s="246"/>
      <c r="S24" s="246"/>
      <c r="T24" s="246"/>
      <c r="U24" s="246"/>
      <c r="V24" s="246"/>
      <c r="W24" s="246"/>
      <c r="X24" s="246"/>
    </row>
    <row r="25" spans="1:24" ht="30" customHeight="1">
      <c r="A25" s="273" t="s">
        <v>253</v>
      </c>
      <c r="B25" s="274" t="s">
        <v>248</v>
      </c>
      <c r="C25" s="274"/>
      <c r="D25" s="274"/>
      <c r="E25" s="279" t="s">
        <v>254</v>
      </c>
      <c r="F25" s="279"/>
      <c r="G25" s="279"/>
      <c r="H25" s="279"/>
      <c r="I25" s="246"/>
      <c r="J25" s="246"/>
      <c r="K25" s="246"/>
      <c r="L25" s="246"/>
      <c r="M25" s="246"/>
      <c r="N25" s="246"/>
      <c r="O25" s="246"/>
      <c r="P25" s="246"/>
      <c r="Q25" s="246"/>
      <c r="R25" s="246"/>
      <c r="S25" s="246"/>
      <c r="T25" s="246"/>
      <c r="U25" s="246"/>
      <c r="V25" s="246"/>
      <c r="W25" s="246"/>
      <c r="X25" s="246"/>
    </row>
    <row r="26" spans="1:24" ht="26.25" customHeight="1">
      <c r="A26" s="253" t="s">
        <v>255</v>
      </c>
      <c r="B26" s="278" t="s">
        <v>256</v>
      </c>
      <c r="C26" s="278"/>
      <c r="D26" s="278"/>
      <c r="E26" s="280"/>
      <c r="F26" s="280"/>
      <c r="G26" s="280"/>
      <c r="H26" s="280"/>
      <c r="I26" s="246"/>
      <c r="J26" s="246"/>
      <c r="K26" s="246"/>
      <c r="L26" s="246"/>
      <c r="M26" s="246"/>
      <c r="N26" s="246"/>
      <c r="O26" s="246"/>
      <c r="P26" s="246"/>
      <c r="Q26" s="246"/>
      <c r="R26" s="246"/>
      <c r="S26" s="246"/>
      <c r="T26" s="246"/>
      <c r="U26" s="246"/>
      <c r="V26" s="246"/>
      <c r="W26" s="246"/>
      <c r="X26" s="246"/>
    </row>
    <row r="27" spans="1:24" ht="14.25" customHeight="1">
      <c r="A27" s="256"/>
      <c r="B27" s="246"/>
      <c r="C27" s="246"/>
      <c r="D27" s="246"/>
      <c r="E27" s="246"/>
      <c r="F27" s="246"/>
      <c r="G27" s="246"/>
      <c r="H27" s="246"/>
      <c r="I27" s="246"/>
      <c r="J27" s="246"/>
      <c r="K27" s="246"/>
      <c r="L27" s="246"/>
      <c r="M27" s="246"/>
      <c r="N27" s="246"/>
      <c r="O27" s="246"/>
      <c r="P27" s="246"/>
      <c r="Q27" s="246"/>
      <c r="R27" s="246"/>
      <c r="S27" s="246"/>
      <c r="T27" s="246"/>
      <c r="U27" s="246"/>
      <c r="V27" s="246"/>
      <c r="W27" s="246"/>
      <c r="X27" s="246"/>
    </row>
    <row r="28" spans="1:24" ht="30" customHeight="1">
      <c r="A28" s="273" t="s">
        <v>257</v>
      </c>
      <c r="B28" s="281" t="s">
        <v>258</v>
      </c>
      <c r="C28" s="281"/>
      <c r="D28" s="281"/>
      <c r="E28" s="275" t="s">
        <v>254</v>
      </c>
      <c r="F28" s="275"/>
      <c r="G28" s="275"/>
      <c r="H28" s="275"/>
      <c r="I28" s="246"/>
      <c r="J28" s="246"/>
      <c r="K28" s="246"/>
      <c r="L28" s="246"/>
      <c r="M28" s="246"/>
      <c r="N28" s="246"/>
      <c r="O28" s="246"/>
      <c r="P28" s="246"/>
      <c r="Q28" s="246"/>
      <c r="R28" s="246"/>
      <c r="S28" s="246"/>
      <c r="T28" s="246"/>
      <c r="U28" s="246"/>
      <c r="V28" s="246"/>
      <c r="W28" s="246"/>
      <c r="X28" s="246"/>
    </row>
    <row r="29" spans="1:24" ht="26.25" customHeight="1">
      <c r="A29" s="253" t="s">
        <v>259</v>
      </c>
      <c r="B29" s="278" t="s">
        <v>260</v>
      </c>
      <c r="C29" s="278"/>
      <c r="D29" s="278"/>
      <c r="E29" s="282" t="s">
        <v>261</v>
      </c>
      <c r="F29" s="282"/>
      <c r="G29" s="282"/>
      <c r="H29" s="282"/>
      <c r="I29" s="246"/>
      <c r="J29" s="246"/>
      <c r="K29" s="246"/>
      <c r="L29" s="246"/>
      <c r="M29" s="246"/>
      <c r="N29" s="246"/>
      <c r="O29" s="246"/>
      <c r="P29" s="246"/>
      <c r="Q29" s="246"/>
      <c r="R29" s="246"/>
      <c r="S29" s="246"/>
      <c r="T29" s="246"/>
      <c r="U29" s="246"/>
      <c r="V29" s="246"/>
      <c r="W29" s="246"/>
      <c r="X29" s="246"/>
    </row>
    <row r="30" spans="1:24" ht="26.25" customHeight="1">
      <c r="A30" s="251" t="s">
        <v>262</v>
      </c>
      <c r="B30" s="278" t="s">
        <v>260</v>
      </c>
      <c r="C30" s="278"/>
      <c r="D30" s="278"/>
      <c r="E30" s="283" t="s">
        <v>263</v>
      </c>
      <c r="F30" s="283"/>
      <c r="G30" s="283"/>
      <c r="H30" s="283"/>
      <c r="I30" s="246"/>
      <c r="J30" s="246"/>
      <c r="K30" s="246"/>
      <c r="L30" s="246"/>
      <c r="M30" s="246"/>
      <c r="N30" s="246"/>
      <c r="O30" s="246"/>
      <c r="P30" s="246"/>
      <c r="Q30" s="246"/>
      <c r="R30" s="246"/>
      <c r="S30" s="246"/>
      <c r="T30" s="246"/>
      <c r="U30" s="246"/>
      <c r="V30" s="246"/>
      <c r="W30" s="246"/>
      <c r="X30" s="246"/>
    </row>
    <row r="31" spans="1:24" ht="26.25" customHeight="1">
      <c r="A31" s="264" t="s">
        <v>264</v>
      </c>
      <c r="B31" s="278"/>
      <c r="C31" s="278"/>
      <c r="D31" s="278"/>
      <c r="E31" s="282"/>
      <c r="F31" s="282"/>
      <c r="G31" s="282"/>
      <c r="H31" s="282"/>
      <c r="I31" s="246"/>
      <c r="J31" s="246"/>
      <c r="K31" s="246"/>
      <c r="L31" s="246"/>
      <c r="M31" s="246"/>
      <c r="N31" s="246"/>
      <c r="O31" s="246"/>
      <c r="P31" s="246"/>
      <c r="Q31" s="246"/>
      <c r="R31" s="246"/>
      <c r="S31" s="246"/>
      <c r="T31" s="246"/>
      <c r="U31" s="246"/>
      <c r="V31" s="246"/>
      <c r="W31" s="246"/>
      <c r="X31" s="246"/>
    </row>
    <row r="32" spans="1:24" ht="14.25" customHeight="1">
      <c r="A32" s="256"/>
      <c r="B32" s="284"/>
      <c r="C32" s="284"/>
      <c r="D32" s="284"/>
      <c r="E32" s="246"/>
      <c r="F32" s="246"/>
      <c r="G32" s="246"/>
      <c r="H32" s="246"/>
      <c r="I32" s="246"/>
      <c r="J32" s="246"/>
      <c r="K32" s="246"/>
      <c r="L32" s="246"/>
      <c r="M32" s="246"/>
      <c r="N32" s="246"/>
      <c r="O32" s="246"/>
      <c r="P32" s="246"/>
      <c r="Q32" s="246"/>
      <c r="R32" s="246"/>
      <c r="S32" s="246"/>
      <c r="T32" s="246"/>
      <c r="U32" s="246"/>
      <c r="V32" s="246"/>
      <c r="W32" s="246"/>
      <c r="X32" s="246"/>
    </row>
    <row r="33" spans="1:24" ht="30" customHeight="1">
      <c r="A33" s="273" t="s">
        <v>265</v>
      </c>
      <c r="B33" s="274" t="s">
        <v>266</v>
      </c>
      <c r="C33" s="274"/>
      <c r="D33" s="274"/>
      <c r="E33" s="279" t="s">
        <v>254</v>
      </c>
      <c r="F33" s="279"/>
      <c r="G33" s="279"/>
      <c r="H33" s="279"/>
      <c r="I33" s="246"/>
      <c r="J33" s="246"/>
      <c r="K33" s="246"/>
      <c r="L33" s="246"/>
      <c r="M33" s="246"/>
      <c r="N33" s="246"/>
      <c r="O33" s="246"/>
      <c r="P33" s="246"/>
      <c r="Q33" s="246"/>
      <c r="R33" s="246"/>
      <c r="S33" s="246"/>
      <c r="T33" s="246"/>
      <c r="U33" s="246"/>
      <c r="V33" s="246"/>
      <c r="W33" s="246"/>
      <c r="X33" s="246"/>
    </row>
    <row r="34" spans="1:24" ht="26.25" customHeight="1">
      <c r="A34" s="255" t="s">
        <v>267</v>
      </c>
      <c r="B34" s="285" t="s">
        <v>268</v>
      </c>
      <c r="C34" s="285"/>
      <c r="D34" s="285"/>
      <c r="E34" s="286"/>
      <c r="F34" s="286"/>
      <c r="G34" s="286"/>
      <c r="H34" s="286"/>
      <c r="I34" s="246"/>
      <c r="J34" s="246"/>
      <c r="K34" s="246"/>
      <c r="L34" s="246"/>
      <c r="M34" s="246"/>
      <c r="N34" s="246"/>
      <c r="O34" s="246"/>
      <c r="P34" s="246"/>
      <c r="Q34" s="246"/>
      <c r="R34" s="246"/>
      <c r="S34" s="246"/>
      <c r="T34" s="246"/>
      <c r="U34" s="246"/>
      <c r="V34" s="246"/>
      <c r="W34" s="246"/>
      <c r="X34" s="246"/>
    </row>
    <row r="35" spans="1:24" ht="26.25" customHeight="1">
      <c r="A35" s="255" t="s">
        <v>269</v>
      </c>
      <c r="B35" s="287" t="s">
        <v>270</v>
      </c>
      <c r="C35" s="287"/>
      <c r="D35" s="287"/>
      <c r="E35" s="288"/>
      <c r="F35" s="288"/>
      <c r="G35" s="288"/>
      <c r="H35" s="288"/>
      <c r="I35" s="246"/>
      <c r="J35" s="246"/>
      <c r="K35" s="246"/>
      <c r="L35" s="246"/>
      <c r="M35" s="246"/>
      <c r="N35" s="246"/>
      <c r="O35" s="246"/>
      <c r="P35" s="246"/>
      <c r="Q35" s="246"/>
      <c r="R35" s="246"/>
      <c r="S35" s="246"/>
      <c r="T35" s="246"/>
      <c r="U35" s="246"/>
      <c r="V35" s="246"/>
      <c r="W35" s="246"/>
      <c r="X35" s="246"/>
    </row>
    <row r="36" spans="1:24" ht="26.25" customHeight="1">
      <c r="A36" s="264" t="s">
        <v>271</v>
      </c>
      <c r="B36" s="285" t="s">
        <v>272</v>
      </c>
      <c r="C36" s="285"/>
      <c r="D36" s="285"/>
      <c r="E36" s="289"/>
      <c r="F36" s="289"/>
      <c r="G36" s="289"/>
      <c r="H36" s="289"/>
      <c r="I36" s="246"/>
      <c r="J36" s="246"/>
      <c r="K36" s="246"/>
      <c r="L36" s="246"/>
      <c r="M36" s="246"/>
      <c r="N36" s="246"/>
      <c r="O36" s="246"/>
      <c r="P36" s="246"/>
      <c r="Q36" s="246"/>
      <c r="R36" s="246"/>
      <c r="S36" s="246"/>
      <c r="T36" s="246"/>
      <c r="U36" s="246"/>
      <c r="V36" s="246"/>
      <c r="W36" s="246"/>
      <c r="X36" s="246"/>
    </row>
    <row r="37" spans="1:24" ht="14.25" customHeight="1">
      <c r="A37" s="290"/>
      <c r="B37" s="291"/>
      <c r="C37" s="292"/>
      <c r="D37" s="292"/>
      <c r="E37" s="293"/>
      <c r="F37" s="293"/>
      <c r="G37" s="293"/>
      <c r="H37" s="293"/>
      <c r="I37" s="246"/>
      <c r="J37" s="246"/>
      <c r="K37" s="246"/>
      <c r="L37" s="246"/>
      <c r="M37" s="246"/>
      <c r="N37" s="246"/>
      <c r="O37" s="246"/>
      <c r="P37" s="246"/>
      <c r="Q37" s="246"/>
      <c r="R37" s="246"/>
      <c r="S37" s="246"/>
      <c r="T37" s="246"/>
      <c r="U37" s="246"/>
      <c r="V37" s="246"/>
      <c r="W37" s="246"/>
      <c r="X37" s="246"/>
    </row>
    <row r="38" spans="1:24" ht="14.25" customHeight="1"/>
    <row r="39" spans="1:24" ht="14.25" customHeight="1"/>
    <row r="40" spans="1:24" ht="14.25" customHeight="1"/>
    <row r="41" spans="1:24" ht="14.25" customHeight="1"/>
    <row r="42" spans="1:24" ht="14.25" customHeight="1"/>
    <row r="43" spans="1:24" ht="14.25" customHeight="1"/>
    <row r="44" spans="1:24" ht="14.25" customHeight="1"/>
    <row r="45" spans="1:24" ht="14.25" customHeight="1"/>
    <row r="46" spans="1:24" ht="14.25" customHeight="1"/>
    <row r="47" spans="1:24" ht="14.25" customHeight="1"/>
    <row r="48" spans="1:2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7">
    <mergeCell ref="B34:D34"/>
    <mergeCell ref="E34:H34"/>
    <mergeCell ref="B35:D35"/>
    <mergeCell ref="E35:H35"/>
    <mergeCell ref="B36:D36"/>
    <mergeCell ref="E36:H36"/>
    <mergeCell ref="B30:D30"/>
    <mergeCell ref="E30:H30"/>
    <mergeCell ref="B31:D31"/>
    <mergeCell ref="E31:H31"/>
    <mergeCell ref="B33:D33"/>
    <mergeCell ref="E33:H33"/>
    <mergeCell ref="B26:D26"/>
    <mergeCell ref="E26:H26"/>
    <mergeCell ref="B28:D28"/>
    <mergeCell ref="E28:H28"/>
    <mergeCell ref="B29:D29"/>
    <mergeCell ref="E29:H29"/>
    <mergeCell ref="B22:D22"/>
    <mergeCell ref="E22:H22"/>
    <mergeCell ref="B23:D23"/>
    <mergeCell ref="E23:H23"/>
    <mergeCell ref="B25:D25"/>
    <mergeCell ref="E25:H25"/>
    <mergeCell ref="B16:H16"/>
    <mergeCell ref="B17:H17"/>
    <mergeCell ref="B18:H18"/>
    <mergeCell ref="B20:D20"/>
    <mergeCell ref="E20:H20"/>
    <mergeCell ref="B21:D21"/>
    <mergeCell ref="E21:H21"/>
    <mergeCell ref="A2:H2"/>
    <mergeCell ref="B4:H4"/>
    <mergeCell ref="B5:H5"/>
    <mergeCell ref="B6:H6"/>
    <mergeCell ref="B7:H7"/>
    <mergeCell ref="B15:H15"/>
  </mergeCells>
  <hyperlinks>
    <hyperlink ref="H11" r:id="rId1" xr:uid="{3F58003F-6EEC-4FA4-AD27-994887250761}"/>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4D13-05FA-4934-8C68-1DDB6ADBC52E}">
  <dimension ref="B1:G15"/>
  <sheetViews>
    <sheetView workbookViewId="0">
      <selection activeCell="B2" sqref="B2:G10"/>
    </sheetView>
  </sheetViews>
  <sheetFormatPr baseColWidth="10" defaultRowHeight="12.75"/>
  <cols>
    <col min="2" max="2" width="20.7109375" customWidth="1"/>
    <col min="3" max="3" width="54.85546875" customWidth="1"/>
    <col min="4" max="4" width="19.7109375" customWidth="1"/>
    <col min="5" max="7" width="24.28515625" customWidth="1"/>
  </cols>
  <sheetData>
    <row r="1" spans="2:7" ht="13.5" thickBot="1">
      <c r="F1">
        <v>65</v>
      </c>
      <c r="G1">
        <v>130</v>
      </c>
    </row>
    <row r="2" spans="2:7" ht="50.1" customHeight="1" thickBot="1">
      <c r="B2" s="10" t="s">
        <v>45</v>
      </c>
      <c r="C2" s="11" t="s">
        <v>46</v>
      </c>
      <c r="D2" s="13" t="s">
        <v>49</v>
      </c>
      <c r="E2" s="12" t="s">
        <v>47</v>
      </c>
      <c r="F2" s="13" t="s">
        <v>50</v>
      </c>
      <c r="G2" s="14" t="s">
        <v>51</v>
      </c>
    </row>
    <row r="3" spans="2:7" ht="50.1" customHeight="1">
      <c r="B3" s="15" t="s">
        <v>31</v>
      </c>
      <c r="C3" s="16" t="s">
        <v>37</v>
      </c>
      <c r="D3" s="17">
        <v>700</v>
      </c>
      <c r="E3" s="18">
        <v>0.5</v>
      </c>
      <c r="F3" s="17">
        <f>$D3*E3*F$1</f>
        <v>22750</v>
      </c>
      <c r="G3" s="19">
        <f t="shared" ref="G3:G8" si="0">$D3*E3*G$1</f>
        <v>45500</v>
      </c>
    </row>
    <row r="4" spans="2:7" ht="50.1" customHeight="1">
      <c r="B4" s="20" t="s">
        <v>32</v>
      </c>
      <c r="C4" s="21" t="s">
        <v>38</v>
      </c>
      <c r="D4" s="22">
        <v>700</v>
      </c>
      <c r="E4" s="23">
        <v>0.33</v>
      </c>
      <c r="F4" s="22">
        <f t="shared" ref="F4:F8" si="1">$D4*E4*F$1</f>
        <v>15015</v>
      </c>
      <c r="G4" s="24">
        <f t="shared" si="0"/>
        <v>30030</v>
      </c>
    </row>
    <row r="5" spans="2:7" ht="50.1" customHeight="1">
      <c r="B5" s="25" t="s">
        <v>33</v>
      </c>
      <c r="C5" s="26" t="s">
        <v>34</v>
      </c>
      <c r="D5" s="27">
        <v>450</v>
      </c>
      <c r="E5" s="28">
        <v>0.5</v>
      </c>
      <c r="F5" s="27">
        <f t="shared" si="1"/>
        <v>14625</v>
      </c>
      <c r="G5" s="29">
        <f t="shared" si="0"/>
        <v>29250</v>
      </c>
    </row>
    <row r="6" spans="2:7" ht="50.1" customHeight="1">
      <c r="B6" s="40" t="s">
        <v>52</v>
      </c>
      <c r="C6" s="21" t="s">
        <v>42</v>
      </c>
      <c r="D6" s="22">
        <v>600</v>
      </c>
      <c r="E6" s="23">
        <v>1</v>
      </c>
      <c r="F6" s="22">
        <f t="shared" si="1"/>
        <v>39000</v>
      </c>
      <c r="G6" s="24">
        <f t="shared" si="0"/>
        <v>78000</v>
      </c>
    </row>
    <row r="7" spans="2:7" ht="50.1" customHeight="1">
      <c r="B7" s="41" t="s">
        <v>53</v>
      </c>
      <c r="C7" s="30" t="s">
        <v>43</v>
      </c>
      <c r="D7" s="27">
        <v>600</v>
      </c>
      <c r="E7" s="28">
        <v>1</v>
      </c>
      <c r="F7" s="27">
        <f t="shared" si="1"/>
        <v>39000</v>
      </c>
      <c r="G7" s="29">
        <f t="shared" si="0"/>
        <v>78000</v>
      </c>
    </row>
    <row r="8" spans="2:7" ht="50.1" customHeight="1">
      <c r="B8" s="20" t="s">
        <v>35</v>
      </c>
      <c r="C8" s="21" t="s">
        <v>39</v>
      </c>
      <c r="D8" s="22">
        <v>750</v>
      </c>
      <c r="E8" s="23">
        <v>1</v>
      </c>
      <c r="F8" s="22">
        <f t="shared" si="1"/>
        <v>48750</v>
      </c>
      <c r="G8" s="24">
        <f t="shared" si="0"/>
        <v>97500</v>
      </c>
    </row>
    <row r="9" spans="2:7" ht="50.1" customHeight="1" thickBot="1">
      <c r="B9" s="31" t="s">
        <v>36</v>
      </c>
      <c r="C9" s="32" t="s">
        <v>40</v>
      </c>
      <c r="D9" s="33" t="s">
        <v>41</v>
      </c>
      <c r="E9" s="34" t="s">
        <v>44</v>
      </c>
      <c r="F9" s="33"/>
      <c r="G9" s="35"/>
    </row>
    <row r="10" spans="2:7" ht="50.1" customHeight="1" thickBot="1">
      <c r="B10" s="36"/>
      <c r="C10" s="36"/>
      <c r="D10" s="36"/>
      <c r="E10" s="37" t="s">
        <v>48</v>
      </c>
      <c r="F10" s="38">
        <f>SUM(F3:F8)</f>
        <v>179140</v>
      </c>
      <c r="G10" s="39">
        <f>SUM(G3:G8)</f>
        <v>358280</v>
      </c>
    </row>
    <row r="14" spans="2:7" ht="13.5" thickBot="1"/>
    <row r="15" spans="2:7" ht="13.5" thickBot="1">
      <c r="G15" s="9"/>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2429-6A46-4601-B335-C45E3A26F114}">
  <dimension ref="D3:S48"/>
  <sheetViews>
    <sheetView topLeftCell="A9" zoomScaleNormal="100" workbookViewId="0">
      <selection activeCell="I4" sqref="I4"/>
    </sheetView>
  </sheetViews>
  <sheetFormatPr baseColWidth="10" defaultRowHeight="12.75"/>
  <cols>
    <col min="4" max="4" width="8.7109375" customWidth="1"/>
    <col min="5" max="5" width="16.42578125" customWidth="1"/>
    <col min="6" max="6" width="34.5703125" customWidth="1"/>
    <col min="7" max="7" width="23.5703125" customWidth="1"/>
    <col min="9" max="9" width="16" customWidth="1"/>
    <col min="11" max="11" width="14.140625" customWidth="1"/>
    <col min="13" max="13" width="0" hidden="1" customWidth="1"/>
    <col min="14" max="14" width="12.85546875" hidden="1" customWidth="1"/>
  </cols>
  <sheetData>
    <row r="3" spans="4:19">
      <c r="D3" s="8" t="s">
        <v>54</v>
      </c>
    </row>
    <row r="5" spans="4:19">
      <c r="D5" s="128" t="s">
        <v>54</v>
      </c>
      <c r="E5" s="77"/>
      <c r="F5" s="76"/>
      <c r="G5" s="76"/>
      <c r="H5" s="76"/>
      <c r="I5" s="76"/>
      <c r="J5" s="76"/>
      <c r="K5" s="76"/>
      <c r="L5" s="76"/>
      <c r="M5" s="76"/>
      <c r="N5" s="76"/>
      <c r="O5" s="76"/>
      <c r="P5" s="76"/>
      <c r="Q5" s="76"/>
    </row>
    <row r="6" spans="4:19">
      <c r="D6" s="195" t="s">
        <v>117</v>
      </c>
      <c r="E6" s="196"/>
      <c r="F6" s="51" t="s">
        <v>118</v>
      </c>
      <c r="G6" s="51" t="s">
        <v>119</v>
      </c>
      <c r="H6" s="51" t="s">
        <v>56</v>
      </c>
      <c r="I6" s="58" t="s">
        <v>57</v>
      </c>
      <c r="J6" s="51" t="s">
        <v>58</v>
      </c>
      <c r="K6" s="58" t="s">
        <v>64</v>
      </c>
      <c r="L6" s="51" t="s">
        <v>59</v>
      </c>
      <c r="M6" s="50"/>
      <c r="N6" s="64"/>
      <c r="O6" s="50" t="s">
        <v>110</v>
      </c>
      <c r="P6" s="114" t="s">
        <v>125</v>
      </c>
      <c r="Q6" s="101" t="s">
        <v>126</v>
      </c>
    </row>
    <row r="7" spans="4:19">
      <c r="D7" s="190" t="s">
        <v>111</v>
      </c>
      <c r="E7" s="191"/>
      <c r="F7" s="52" t="s">
        <v>65</v>
      </c>
      <c r="G7" s="52" t="s">
        <v>55</v>
      </c>
      <c r="H7" s="53">
        <v>6</v>
      </c>
      <c r="I7" s="59">
        <v>56</v>
      </c>
      <c r="J7" s="52">
        <v>340</v>
      </c>
      <c r="K7" s="63">
        <v>12</v>
      </c>
      <c r="L7" s="52" t="s">
        <v>60</v>
      </c>
      <c r="M7" s="45"/>
      <c r="N7" s="63"/>
      <c r="O7" s="46">
        <v>850</v>
      </c>
      <c r="P7" s="115"/>
      <c r="Q7" s="102"/>
    </row>
    <row r="8" spans="4:19">
      <c r="D8" s="192"/>
      <c r="E8" s="191"/>
      <c r="F8" s="52" t="s">
        <v>112</v>
      </c>
      <c r="G8" s="52" t="s">
        <v>61</v>
      </c>
      <c r="H8" s="53">
        <v>12</v>
      </c>
      <c r="I8" s="59">
        <v>112</v>
      </c>
      <c r="J8" s="53">
        <v>680</v>
      </c>
      <c r="K8" s="59">
        <v>24</v>
      </c>
      <c r="L8" s="53"/>
      <c r="M8" s="1"/>
      <c r="N8" s="59"/>
      <c r="O8" s="46">
        <v>1700</v>
      </c>
      <c r="P8" s="115"/>
      <c r="Q8" s="102"/>
    </row>
    <row r="9" spans="4:19">
      <c r="D9" s="192"/>
      <c r="E9" s="191"/>
      <c r="F9" s="65"/>
      <c r="G9" s="66" t="s">
        <v>62</v>
      </c>
      <c r="H9" s="65">
        <v>24</v>
      </c>
      <c r="I9" s="67">
        <v>224</v>
      </c>
      <c r="J9" s="65">
        <v>1440</v>
      </c>
      <c r="K9" s="67">
        <v>48</v>
      </c>
      <c r="L9" s="65"/>
      <c r="M9" s="68"/>
      <c r="N9" s="67"/>
      <c r="O9" s="69">
        <v>3400</v>
      </c>
      <c r="P9" s="116"/>
      <c r="Q9" s="103"/>
    </row>
    <row r="10" spans="4:19">
      <c r="D10" s="192"/>
      <c r="E10" s="191"/>
      <c r="F10" s="54" t="s">
        <v>66</v>
      </c>
      <c r="G10" s="54" t="s">
        <v>67</v>
      </c>
      <c r="H10" s="55">
        <v>6</v>
      </c>
      <c r="I10" s="60">
        <v>112</v>
      </c>
      <c r="J10" s="55">
        <v>736</v>
      </c>
      <c r="K10" s="60">
        <v>16</v>
      </c>
      <c r="L10" s="55"/>
      <c r="M10" s="48"/>
      <c r="N10" s="60"/>
      <c r="O10" s="49">
        <v>2000</v>
      </c>
      <c r="P10" s="117"/>
      <c r="Q10" s="104"/>
    </row>
    <row r="11" spans="4:19">
      <c r="D11" s="192"/>
      <c r="E11" s="191"/>
      <c r="F11" s="54" t="s">
        <v>112</v>
      </c>
      <c r="G11" s="54" t="s">
        <v>69</v>
      </c>
      <c r="H11" s="55">
        <v>12</v>
      </c>
      <c r="I11" s="60">
        <v>224</v>
      </c>
      <c r="J11" s="55">
        <v>1474</v>
      </c>
      <c r="K11" s="60">
        <v>32</v>
      </c>
      <c r="L11" s="55"/>
      <c r="M11" s="48"/>
      <c r="N11" s="60"/>
      <c r="O11" s="49">
        <v>4000</v>
      </c>
      <c r="P11" s="117"/>
      <c r="Q11" s="104"/>
    </row>
    <row r="12" spans="4:19">
      <c r="D12" s="192"/>
      <c r="E12" s="191"/>
      <c r="F12" s="70"/>
      <c r="G12" s="71" t="s">
        <v>70</v>
      </c>
      <c r="H12" s="70">
        <v>24</v>
      </c>
      <c r="I12" s="72">
        <v>448</v>
      </c>
      <c r="J12" s="70">
        <v>2948</v>
      </c>
      <c r="K12" s="72">
        <v>64</v>
      </c>
      <c r="L12" s="70"/>
      <c r="M12" s="74"/>
      <c r="N12" s="72"/>
      <c r="O12" s="75">
        <v>8000</v>
      </c>
      <c r="P12" s="118"/>
      <c r="Q12" s="105"/>
    </row>
    <row r="13" spans="4:19">
      <c r="D13" s="192"/>
      <c r="E13" s="191"/>
      <c r="F13" s="52" t="s">
        <v>121</v>
      </c>
      <c r="G13" s="56" t="s">
        <v>68</v>
      </c>
      <c r="H13" s="57">
        <v>6</v>
      </c>
      <c r="I13" s="61">
        <v>112</v>
      </c>
      <c r="J13" s="57">
        <v>736</v>
      </c>
      <c r="K13" s="61">
        <v>16</v>
      </c>
      <c r="L13" s="73"/>
      <c r="M13" s="43"/>
      <c r="N13" s="61"/>
      <c r="O13" s="44">
        <v>2800</v>
      </c>
      <c r="P13" s="119">
        <v>1</v>
      </c>
      <c r="Q13" s="102"/>
    </row>
    <row r="14" spans="4:19">
      <c r="D14" s="192"/>
      <c r="E14" s="191"/>
      <c r="F14" s="52"/>
      <c r="G14" s="52" t="s">
        <v>71</v>
      </c>
      <c r="H14" s="53">
        <v>12</v>
      </c>
      <c r="I14" s="59">
        <v>224</v>
      </c>
      <c r="J14" s="53">
        <v>1474</v>
      </c>
      <c r="K14" s="59">
        <v>32</v>
      </c>
      <c r="L14" s="53"/>
      <c r="M14" s="1"/>
      <c r="N14" s="59"/>
      <c r="O14" s="46">
        <v>5600</v>
      </c>
      <c r="P14" s="115"/>
      <c r="Q14" s="102"/>
    </row>
    <row r="15" spans="4:19">
      <c r="D15" s="192"/>
      <c r="E15" s="191"/>
      <c r="F15" s="66"/>
      <c r="G15" s="66" t="s">
        <v>72</v>
      </c>
      <c r="H15" s="65">
        <v>24</v>
      </c>
      <c r="I15" s="67">
        <v>448</v>
      </c>
      <c r="J15" s="65">
        <v>2948</v>
      </c>
      <c r="K15" s="67">
        <v>64</v>
      </c>
      <c r="L15" s="65"/>
      <c r="M15" s="68"/>
      <c r="N15" s="67"/>
      <c r="O15" s="69">
        <v>11200</v>
      </c>
      <c r="P15" s="116"/>
      <c r="Q15" s="103"/>
      <c r="S15" s="86"/>
    </row>
    <row r="16" spans="4:19">
      <c r="D16" s="192"/>
      <c r="E16" s="191"/>
      <c r="F16" s="54" t="s">
        <v>63</v>
      </c>
      <c r="G16" s="54" t="s">
        <v>73</v>
      </c>
      <c r="H16" s="55">
        <v>4</v>
      </c>
      <c r="I16" s="60">
        <v>28</v>
      </c>
      <c r="J16" s="55">
        <v>180</v>
      </c>
      <c r="K16" s="60">
        <v>16</v>
      </c>
      <c r="L16" s="55"/>
      <c r="M16" s="48"/>
      <c r="N16" s="60"/>
      <c r="O16" s="49">
        <v>500</v>
      </c>
      <c r="P16" s="117"/>
      <c r="Q16" s="125" t="s">
        <v>129</v>
      </c>
    </row>
    <row r="17" spans="4:19">
      <c r="D17" s="192"/>
      <c r="E17" s="191"/>
      <c r="F17" s="54" t="s">
        <v>74</v>
      </c>
      <c r="G17" s="54" t="s">
        <v>76</v>
      </c>
      <c r="H17" s="55">
        <v>8</v>
      </c>
      <c r="I17" s="60">
        <v>56</v>
      </c>
      <c r="J17" s="55">
        <v>360</v>
      </c>
      <c r="K17" s="60">
        <v>16</v>
      </c>
      <c r="L17" s="55"/>
      <c r="M17" s="48"/>
      <c r="N17" s="60"/>
      <c r="O17" s="49">
        <v>686</v>
      </c>
      <c r="P17" s="117"/>
      <c r="Q17" s="104"/>
    </row>
    <row r="18" spans="4:19">
      <c r="D18" s="192"/>
      <c r="E18" s="191"/>
      <c r="F18" s="54" t="s">
        <v>75</v>
      </c>
      <c r="G18" s="54" t="s">
        <v>77</v>
      </c>
      <c r="H18" s="55">
        <v>16</v>
      </c>
      <c r="I18" s="62">
        <v>110</v>
      </c>
      <c r="J18" s="55">
        <v>360</v>
      </c>
      <c r="K18" s="60">
        <v>16</v>
      </c>
      <c r="L18" s="55"/>
      <c r="M18" s="48"/>
      <c r="N18" s="60"/>
      <c r="O18" s="49">
        <v>1100</v>
      </c>
      <c r="P18" s="117"/>
      <c r="Q18" s="104"/>
    </row>
    <row r="19" spans="4:19">
      <c r="D19" s="192"/>
      <c r="E19" s="191"/>
      <c r="F19" s="54"/>
      <c r="G19" s="54" t="s">
        <v>78</v>
      </c>
      <c r="H19" s="55">
        <v>64</v>
      </c>
      <c r="I19" s="62">
        <v>440</v>
      </c>
      <c r="J19" s="55">
        <v>2880</v>
      </c>
      <c r="K19" s="60">
        <v>64</v>
      </c>
      <c r="L19" s="55"/>
      <c r="M19" s="48"/>
      <c r="N19" s="60"/>
      <c r="O19" s="49">
        <v>4000</v>
      </c>
      <c r="P19" s="117"/>
      <c r="Q19" s="104"/>
    </row>
    <row r="20" spans="4:19">
      <c r="D20" s="76"/>
      <c r="E20" s="76"/>
      <c r="F20" s="76"/>
      <c r="G20" s="76"/>
      <c r="H20" s="76"/>
      <c r="I20" s="77"/>
      <c r="J20" s="76"/>
      <c r="K20" s="77"/>
      <c r="L20" s="76"/>
      <c r="M20" s="76"/>
      <c r="N20" s="76"/>
      <c r="O20" s="76"/>
      <c r="P20" s="120"/>
      <c r="Q20" s="107"/>
    </row>
    <row r="21" spans="4:19">
      <c r="D21" s="179" t="s">
        <v>117</v>
      </c>
      <c r="E21" s="180"/>
      <c r="F21" s="181"/>
      <c r="G21" s="179" t="s">
        <v>120</v>
      </c>
      <c r="H21" s="186"/>
      <c r="I21" s="82" t="s">
        <v>81</v>
      </c>
      <c r="J21" s="82" t="s">
        <v>57</v>
      </c>
      <c r="K21" s="78" t="s">
        <v>58</v>
      </c>
      <c r="L21" s="81"/>
      <c r="M21" s="79"/>
      <c r="N21" s="81"/>
      <c r="O21" s="50" t="s">
        <v>110</v>
      </c>
      <c r="P21" s="114" t="s">
        <v>125</v>
      </c>
      <c r="Q21" s="101" t="s">
        <v>126</v>
      </c>
    </row>
    <row r="22" spans="4:19">
      <c r="D22" s="190" t="s">
        <v>113</v>
      </c>
      <c r="E22" s="192"/>
      <c r="F22" s="191"/>
      <c r="G22" s="45" t="s">
        <v>79</v>
      </c>
      <c r="H22" s="63" t="s">
        <v>80</v>
      </c>
      <c r="I22" s="59">
        <v>1</v>
      </c>
      <c r="J22" s="59">
        <v>1.75</v>
      </c>
      <c r="K22" s="45">
        <v>10</v>
      </c>
      <c r="L22" s="59"/>
      <c r="M22" s="1"/>
      <c r="N22" s="59"/>
      <c r="O22" s="46">
        <v>13</v>
      </c>
      <c r="P22" s="115"/>
      <c r="Q22" s="102"/>
    </row>
    <row r="23" spans="4:19">
      <c r="D23" s="192"/>
      <c r="E23" s="192"/>
      <c r="F23" s="191"/>
      <c r="G23" s="1" t="s">
        <v>96</v>
      </c>
      <c r="H23" s="63" t="s">
        <v>82</v>
      </c>
      <c r="I23" s="59">
        <v>2</v>
      </c>
      <c r="J23" s="59">
        <v>3.5</v>
      </c>
      <c r="K23" s="1">
        <v>10</v>
      </c>
      <c r="L23" s="59"/>
      <c r="M23" s="1"/>
      <c r="N23" s="59"/>
      <c r="O23" s="46">
        <v>26</v>
      </c>
      <c r="P23" s="115"/>
      <c r="Q23" s="102"/>
    </row>
    <row r="24" spans="4:19">
      <c r="D24" s="192"/>
      <c r="E24" s="192"/>
      <c r="F24" s="191"/>
      <c r="G24" s="68"/>
      <c r="H24" s="83" t="s">
        <v>83</v>
      </c>
      <c r="I24" s="67">
        <v>4</v>
      </c>
      <c r="J24" s="67">
        <v>7</v>
      </c>
      <c r="K24" s="68">
        <v>10</v>
      </c>
      <c r="L24" s="67"/>
      <c r="M24" s="68"/>
      <c r="N24" s="67"/>
      <c r="O24" s="69">
        <v>51</v>
      </c>
      <c r="P24" s="116"/>
      <c r="Q24" s="103"/>
      <c r="R24" s="86"/>
    </row>
    <row r="25" spans="4:19">
      <c r="D25" s="192"/>
      <c r="E25" s="192"/>
      <c r="F25" s="191"/>
      <c r="G25" s="47" t="s">
        <v>84</v>
      </c>
      <c r="H25" s="62" t="s">
        <v>85</v>
      </c>
      <c r="I25" s="60">
        <v>1</v>
      </c>
      <c r="J25" s="60">
        <v>1.75</v>
      </c>
      <c r="K25" s="48">
        <v>50</v>
      </c>
      <c r="L25" s="60"/>
      <c r="M25" s="48"/>
      <c r="N25" s="60"/>
      <c r="O25" s="49">
        <v>65</v>
      </c>
      <c r="P25" s="117"/>
      <c r="Q25" s="104"/>
    </row>
    <row r="26" spans="4:19">
      <c r="D26" s="192"/>
      <c r="E26" s="192"/>
      <c r="F26" s="191"/>
      <c r="G26" s="48" t="s">
        <v>96</v>
      </c>
      <c r="H26" s="62" t="s">
        <v>86</v>
      </c>
      <c r="I26" s="60">
        <v>2</v>
      </c>
      <c r="J26" s="60">
        <v>3.5</v>
      </c>
      <c r="K26" s="48">
        <v>50</v>
      </c>
      <c r="L26" s="60"/>
      <c r="M26" s="48"/>
      <c r="N26" s="60"/>
      <c r="O26" s="49">
        <v>131</v>
      </c>
      <c r="P26" s="117"/>
      <c r="Q26" s="104"/>
      <c r="S26" s="89"/>
    </row>
    <row r="27" spans="4:19">
      <c r="D27" s="192"/>
      <c r="E27" s="192"/>
      <c r="F27" s="191"/>
      <c r="G27" s="80"/>
      <c r="H27" s="84" t="s">
        <v>87</v>
      </c>
      <c r="I27" s="72">
        <v>4</v>
      </c>
      <c r="J27" s="72">
        <v>7</v>
      </c>
      <c r="K27" s="80">
        <v>50</v>
      </c>
      <c r="L27" s="72"/>
      <c r="M27" s="80"/>
      <c r="N27" s="72"/>
      <c r="O27" s="75">
        <v>262</v>
      </c>
      <c r="P27" s="118"/>
      <c r="Q27" s="105"/>
    </row>
    <row r="28" spans="4:19">
      <c r="D28" s="192"/>
      <c r="E28" s="192"/>
      <c r="F28" s="191"/>
      <c r="G28" s="42" t="s">
        <v>88</v>
      </c>
      <c r="H28" s="85" t="s">
        <v>89</v>
      </c>
      <c r="I28" s="61">
        <v>1</v>
      </c>
      <c r="J28" s="61">
        <v>3.5</v>
      </c>
      <c r="K28" s="43">
        <v>250</v>
      </c>
      <c r="L28" s="61"/>
      <c r="M28" s="43"/>
      <c r="N28" s="61"/>
      <c r="O28" s="44">
        <v>82</v>
      </c>
      <c r="P28" s="119">
        <v>1</v>
      </c>
      <c r="Q28" s="119">
        <v>1</v>
      </c>
    </row>
    <row r="29" spans="4:19">
      <c r="D29" s="192"/>
      <c r="E29" s="192"/>
      <c r="F29" s="191"/>
      <c r="G29" s="1" t="s">
        <v>96</v>
      </c>
      <c r="H29" s="63" t="s">
        <v>90</v>
      </c>
      <c r="I29" s="59">
        <v>2</v>
      </c>
      <c r="J29" s="59">
        <v>7</v>
      </c>
      <c r="K29" s="1">
        <v>250</v>
      </c>
      <c r="L29" s="59"/>
      <c r="M29" s="1"/>
      <c r="N29" s="59"/>
      <c r="O29" s="46">
        <v>164</v>
      </c>
      <c r="P29" s="115"/>
      <c r="Q29" s="102"/>
    </row>
    <row r="30" spans="4:19">
      <c r="D30" s="192"/>
      <c r="E30" s="192"/>
      <c r="F30" s="191"/>
      <c r="G30" s="68"/>
      <c r="H30" s="83" t="s">
        <v>91</v>
      </c>
      <c r="I30" s="67">
        <v>4</v>
      </c>
      <c r="J30" s="67">
        <v>14</v>
      </c>
      <c r="K30" s="68">
        <v>250</v>
      </c>
      <c r="L30" s="67"/>
      <c r="M30" s="68"/>
      <c r="N30" s="67"/>
      <c r="O30" s="69">
        <v>330</v>
      </c>
      <c r="P30" s="116"/>
      <c r="Q30" s="103"/>
    </row>
    <row r="31" spans="4:19">
      <c r="D31" s="192"/>
      <c r="E31" s="192"/>
      <c r="F31" s="191"/>
      <c r="G31" s="47" t="s">
        <v>92</v>
      </c>
      <c r="H31" s="62" t="s">
        <v>93</v>
      </c>
      <c r="I31" s="60">
        <v>2</v>
      </c>
      <c r="J31" s="60">
        <v>8</v>
      </c>
      <c r="K31" s="48">
        <v>250</v>
      </c>
      <c r="L31" s="60"/>
      <c r="M31" s="48"/>
      <c r="N31" s="60"/>
      <c r="O31" s="49">
        <v>127</v>
      </c>
      <c r="P31" s="117"/>
      <c r="Q31" s="104"/>
    </row>
    <row r="32" spans="4:19">
      <c r="D32" s="192"/>
      <c r="E32" s="192"/>
      <c r="F32" s="191"/>
      <c r="G32" s="48" t="s">
        <v>96</v>
      </c>
      <c r="H32" s="62" t="s">
        <v>94</v>
      </c>
      <c r="I32" s="60">
        <v>4</v>
      </c>
      <c r="J32" s="60">
        <v>16</v>
      </c>
      <c r="K32" s="48">
        <v>250</v>
      </c>
      <c r="L32" s="60"/>
      <c r="M32" s="48"/>
      <c r="N32" s="60"/>
      <c r="O32" s="49">
        <v>254</v>
      </c>
      <c r="P32" s="117"/>
      <c r="Q32" s="104"/>
    </row>
    <row r="33" spans="4:17">
      <c r="D33" s="192"/>
      <c r="E33" s="192"/>
      <c r="F33" s="191"/>
      <c r="G33" s="48"/>
      <c r="H33" s="62" t="s">
        <v>95</v>
      </c>
      <c r="I33" s="60">
        <v>8</v>
      </c>
      <c r="J33" s="60">
        <v>32</v>
      </c>
      <c r="K33" s="48">
        <v>250</v>
      </c>
      <c r="L33" s="60"/>
      <c r="M33" s="48"/>
      <c r="N33" s="60"/>
      <c r="O33" s="49">
        <v>500</v>
      </c>
      <c r="P33" s="117"/>
      <c r="Q33" s="104"/>
    </row>
    <row r="34" spans="4:17">
      <c r="D34" s="76"/>
      <c r="E34" s="76"/>
      <c r="F34" s="76"/>
      <c r="G34" s="76"/>
      <c r="H34" s="76"/>
      <c r="I34" s="76"/>
      <c r="J34" s="76"/>
      <c r="K34" s="76"/>
      <c r="L34" s="76"/>
      <c r="M34" s="76"/>
      <c r="N34" s="76"/>
      <c r="O34" s="76"/>
      <c r="P34" s="120"/>
      <c r="Q34" s="107"/>
    </row>
    <row r="35" spans="4:17">
      <c r="D35" s="179" t="s">
        <v>117</v>
      </c>
      <c r="E35" s="180"/>
      <c r="F35" s="181"/>
      <c r="G35" s="82" t="s">
        <v>118</v>
      </c>
      <c r="H35" s="81" t="s">
        <v>81</v>
      </c>
      <c r="I35" s="81" t="s">
        <v>57</v>
      </c>
      <c r="J35" s="81" t="s">
        <v>58</v>
      </c>
      <c r="K35" s="81" t="s">
        <v>106</v>
      </c>
      <c r="L35" s="81" t="s">
        <v>107</v>
      </c>
      <c r="M35" s="187"/>
      <c r="N35" s="181"/>
      <c r="O35" s="50" t="s">
        <v>110</v>
      </c>
      <c r="P35" s="114" t="s">
        <v>125</v>
      </c>
      <c r="Q35" s="101" t="s">
        <v>126</v>
      </c>
    </row>
    <row r="36" spans="4:17">
      <c r="D36" s="193" t="s">
        <v>114</v>
      </c>
      <c r="E36" s="194"/>
      <c r="F36" s="194"/>
      <c r="G36" s="87" t="s">
        <v>104</v>
      </c>
      <c r="H36" s="88">
        <v>1</v>
      </c>
      <c r="I36" s="88">
        <v>3.5</v>
      </c>
      <c r="J36" s="87">
        <v>250</v>
      </c>
      <c r="K36" s="88">
        <v>1</v>
      </c>
      <c r="L36" s="88">
        <v>1</v>
      </c>
      <c r="M36" s="87"/>
      <c r="N36" s="87"/>
      <c r="O36" s="110">
        <v>310</v>
      </c>
      <c r="P36" s="108">
        <v>1</v>
      </c>
      <c r="Q36" s="112">
        <v>1</v>
      </c>
    </row>
    <row r="37" spans="4:17">
      <c r="D37" s="194"/>
      <c r="E37" s="194"/>
      <c r="F37" s="194"/>
      <c r="G37" s="48" t="s">
        <v>84</v>
      </c>
      <c r="H37" s="188" t="s">
        <v>108</v>
      </c>
      <c r="I37" s="188"/>
      <c r="J37" s="188"/>
      <c r="K37" s="188"/>
      <c r="L37" s="188"/>
      <c r="M37" s="188"/>
      <c r="N37" s="189"/>
      <c r="O37" s="111">
        <v>45</v>
      </c>
      <c r="P37" s="109"/>
      <c r="Q37" s="113"/>
    </row>
    <row r="38" spans="4:17">
      <c r="D38" s="179" t="s">
        <v>117</v>
      </c>
      <c r="E38" s="180"/>
      <c r="F38" s="181"/>
      <c r="G38" s="82" t="s">
        <v>118</v>
      </c>
      <c r="H38" s="91"/>
      <c r="I38" s="92" t="s">
        <v>99</v>
      </c>
      <c r="J38" s="92" t="s">
        <v>58</v>
      </c>
      <c r="K38" s="92"/>
      <c r="L38" s="92"/>
      <c r="M38" s="91" t="s">
        <v>97</v>
      </c>
      <c r="N38" s="92" t="s">
        <v>98</v>
      </c>
      <c r="O38" s="50" t="s">
        <v>110</v>
      </c>
      <c r="P38" s="114" t="s">
        <v>125</v>
      </c>
      <c r="Q38" s="101" t="s">
        <v>126</v>
      </c>
    </row>
    <row r="39" spans="4:17">
      <c r="D39" s="193" t="s">
        <v>115</v>
      </c>
      <c r="E39" s="194"/>
      <c r="F39" s="194"/>
      <c r="G39" s="1" t="s">
        <v>109</v>
      </c>
      <c r="H39" s="59"/>
      <c r="I39" s="53">
        <v>500</v>
      </c>
      <c r="J39" s="53">
        <v>1000</v>
      </c>
      <c r="K39" s="53"/>
      <c r="L39" s="53" t="s">
        <v>60</v>
      </c>
      <c r="M39" s="94">
        <v>29</v>
      </c>
      <c r="N39" s="95">
        <v>250</v>
      </c>
      <c r="O39" s="46"/>
      <c r="P39" s="115"/>
      <c r="Q39" s="102"/>
    </row>
    <row r="40" spans="4:17">
      <c r="D40" s="194"/>
      <c r="E40" s="194"/>
      <c r="F40" s="194"/>
      <c r="G40" s="1"/>
      <c r="H40" s="59"/>
      <c r="I40" s="53">
        <v>5000</v>
      </c>
      <c r="J40" s="53">
        <v>2000</v>
      </c>
      <c r="K40" s="53"/>
      <c r="L40" s="53"/>
      <c r="M40" s="94">
        <v>290</v>
      </c>
      <c r="N40" s="95">
        <v>500</v>
      </c>
      <c r="O40" s="46"/>
      <c r="P40" s="115"/>
      <c r="Q40" s="102"/>
    </row>
    <row r="41" spans="4:17">
      <c r="D41" s="194"/>
      <c r="E41" s="194"/>
      <c r="F41" s="194"/>
      <c r="G41" s="43" t="s">
        <v>100</v>
      </c>
      <c r="H41" s="61"/>
      <c r="I41" s="57" t="s">
        <v>105</v>
      </c>
      <c r="J41" s="57">
        <v>1000</v>
      </c>
      <c r="K41" s="57"/>
      <c r="L41" s="57"/>
      <c r="M41" s="96">
        <v>2.5</v>
      </c>
      <c r="N41" s="97">
        <v>250</v>
      </c>
      <c r="O41" s="44">
        <v>252</v>
      </c>
      <c r="P41" s="119">
        <v>1</v>
      </c>
      <c r="Q41" s="106">
        <v>1</v>
      </c>
    </row>
    <row r="42" spans="4:17">
      <c r="D42" s="179" t="s">
        <v>117</v>
      </c>
      <c r="E42" s="180"/>
      <c r="F42" s="181"/>
      <c r="G42" s="82" t="s">
        <v>118</v>
      </c>
      <c r="H42" s="91"/>
      <c r="I42" s="92" t="s">
        <v>102</v>
      </c>
      <c r="J42" s="92" t="s">
        <v>58</v>
      </c>
      <c r="K42" s="92"/>
      <c r="L42" s="92"/>
      <c r="M42" s="91" t="s">
        <v>97</v>
      </c>
      <c r="N42" s="92" t="s">
        <v>98</v>
      </c>
      <c r="O42" s="50" t="s">
        <v>110</v>
      </c>
      <c r="P42" s="114" t="s">
        <v>125</v>
      </c>
      <c r="Q42" s="101" t="s">
        <v>126</v>
      </c>
    </row>
    <row r="43" spans="4:17">
      <c r="D43" s="193" t="s">
        <v>116</v>
      </c>
      <c r="E43" s="194"/>
      <c r="F43" s="194"/>
      <c r="G43" s="90" t="s">
        <v>103</v>
      </c>
      <c r="H43" s="60"/>
      <c r="I43" s="55" t="s">
        <v>101</v>
      </c>
      <c r="J43" s="55">
        <v>1000</v>
      </c>
      <c r="K43" s="55"/>
      <c r="L43" s="55"/>
      <c r="M43" s="98">
        <v>5</v>
      </c>
      <c r="N43" s="99">
        <v>21</v>
      </c>
      <c r="O43" s="49"/>
      <c r="P43" s="117"/>
      <c r="Q43" s="104"/>
    </row>
    <row r="44" spans="4:17">
      <c r="D44" s="194"/>
      <c r="E44" s="194"/>
      <c r="F44" s="194"/>
      <c r="G44" s="61" t="s">
        <v>104</v>
      </c>
      <c r="H44" s="61"/>
      <c r="I44" s="57" t="s">
        <v>101</v>
      </c>
      <c r="J44" s="57">
        <v>1000</v>
      </c>
      <c r="K44" s="57"/>
      <c r="L44" s="57"/>
      <c r="M44" s="96">
        <v>1.8</v>
      </c>
      <c r="N44" s="97">
        <v>150</v>
      </c>
      <c r="O44" s="44">
        <f>M44+N44</f>
        <v>151.80000000000001</v>
      </c>
      <c r="P44" s="119">
        <v>1</v>
      </c>
      <c r="Q44" s="106">
        <v>1</v>
      </c>
    </row>
    <row r="45" spans="4:17">
      <c r="D45" s="179" t="s">
        <v>117</v>
      </c>
      <c r="E45" s="180"/>
      <c r="F45" s="181"/>
      <c r="G45" s="82" t="s">
        <v>118</v>
      </c>
      <c r="H45" s="91"/>
      <c r="I45" s="93" t="s">
        <v>122</v>
      </c>
      <c r="J45" s="92" t="s">
        <v>58</v>
      </c>
      <c r="K45" s="92"/>
      <c r="L45" s="92"/>
      <c r="M45" s="91" t="s">
        <v>97</v>
      </c>
      <c r="N45" s="92" t="s">
        <v>98</v>
      </c>
      <c r="O45" s="50" t="s">
        <v>110</v>
      </c>
      <c r="P45" s="114" t="s">
        <v>125</v>
      </c>
      <c r="Q45" s="101" t="s">
        <v>126</v>
      </c>
    </row>
    <row r="46" spans="4:17" ht="12.75" customHeight="1">
      <c r="D46" s="182" t="s">
        <v>123</v>
      </c>
      <c r="E46" s="182"/>
      <c r="F46" s="182"/>
      <c r="G46" s="61" t="s">
        <v>84</v>
      </c>
      <c r="H46" s="61"/>
      <c r="I46" s="57" t="s">
        <v>105</v>
      </c>
      <c r="J46" s="57">
        <v>1000</v>
      </c>
      <c r="K46" s="57"/>
      <c r="L46" s="57"/>
      <c r="M46" s="96">
        <v>0.4</v>
      </c>
      <c r="N46" s="97">
        <v>45</v>
      </c>
      <c r="O46" s="44">
        <f>M46+N46</f>
        <v>45.4</v>
      </c>
      <c r="P46" s="121">
        <v>1</v>
      </c>
      <c r="Q46" s="106">
        <v>1</v>
      </c>
    </row>
    <row r="47" spans="4:17">
      <c r="D47" s="76"/>
      <c r="E47" s="76"/>
      <c r="F47" s="76"/>
      <c r="G47" s="76"/>
      <c r="H47" s="76"/>
      <c r="I47" s="76"/>
      <c r="J47" s="184" t="s">
        <v>124</v>
      </c>
      <c r="K47" s="184"/>
      <c r="L47" s="184"/>
      <c r="M47" s="184"/>
      <c r="N47" s="184"/>
      <c r="O47" s="185"/>
      <c r="P47" s="122" t="s">
        <v>127</v>
      </c>
      <c r="Q47" s="123" t="s">
        <v>128</v>
      </c>
    </row>
    <row r="48" spans="4:17">
      <c r="D48" s="76"/>
      <c r="E48" s="76"/>
      <c r="F48" s="76"/>
      <c r="G48" s="76"/>
      <c r="H48" s="76"/>
      <c r="I48" s="76"/>
      <c r="J48" s="76"/>
      <c r="K48" s="183"/>
      <c r="L48" s="183"/>
      <c r="M48" s="183"/>
      <c r="N48" s="183"/>
      <c r="O48" s="124"/>
      <c r="P48" s="126">
        <f>SUMPRODUCT(O7:O46,P7:P46)</f>
        <v>3641.2000000000003</v>
      </c>
      <c r="Q48" s="100">
        <f>SUMPRODUCT(O7:O46,Q7:Q46)</f>
        <v>841.19999999999993</v>
      </c>
    </row>
  </sheetData>
  <mergeCells count="17">
    <mergeCell ref="D6:E6"/>
    <mergeCell ref="D21:F21"/>
    <mergeCell ref="D42:F42"/>
    <mergeCell ref="D7:E19"/>
    <mergeCell ref="D22:F33"/>
    <mergeCell ref="D36:F37"/>
    <mergeCell ref="D39:F41"/>
    <mergeCell ref="D43:F44"/>
    <mergeCell ref="D45:F45"/>
    <mergeCell ref="D46:F46"/>
    <mergeCell ref="K48:N48"/>
    <mergeCell ref="J47:O47"/>
    <mergeCell ref="G21:H21"/>
    <mergeCell ref="D35:F35"/>
    <mergeCell ref="M35:N35"/>
    <mergeCell ref="H37:N37"/>
    <mergeCell ref="D38:F38"/>
  </mergeCells>
  <phoneticPr fontId="21" type="noConversion"/>
  <hyperlinks>
    <hyperlink ref="D3" r:id="rId1" xr:uid="{A977489B-E1E7-44BD-B7E5-EE9B091B9391}"/>
    <hyperlink ref="D5" r:id="rId2" xr:uid="{12D29F1B-4FFE-42B6-A758-A02B04AA08EC}"/>
  </hyperlinks>
  <pageMargins left="0.7" right="0.7" top="0.75" bottom="0.75" header="0.3" footer="0.3"/>
  <pageSetup paperSize="9" orientation="portrait" horizontalDpi="4294967293"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418F-72AF-41C5-98EE-FB7840E900B8}">
  <dimension ref="B1:M45"/>
  <sheetViews>
    <sheetView tabSelected="1" topLeftCell="B1" workbookViewId="0">
      <selection activeCell="O11" sqref="O11"/>
    </sheetView>
  </sheetViews>
  <sheetFormatPr baseColWidth="10" defaultRowHeight="12.75"/>
  <cols>
    <col min="5" max="5" width="14.5703125" customWidth="1"/>
    <col min="7" max="8" width="17" customWidth="1"/>
    <col min="9" max="9" width="13.28515625" customWidth="1"/>
    <col min="10" max="10" width="15" customWidth="1"/>
    <col min="11" max="11" width="29.85546875" customWidth="1"/>
  </cols>
  <sheetData>
    <row r="1" spans="2:13">
      <c r="C1" s="197" t="s">
        <v>132</v>
      </c>
      <c r="D1" s="198"/>
      <c r="E1" s="197" t="s">
        <v>133</v>
      </c>
      <c r="F1" s="198"/>
      <c r="G1" s="2"/>
      <c r="H1" s="2"/>
      <c r="I1" s="2"/>
      <c r="J1" s="2"/>
      <c r="K1" s="2"/>
      <c r="L1" s="2"/>
      <c r="M1" s="2"/>
    </row>
    <row r="2" spans="2:13">
      <c r="B2" s="2" t="s">
        <v>137</v>
      </c>
      <c r="C2" s="2" t="s">
        <v>130</v>
      </c>
      <c r="D2" s="2" t="s">
        <v>131</v>
      </c>
      <c r="E2" s="2" t="s">
        <v>130</v>
      </c>
      <c r="F2" s="2" t="s">
        <v>131</v>
      </c>
      <c r="G2" s="2" t="s">
        <v>134</v>
      </c>
      <c r="H2" s="2" t="s">
        <v>138</v>
      </c>
      <c r="I2" s="2" t="s">
        <v>139</v>
      </c>
      <c r="J2" s="2" t="s">
        <v>135</v>
      </c>
      <c r="K2" s="2" t="s">
        <v>136</v>
      </c>
      <c r="L2" s="2" t="s">
        <v>140</v>
      </c>
      <c r="M2" s="2" t="s">
        <v>141</v>
      </c>
    </row>
    <row r="3" spans="2:13">
      <c r="B3">
        <v>0</v>
      </c>
      <c r="G3">
        <v>10000</v>
      </c>
      <c r="H3" s="7">
        <v>0.2</v>
      </c>
      <c r="I3" s="7">
        <v>0.5</v>
      </c>
      <c r="J3">
        <v>0</v>
      </c>
      <c r="K3">
        <v>0</v>
      </c>
      <c r="L3">
        <v>0</v>
      </c>
      <c r="M3">
        <v>0</v>
      </c>
    </row>
    <row r="4" spans="2:13">
      <c r="B4">
        <v>1</v>
      </c>
      <c r="C4">
        <v>-60000</v>
      </c>
      <c r="D4">
        <v>-3450</v>
      </c>
      <c r="G4">
        <v>10000</v>
      </c>
      <c r="H4" s="7">
        <v>0.2</v>
      </c>
      <c r="I4" s="7">
        <v>0.5</v>
      </c>
      <c r="J4">
        <v>0</v>
      </c>
      <c r="K4">
        <v>0</v>
      </c>
      <c r="L4">
        <f>$C4+$D4+$G4*J4*(1-$H4)*$I4+L3</f>
        <v>-63450</v>
      </c>
      <c r="M4">
        <f>$C4+$D4+$G4*K4*(1-$H4)*$I4+M3</f>
        <v>-63450</v>
      </c>
    </row>
    <row r="5" spans="2:13">
      <c r="B5">
        <v>2</v>
      </c>
      <c r="C5">
        <v>-60000</v>
      </c>
      <c r="D5">
        <v>-3450</v>
      </c>
      <c r="G5">
        <v>10000</v>
      </c>
      <c r="H5" s="7">
        <v>0.2</v>
      </c>
      <c r="I5" s="7">
        <v>0.5</v>
      </c>
      <c r="J5">
        <v>0</v>
      </c>
      <c r="K5">
        <v>0</v>
      </c>
      <c r="L5">
        <f t="shared" ref="L5:L39" si="0">$C5+$D5+$G5*J5*(1-$H5)*$I5+L4</f>
        <v>-126900</v>
      </c>
      <c r="M5">
        <f t="shared" ref="M5:M39" si="1">$C5+$D5+$G5*K5*(1-$H5)*$I5+M4</f>
        <v>-126900</v>
      </c>
    </row>
    <row r="6" spans="2:13">
      <c r="B6">
        <v>3</v>
      </c>
      <c r="C6">
        <v>-60000</v>
      </c>
      <c r="D6">
        <v>-3450</v>
      </c>
      <c r="G6">
        <v>10000</v>
      </c>
      <c r="H6" s="7">
        <v>0.2</v>
      </c>
      <c r="I6" s="7">
        <v>0.5</v>
      </c>
      <c r="J6">
        <v>0</v>
      </c>
      <c r="K6">
        <v>0</v>
      </c>
      <c r="L6">
        <f t="shared" si="0"/>
        <v>-190350</v>
      </c>
      <c r="M6">
        <f t="shared" si="1"/>
        <v>-190350</v>
      </c>
    </row>
    <row r="7" spans="2:13">
      <c r="B7">
        <v>4</v>
      </c>
      <c r="C7">
        <v>-60000</v>
      </c>
      <c r="D7">
        <v>-3450</v>
      </c>
      <c r="G7">
        <v>10000</v>
      </c>
      <c r="H7" s="7">
        <v>0.2</v>
      </c>
      <c r="I7" s="7">
        <v>0.5</v>
      </c>
      <c r="J7">
        <v>0</v>
      </c>
      <c r="K7">
        <v>0</v>
      </c>
      <c r="L7">
        <f t="shared" si="0"/>
        <v>-253800</v>
      </c>
      <c r="M7">
        <f t="shared" si="1"/>
        <v>-253800</v>
      </c>
    </row>
    <row r="8" spans="2:13">
      <c r="B8">
        <v>5</v>
      </c>
      <c r="C8">
        <v>-60000</v>
      </c>
      <c r="D8">
        <v>-3450</v>
      </c>
      <c r="G8">
        <v>10000</v>
      </c>
      <c r="H8" s="7">
        <v>0.2</v>
      </c>
      <c r="I8" s="7">
        <v>0.5</v>
      </c>
      <c r="J8">
        <v>0</v>
      </c>
      <c r="K8">
        <v>0</v>
      </c>
      <c r="L8">
        <f t="shared" si="0"/>
        <v>-317250</v>
      </c>
      <c r="M8">
        <f t="shared" si="1"/>
        <v>-317250</v>
      </c>
    </row>
    <row r="9" spans="2:13">
      <c r="B9">
        <v>6</v>
      </c>
      <c r="C9">
        <v>-60000</v>
      </c>
      <c r="D9">
        <v>-3450</v>
      </c>
      <c r="G9">
        <v>10000</v>
      </c>
      <c r="H9" s="7">
        <v>0.2</v>
      </c>
      <c r="I9" s="7">
        <v>0.5</v>
      </c>
      <c r="J9">
        <v>0</v>
      </c>
      <c r="K9">
        <v>0</v>
      </c>
      <c r="L9">
        <f t="shared" si="0"/>
        <v>-380700</v>
      </c>
      <c r="M9">
        <f t="shared" si="1"/>
        <v>-380700</v>
      </c>
    </row>
    <row r="10" spans="2:13">
      <c r="B10">
        <v>7</v>
      </c>
      <c r="E10">
        <v>-3000</v>
      </c>
      <c r="F10">
        <v>-850</v>
      </c>
      <c r="G10">
        <v>10000</v>
      </c>
      <c r="H10" s="7">
        <v>0.2</v>
      </c>
      <c r="I10" s="7">
        <v>0.5</v>
      </c>
      <c r="J10">
        <v>10</v>
      </c>
      <c r="K10">
        <f>MIN(10,K9+10/24)</f>
        <v>0.41666666666666669</v>
      </c>
      <c r="L10">
        <f t="shared" si="0"/>
        <v>-340700</v>
      </c>
      <c r="M10">
        <f t="shared" si="1"/>
        <v>-379033.33333333331</v>
      </c>
    </row>
    <row r="11" spans="2:13">
      <c r="B11">
        <f>B10+1</f>
        <v>8</v>
      </c>
      <c r="E11">
        <v>-3000</v>
      </c>
      <c r="F11">
        <v>-850</v>
      </c>
      <c r="G11">
        <v>10000</v>
      </c>
      <c r="H11" s="7">
        <v>0.2</v>
      </c>
      <c r="I11" s="7">
        <v>0.5</v>
      </c>
      <c r="J11">
        <v>10</v>
      </c>
      <c r="K11">
        <f t="shared" ref="K11:K39" si="2">MIN(10,K10+10/24)</f>
        <v>0.83333333333333337</v>
      </c>
      <c r="L11">
        <f t="shared" si="0"/>
        <v>-300700</v>
      </c>
      <c r="M11">
        <f t="shared" si="1"/>
        <v>-375700</v>
      </c>
    </row>
    <row r="12" spans="2:13">
      <c r="B12">
        <f t="shared" ref="B12:B38" si="3">B11+1</f>
        <v>9</v>
      </c>
      <c r="E12">
        <v>-3000</v>
      </c>
      <c r="F12">
        <v>-850</v>
      </c>
      <c r="G12">
        <v>10000</v>
      </c>
      <c r="H12" s="7">
        <v>0.2</v>
      </c>
      <c r="I12" s="7">
        <v>0.5</v>
      </c>
      <c r="J12">
        <v>10</v>
      </c>
      <c r="K12">
        <f t="shared" si="2"/>
        <v>1.25</v>
      </c>
      <c r="L12">
        <f t="shared" si="0"/>
        <v>-260700</v>
      </c>
      <c r="M12">
        <f t="shared" si="1"/>
        <v>-370700</v>
      </c>
    </row>
    <row r="13" spans="2:13">
      <c r="B13">
        <f t="shared" si="3"/>
        <v>10</v>
      </c>
      <c r="E13">
        <v>-3000</v>
      </c>
      <c r="F13">
        <v>-850</v>
      </c>
      <c r="G13">
        <v>10000</v>
      </c>
      <c r="H13" s="7">
        <v>0.2</v>
      </c>
      <c r="I13" s="7">
        <v>0.5</v>
      </c>
      <c r="J13">
        <v>10</v>
      </c>
      <c r="K13">
        <f t="shared" si="2"/>
        <v>1.6666666666666667</v>
      </c>
      <c r="L13">
        <f t="shared" si="0"/>
        <v>-220700</v>
      </c>
      <c r="M13">
        <f t="shared" si="1"/>
        <v>-364033.33333333331</v>
      </c>
    </row>
    <row r="14" spans="2:13">
      <c r="B14">
        <f t="shared" si="3"/>
        <v>11</v>
      </c>
      <c r="E14">
        <v>-3000</v>
      </c>
      <c r="F14">
        <v>-850</v>
      </c>
      <c r="G14">
        <v>10000</v>
      </c>
      <c r="H14" s="7">
        <v>0.2</v>
      </c>
      <c r="I14" s="7">
        <v>0.5</v>
      </c>
      <c r="J14">
        <v>10</v>
      </c>
      <c r="K14">
        <f t="shared" si="2"/>
        <v>2.0833333333333335</v>
      </c>
      <c r="L14">
        <f t="shared" si="0"/>
        <v>-180700</v>
      </c>
      <c r="M14">
        <f t="shared" si="1"/>
        <v>-355700</v>
      </c>
    </row>
    <row r="15" spans="2:13">
      <c r="B15">
        <f t="shared" si="3"/>
        <v>12</v>
      </c>
      <c r="E15">
        <v>-3000</v>
      </c>
      <c r="F15">
        <v>-850</v>
      </c>
      <c r="G15">
        <v>10000</v>
      </c>
      <c r="H15" s="7">
        <v>0.2</v>
      </c>
      <c r="I15" s="7">
        <v>0.5</v>
      </c>
      <c r="J15">
        <v>10</v>
      </c>
      <c r="K15">
        <f t="shared" si="2"/>
        <v>2.5</v>
      </c>
      <c r="L15">
        <f t="shared" si="0"/>
        <v>-140700</v>
      </c>
      <c r="M15">
        <f t="shared" si="1"/>
        <v>-345700</v>
      </c>
    </row>
    <row r="16" spans="2:13">
      <c r="B16">
        <f t="shared" si="3"/>
        <v>13</v>
      </c>
      <c r="E16">
        <v>-3000</v>
      </c>
      <c r="F16">
        <v>-850</v>
      </c>
      <c r="G16">
        <v>10000</v>
      </c>
      <c r="H16" s="7">
        <v>0.2</v>
      </c>
      <c r="I16" s="7">
        <v>0.5</v>
      </c>
      <c r="J16">
        <v>10</v>
      </c>
      <c r="K16">
        <f t="shared" si="2"/>
        <v>2.9166666666666665</v>
      </c>
      <c r="L16">
        <f t="shared" si="0"/>
        <v>-100700</v>
      </c>
      <c r="M16">
        <f t="shared" si="1"/>
        <v>-334033.33333333331</v>
      </c>
    </row>
    <row r="17" spans="2:13">
      <c r="B17">
        <f t="shared" si="3"/>
        <v>14</v>
      </c>
      <c r="E17">
        <v>-3000</v>
      </c>
      <c r="F17">
        <v>-850</v>
      </c>
      <c r="G17">
        <v>10000</v>
      </c>
      <c r="H17" s="7">
        <v>0.2</v>
      </c>
      <c r="I17" s="7">
        <v>0.5</v>
      </c>
      <c r="J17">
        <v>10</v>
      </c>
      <c r="K17">
        <f t="shared" si="2"/>
        <v>3.333333333333333</v>
      </c>
      <c r="L17">
        <f t="shared" si="0"/>
        <v>-60700</v>
      </c>
      <c r="M17">
        <f t="shared" si="1"/>
        <v>-320700</v>
      </c>
    </row>
    <row r="18" spans="2:13">
      <c r="B18">
        <f t="shared" si="3"/>
        <v>15</v>
      </c>
      <c r="E18">
        <v>-3000</v>
      </c>
      <c r="F18">
        <v>-850</v>
      </c>
      <c r="G18">
        <v>10000</v>
      </c>
      <c r="H18" s="7">
        <v>0.2</v>
      </c>
      <c r="I18" s="7">
        <v>0.5</v>
      </c>
      <c r="J18">
        <v>10</v>
      </c>
      <c r="K18">
        <f t="shared" si="2"/>
        <v>3.7499999999999996</v>
      </c>
      <c r="L18">
        <f t="shared" si="0"/>
        <v>-20700</v>
      </c>
      <c r="M18">
        <f t="shared" si="1"/>
        <v>-305700</v>
      </c>
    </row>
    <row r="19" spans="2:13">
      <c r="B19">
        <f t="shared" si="3"/>
        <v>16</v>
      </c>
      <c r="E19">
        <v>-3000</v>
      </c>
      <c r="F19">
        <v>-850</v>
      </c>
      <c r="G19">
        <v>10000</v>
      </c>
      <c r="H19" s="7">
        <v>0.2</v>
      </c>
      <c r="I19" s="7">
        <v>0.5</v>
      </c>
      <c r="J19">
        <v>10</v>
      </c>
      <c r="K19">
        <f t="shared" si="2"/>
        <v>4.1666666666666661</v>
      </c>
      <c r="L19">
        <f t="shared" si="0"/>
        <v>19300</v>
      </c>
      <c r="M19">
        <f t="shared" si="1"/>
        <v>-289033.33333333331</v>
      </c>
    </row>
    <row r="20" spans="2:13">
      <c r="B20">
        <f t="shared" si="3"/>
        <v>17</v>
      </c>
      <c r="E20">
        <v>-3000</v>
      </c>
      <c r="F20">
        <v>-850</v>
      </c>
      <c r="G20">
        <v>10000</v>
      </c>
      <c r="H20" s="7">
        <v>0.2</v>
      </c>
      <c r="I20" s="7">
        <v>0.5</v>
      </c>
      <c r="J20">
        <v>10</v>
      </c>
      <c r="K20">
        <f t="shared" si="2"/>
        <v>4.583333333333333</v>
      </c>
      <c r="L20">
        <f t="shared" si="0"/>
        <v>59300</v>
      </c>
      <c r="M20">
        <f t="shared" si="1"/>
        <v>-270700</v>
      </c>
    </row>
    <row r="21" spans="2:13">
      <c r="B21">
        <f t="shared" si="3"/>
        <v>18</v>
      </c>
      <c r="E21">
        <v>-3000</v>
      </c>
      <c r="F21">
        <v>-850</v>
      </c>
      <c r="G21">
        <v>10000</v>
      </c>
      <c r="H21" s="7">
        <v>0.2</v>
      </c>
      <c r="I21" s="7">
        <v>0.5</v>
      </c>
      <c r="J21">
        <v>10</v>
      </c>
      <c r="K21">
        <f t="shared" si="2"/>
        <v>5</v>
      </c>
      <c r="L21">
        <f t="shared" si="0"/>
        <v>99300</v>
      </c>
      <c r="M21">
        <f t="shared" si="1"/>
        <v>-250700</v>
      </c>
    </row>
    <row r="22" spans="2:13">
      <c r="B22">
        <f t="shared" si="3"/>
        <v>19</v>
      </c>
      <c r="E22">
        <v>-3000</v>
      </c>
      <c r="F22">
        <v>-850</v>
      </c>
      <c r="G22">
        <v>10000</v>
      </c>
      <c r="H22" s="7">
        <v>0.2</v>
      </c>
      <c r="I22" s="7">
        <v>0.5</v>
      </c>
      <c r="J22">
        <v>10</v>
      </c>
      <c r="K22">
        <f t="shared" si="2"/>
        <v>5.416666666666667</v>
      </c>
      <c r="L22">
        <f t="shared" si="0"/>
        <v>139300</v>
      </c>
      <c r="M22">
        <f t="shared" si="1"/>
        <v>-229033.33333333331</v>
      </c>
    </row>
    <row r="23" spans="2:13">
      <c r="B23">
        <f t="shared" si="3"/>
        <v>20</v>
      </c>
      <c r="E23">
        <v>-3000</v>
      </c>
      <c r="F23">
        <v>-850</v>
      </c>
      <c r="G23">
        <v>10000</v>
      </c>
      <c r="H23" s="7">
        <v>0.2</v>
      </c>
      <c r="I23" s="7">
        <v>0.5</v>
      </c>
      <c r="J23">
        <v>10</v>
      </c>
      <c r="K23">
        <f t="shared" si="2"/>
        <v>5.8333333333333339</v>
      </c>
      <c r="L23">
        <f t="shared" si="0"/>
        <v>179300</v>
      </c>
      <c r="M23">
        <f t="shared" si="1"/>
        <v>-205699.99999999997</v>
      </c>
    </row>
    <row r="24" spans="2:13">
      <c r="B24">
        <f t="shared" si="3"/>
        <v>21</v>
      </c>
      <c r="E24">
        <v>-3000</v>
      </c>
      <c r="F24">
        <v>-850</v>
      </c>
      <c r="G24">
        <v>10000</v>
      </c>
      <c r="H24" s="7">
        <v>0.2</v>
      </c>
      <c r="I24" s="7">
        <v>0.5</v>
      </c>
      <c r="J24">
        <v>10</v>
      </c>
      <c r="K24">
        <f t="shared" si="2"/>
        <v>6.2500000000000009</v>
      </c>
      <c r="L24">
        <f t="shared" si="0"/>
        <v>219300</v>
      </c>
      <c r="M24">
        <f t="shared" si="1"/>
        <v>-180699.99999999997</v>
      </c>
    </row>
    <row r="25" spans="2:13">
      <c r="B25">
        <f t="shared" si="3"/>
        <v>22</v>
      </c>
      <c r="E25">
        <v>-3000</v>
      </c>
      <c r="F25">
        <v>-850</v>
      </c>
      <c r="G25">
        <v>10000</v>
      </c>
      <c r="H25" s="7">
        <v>0.2</v>
      </c>
      <c r="I25" s="7">
        <v>0.5</v>
      </c>
      <c r="J25">
        <v>10</v>
      </c>
      <c r="K25">
        <f t="shared" si="2"/>
        <v>6.6666666666666679</v>
      </c>
      <c r="L25">
        <f t="shared" si="0"/>
        <v>259300</v>
      </c>
      <c r="M25">
        <f t="shared" si="1"/>
        <v>-154033.33333333331</v>
      </c>
    </row>
    <row r="26" spans="2:13">
      <c r="B26">
        <f t="shared" si="3"/>
        <v>23</v>
      </c>
      <c r="E26">
        <v>-3000</v>
      </c>
      <c r="F26">
        <v>-850</v>
      </c>
      <c r="G26">
        <v>10000</v>
      </c>
      <c r="H26" s="7">
        <v>0.2</v>
      </c>
      <c r="I26" s="7">
        <v>0.5</v>
      </c>
      <c r="J26">
        <v>10</v>
      </c>
      <c r="K26">
        <f t="shared" si="2"/>
        <v>7.0833333333333348</v>
      </c>
      <c r="L26">
        <f t="shared" si="0"/>
        <v>299300</v>
      </c>
      <c r="M26">
        <f t="shared" si="1"/>
        <v>-125699.99999999997</v>
      </c>
    </row>
    <row r="27" spans="2:13">
      <c r="B27">
        <f t="shared" si="3"/>
        <v>24</v>
      </c>
      <c r="E27">
        <v>-3000</v>
      </c>
      <c r="F27">
        <v>-850</v>
      </c>
      <c r="G27">
        <v>10000</v>
      </c>
      <c r="H27" s="7">
        <v>0.2</v>
      </c>
      <c r="I27" s="7">
        <v>0.5</v>
      </c>
      <c r="J27">
        <v>10</v>
      </c>
      <c r="K27">
        <f t="shared" si="2"/>
        <v>7.5000000000000018</v>
      </c>
      <c r="L27">
        <f t="shared" si="0"/>
        <v>339300</v>
      </c>
      <c r="M27">
        <f t="shared" si="1"/>
        <v>-95699.999999999971</v>
      </c>
    </row>
    <row r="28" spans="2:13">
      <c r="B28">
        <f t="shared" si="3"/>
        <v>25</v>
      </c>
      <c r="E28">
        <v>-3000</v>
      </c>
      <c r="F28">
        <v>-850</v>
      </c>
      <c r="G28">
        <v>10000</v>
      </c>
      <c r="H28" s="7">
        <v>0.2</v>
      </c>
      <c r="I28" s="7">
        <v>0.5</v>
      </c>
      <c r="J28">
        <v>10</v>
      </c>
      <c r="K28">
        <f t="shared" si="2"/>
        <v>7.9166666666666687</v>
      </c>
      <c r="L28">
        <f t="shared" si="0"/>
        <v>379300</v>
      </c>
      <c r="M28">
        <f t="shared" si="1"/>
        <v>-64033.333333333299</v>
      </c>
    </row>
    <row r="29" spans="2:13">
      <c r="B29">
        <f t="shared" si="3"/>
        <v>26</v>
      </c>
      <c r="E29">
        <v>-3000</v>
      </c>
      <c r="F29">
        <v>-850</v>
      </c>
      <c r="G29">
        <v>10000</v>
      </c>
      <c r="H29" s="7">
        <v>0.2</v>
      </c>
      <c r="I29" s="7">
        <v>0.5</v>
      </c>
      <c r="J29">
        <v>10</v>
      </c>
      <c r="K29">
        <f t="shared" si="2"/>
        <v>8.3333333333333357</v>
      </c>
      <c r="L29">
        <f t="shared" si="0"/>
        <v>419300</v>
      </c>
      <c r="M29">
        <f t="shared" si="1"/>
        <v>-30699.999999999956</v>
      </c>
    </row>
    <row r="30" spans="2:13">
      <c r="B30">
        <f t="shared" si="3"/>
        <v>27</v>
      </c>
      <c r="E30">
        <v>-3000</v>
      </c>
      <c r="F30">
        <v>-850</v>
      </c>
      <c r="G30">
        <v>10000</v>
      </c>
      <c r="H30" s="7">
        <v>0.2</v>
      </c>
      <c r="I30" s="7">
        <v>0.5</v>
      </c>
      <c r="J30">
        <v>10</v>
      </c>
      <c r="K30">
        <f t="shared" si="2"/>
        <v>8.7500000000000018</v>
      </c>
      <c r="L30">
        <f t="shared" si="0"/>
        <v>459300</v>
      </c>
      <c r="M30">
        <f t="shared" si="1"/>
        <v>4300.0000000000509</v>
      </c>
    </row>
    <row r="31" spans="2:13">
      <c r="B31">
        <f t="shared" si="3"/>
        <v>28</v>
      </c>
      <c r="E31">
        <v>-3000</v>
      </c>
      <c r="F31">
        <v>-850</v>
      </c>
      <c r="G31">
        <v>10000</v>
      </c>
      <c r="H31" s="7">
        <v>0.2</v>
      </c>
      <c r="I31" s="7">
        <v>0.5</v>
      </c>
      <c r="J31">
        <v>10</v>
      </c>
      <c r="K31">
        <f t="shared" si="2"/>
        <v>9.1666666666666679</v>
      </c>
      <c r="L31">
        <f t="shared" si="0"/>
        <v>499300</v>
      </c>
      <c r="M31">
        <f t="shared" si="1"/>
        <v>40966.666666666722</v>
      </c>
    </row>
    <row r="32" spans="2:13">
      <c r="B32">
        <f t="shared" si="3"/>
        <v>29</v>
      </c>
      <c r="E32">
        <v>-3000</v>
      </c>
      <c r="F32">
        <v>-850</v>
      </c>
      <c r="G32">
        <v>10000</v>
      </c>
      <c r="H32" s="7">
        <v>0.2</v>
      </c>
      <c r="I32" s="7">
        <v>0.5</v>
      </c>
      <c r="J32">
        <v>10</v>
      </c>
      <c r="K32">
        <f t="shared" si="2"/>
        <v>9.5833333333333339</v>
      </c>
      <c r="L32">
        <f t="shared" si="0"/>
        <v>539300</v>
      </c>
      <c r="M32">
        <f t="shared" si="1"/>
        <v>79300.000000000058</v>
      </c>
    </row>
    <row r="33" spans="2:13">
      <c r="B33">
        <f t="shared" si="3"/>
        <v>30</v>
      </c>
      <c r="E33">
        <v>-3000</v>
      </c>
      <c r="F33">
        <v>-850</v>
      </c>
      <c r="G33">
        <v>10000</v>
      </c>
      <c r="H33" s="7">
        <v>0.2</v>
      </c>
      <c r="I33" s="7">
        <v>0.5</v>
      </c>
      <c r="J33">
        <v>10</v>
      </c>
      <c r="K33">
        <f t="shared" si="2"/>
        <v>10</v>
      </c>
      <c r="L33">
        <f t="shared" si="0"/>
        <v>579300</v>
      </c>
      <c r="M33">
        <f t="shared" si="1"/>
        <v>119300.00000000006</v>
      </c>
    </row>
    <row r="34" spans="2:13">
      <c r="B34">
        <f t="shared" si="3"/>
        <v>31</v>
      </c>
      <c r="E34">
        <v>-3000</v>
      </c>
      <c r="F34">
        <v>-850</v>
      </c>
      <c r="G34">
        <v>10000</v>
      </c>
      <c r="H34" s="7">
        <v>0.2</v>
      </c>
      <c r="I34" s="7">
        <v>0.5</v>
      </c>
      <c r="J34">
        <v>10</v>
      </c>
      <c r="K34">
        <f t="shared" si="2"/>
        <v>10</v>
      </c>
      <c r="L34">
        <f t="shared" si="0"/>
        <v>619300</v>
      </c>
      <c r="M34">
        <f t="shared" si="1"/>
        <v>159300.00000000006</v>
      </c>
    </row>
    <row r="35" spans="2:13">
      <c r="B35">
        <f>B34+1</f>
        <v>32</v>
      </c>
      <c r="E35">
        <v>-3000</v>
      </c>
      <c r="F35">
        <v>-850</v>
      </c>
      <c r="G35">
        <v>10000</v>
      </c>
      <c r="H35" s="7">
        <v>0.2</v>
      </c>
      <c r="I35" s="7">
        <v>0.5</v>
      </c>
      <c r="J35">
        <v>10</v>
      </c>
      <c r="K35">
        <f t="shared" si="2"/>
        <v>10</v>
      </c>
      <c r="L35">
        <f t="shared" si="0"/>
        <v>659300</v>
      </c>
      <c r="M35">
        <f t="shared" si="1"/>
        <v>199300.00000000006</v>
      </c>
    </row>
    <row r="36" spans="2:13">
      <c r="B36">
        <f t="shared" si="3"/>
        <v>33</v>
      </c>
      <c r="E36">
        <v>-3000</v>
      </c>
      <c r="F36">
        <v>-850</v>
      </c>
      <c r="G36">
        <v>10000</v>
      </c>
      <c r="H36" s="7">
        <v>0.2</v>
      </c>
      <c r="I36" s="7">
        <v>0.5</v>
      </c>
      <c r="J36">
        <v>10</v>
      </c>
      <c r="K36">
        <f t="shared" si="2"/>
        <v>10</v>
      </c>
      <c r="L36">
        <f t="shared" si="0"/>
        <v>699300</v>
      </c>
      <c r="M36">
        <f t="shared" si="1"/>
        <v>239300.00000000006</v>
      </c>
    </row>
    <row r="37" spans="2:13">
      <c r="B37">
        <f>B36+1</f>
        <v>34</v>
      </c>
      <c r="E37">
        <v>-3000</v>
      </c>
      <c r="F37">
        <v>-850</v>
      </c>
      <c r="G37">
        <v>10000</v>
      </c>
      <c r="H37" s="7">
        <v>0.2</v>
      </c>
      <c r="I37" s="7">
        <v>0.5</v>
      </c>
      <c r="J37">
        <v>10</v>
      </c>
      <c r="K37">
        <f t="shared" si="2"/>
        <v>10</v>
      </c>
      <c r="L37">
        <f t="shared" si="0"/>
        <v>739300</v>
      </c>
      <c r="M37">
        <f t="shared" si="1"/>
        <v>279300.00000000006</v>
      </c>
    </row>
    <row r="38" spans="2:13">
      <c r="B38">
        <f t="shared" si="3"/>
        <v>35</v>
      </c>
      <c r="E38">
        <v>-3000</v>
      </c>
      <c r="F38">
        <v>-850</v>
      </c>
      <c r="G38">
        <v>10000</v>
      </c>
      <c r="H38" s="7">
        <v>0.2</v>
      </c>
      <c r="I38" s="7">
        <v>0.5</v>
      </c>
      <c r="J38">
        <v>10</v>
      </c>
      <c r="K38">
        <f t="shared" si="2"/>
        <v>10</v>
      </c>
      <c r="L38">
        <f t="shared" si="0"/>
        <v>779300</v>
      </c>
      <c r="M38">
        <f t="shared" si="1"/>
        <v>319300.00000000006</v>
      </c>
    </row>
    <row r="39" spans="2:13">
      <c r="B39">
        <f>B38+1</f>
        <v>36</v>
      </c>
      <c r="E39">
        <v>-3000</v>
      </c>
      <c r="F39">
        <v>-850</v>
      </c>
      <c r="G39">
        <v>10000</v>
      </c>
      <c r="H39" s="7">
        <v>0.2</v>
      </c>
      <c r="I39" s="7">
        <v>0.5</v>
      </c>
      <c r="J39">
        <v>10</v>
      </c>
      <c r="K39">
        <f t="shared" si="2"/>
        <v>10</v>
      </c>
      <c r="L39">
        <f t="shared" si="0"/>
        <v>819300</v>
      </c>
      <c r="M39">
        <f t="shared" si="1"/>
        <v>359300.00000000006</v>
      </c>
    </row>
    <row r="42" spans="2:13">
      <c r="E42" s="2" t="s">
        <v>143</v>
      </c>
      <c r="F42" s="2" t="s">
        <v>148</v>
      </c>
      <c r="G42" s="2" t="s">
        <v>149</v>
      </c>
      <c r="H42" s="127"/>
      <c r="I42" s="130" t="s">
        <v>146</v>
      </c>
      <c r="J42" s="130" t="s">
        <v>147</v>
      </c>
    </row>
    <row r="43" spans="2:13" hidden="1">
      <c r="D43" s="2" t="s">
        <v>142</v>
      </c>
      <c r="E43">
        <v>403800</v>
      </c>
      <c r="F43">
        <f>L15</f>
        <v>-140700</v>
      </c>
      <c r="G43">
        <f>M15</f>
        <v>-345700</v>
      </c>
      <c r="I43" s="129">
        <f>(F43)/$E43</f>
        <v>-0.34843982169390786</v>
      </c>
      <c r="J43" s="129">
        <f>(G43)/$E43</f>
        <v>-0.85611688954928178</v>
      </c>
    </row>
    <row r="44" spans="2:13">
      <c r="D44" s="2" t="s">
        <v>144</v>
      </c>
      <c r="E44">
        <v>450000</v>
      </c>
      <c r="F44">
        <f>L27</f>
        <v>339300</v>
      </c>
      <c r="G44">
        <f>M27</f>
        <v>-95699.999999999971</v>
      </c>
      <c r="H44" s="130" t="s">
        <v>144</v>
      </c>
      <c r="I44" s="131">
        <f t="shared" ref="I44:I45" si="4">(F44)/$E44</f>
        <v>0.754</v>
      </c>
      <c r="J44" s="131">
        <f t="shared" ref="J44:J45" si="5">(G44)/$E44</f>
        <v>-0.21266666666666662</v>
      </c>
    </row>
    <row r="45" spans="2:13">
      <c r="D45" s="2" t="s">
        <v>145</v>
      </c>
      <c r="E45">
        <v>496200</v>
      </c>
      <c r="F45">
        <f>L39</f>
        <v>819300</v>
      </c>
      <c r="G45">
        <f>M39</f>
        <v>359300.00000000006</v>
      </c>
      <c r="H45" s="130" t="s">
        <v>145</v>
      </c>
      <c r="I45" s="131">
        <f t="shared" si="4"/>
        <v>1.6511487303506651</v>
      </c>
      <c r="J45" s="131">
        <f t="shared" si="5"/>
        <v>0.72410318419991948</v>
      </c>
    </row>
  </sheetData>
  <mergeCells count="2">
    <mergeCell ref="C1:D1"/>
    <mergeCell ref="E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E82D-CE01-40E3-8E95-A5969485223E}">
  <dimension ref="A1:AA988"/>
  <sheetViews>
    <sheetView workbookViewId="0">
      <selection activeCell="I4" sqref="I4"/>
    </sheetView>
  </sheetViews>
  <sheetFormatPr baseColWidth="10" defaultColWidth="14.42578125" defaultRowHeight="15" customHeight="1"/>
  <cols>
    <col min="1" max="1" width="11.5703125" style="133" customWidth="1"/>
    <col min="2" max="2" width="3.42578125" style="133" customWidth="1"/>
    <col min="3" max="3" width="36.5703125" style="133" customWidth="1"/>
    <col min="4" max="7" width="4.7109375" style="133" customWidth="1"/>
    <col min="8" max="8" width="19" style="133" customWidth="1"/>
    <col min="9" max="9" width="35.42578125" style="133" customWidth="1"/>
    <col min="10" max="10" width="33.85546875" style="133" customWidth="1"/>
    <col min="11" max="14" width="4.7109375" style="133" customWidth="1"/>
    <col min="15" max="16" width="10.7109375" style="133" customWidth="1"/>
    <col min="17" max="17" width="46.140625" style="133" customWidth="1"/>
    <col min="18" max="27" width="10.7109375" style="133" customWidth="1"/>
    <col min="28" max="16384" width="14.42578125" style="133"/>
  </cols>
  <sheetData>
    <row r="1" spans="1:27" ht="16.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row>
    <row r="2" spans="1:27" ht="43.5" customHeight="1">
      <c r="A2" s="132"/>
      <c r="B2" s="199" t="s">
        <v>27</v>
      </c>
      <c r="C2" s="200"/>
      <c r="D2" s="200"/>
      <c r="E2" s="200"/>
      <c r="F2" s="200"/>
      <c r="G2" s="200"/>
      <c r="H2" s="200"/>
      <c r="I2" s="200"/>
      <c r="J2" s="200"/>
      <c r="K2" s="200"/>
      <c r="L2" s="200"/>
      <c r="M2" s="200"/>
      <c r="N2" s="200"/>
      <c r="O2" s="132"/>
      <c r="P2" s="132"/>
      <c r="Q2" s="132"/>
      <c r="R2" s="132"/>
      <c r="S2" s="132"/>
      <c r="T2" s="132"/>
      <c r="U2" s="132"/>
      <c r="V2" s="132"/>
      <c r="W2" s="132"/>
      <c r="X2" s="132"/>
      <c r="Y2" s="132"/>
      <c r="Z2" s="132"/>
      <c r="AA2" s="132"/>
    </row>
    <row r="3" spans="1:27" ht="18" customHeight="1">
      <c r="A3" s="132"/>
      <c r="B3" s="132"/>
      <c r="C3" s="132"/>
      <c r="D3" s="201" t="s">
        <v>155</v>
      </c>
      <c r="E3" s="201"/>
      <c r="F3" s="201"/>
      <c r="G3" s="201"/>
      <c r="H3" s="132"/>
      <c r="I3" s="132"/>
      <c r="J3" s="132"/>
      <c r="K3" s="201" t="s">
        <v>156</v>
      </c>
      <c r="L3" s="201"/>
      <c r="M3" s="201"/>
      <c r="N3" s="201"/>
      <c r="O3" s="132"/>
      <c r="P3" s="132"/>
      <c r="Q3" s="132"/>
      <c r="R3" s="132"/>
      <c r="S3" s="132"/>
      <c r="T3" s="132"/>
      <c r="U3" s="132"/>
      <c r="V3" s="132"/>
      <c r="W3" s="132"/>
      <c r="X3" s="132"/>
      <c r="Y3" s="132"/>
      <c r="Z3" s="132"/>
      <c r="AA3" s="132"/>
    </row>
    <row r="4" spans="1:27" ht="66.75" customHeight="1" thickBot="1">
      <c r="A4" s="132"/>
      <c r="B4" s="132"/>
      <c r="C4" s="132"/>
      <c r="D4" s="134" t="s">
        <v>26</v>
      </c>
      <c r="E4" s="134" t="s">
        <v>25</v>
      </c>
      <c r="F4" s="134" t="s">
        <v>29</v>
      </c>
      <c r="G4" s="134" t="s">
        <v>24</v>
      </c>
      <c r="H4" s="132"/>
      <c r="I4" s="132"/>
      <c r="J4" s="132"/>
      <c r="K4" s="134" t="s">
        <v>26</v>
      </c>
      <c r="L4" s="134" t="s">
        <v>25</v>
      </c>
      <c r="M4" s="134" t="s">
        <v>29</v>
      </c>
      <c r="N4" s="134" t="s">
        <v>24</v>
      </c>
      <c r="O4" s="132"/>
      <c r="P4" s="132"/>
      <c r="Q4" s="132"/>
      <c r="R4" s="132"/>
      <c r="S4" s="132"/>
      <c r="T4" s="132"/>
      <c r="U4" s="132"/>
      <c r="V4" s="132"/>
      <c r="W4" s="132"/>
      <c r="X4" s="132"/>
      <c r="Y4" s="132"/>
      <c r="Z4" s="132"/>
      <c r="AA4" s="132"/>
    </row>
    <row r="5" spans="1:27" ht="39.950000000000003" customHeight="1" thickBot="1">
      <c r="A5" s="132"/>
      <c r="B5" s="132"/>
      <c r="C5" s="135" t="s">
        <v>23</v>
      </c>
      <c r="D5" s="136" t="s">
        <v>1</v>
      </c>
      <c r="E5" s="137" t="s">
        <v>22</v>
      </c>
      <c r="F5" s="138" t="s">
        <v>157</v>
      </c>
      <c r="G5" s="139" t="s">
        <v>0</v>
      </c>
      <c r="H5" s="140" t="s">
        <v>28</v>
      </c>
      <c r="I5" s="135" t="s">
        <v>21</v>
      </c>
      <c r="J5" s="141" t="s">
        <v>20</v>
      </c>
      <c r="K5" s="136" t="s">
        <v>1</v>
      </c>
      <c r="L5" s="137" t="s">
        <v>22</v>
      </c>
      <c r="M5" s="138" t="s">
        <v>157</v>
      </c>
      <c r="N5" s="139" t="s">
        <v>0</v>
      </c>
      <c r="O5" s="132"/>
      <c r="P5" s="132"/>
      <c r="Q5" s="132"/>
      <c r="R5" s="132" t="s">
        <v>155</v>
      </c>
      <c r="S5" s="132" t="s">
        <v>158</v>
      </c>
      <c r="T5" s="132" t="s">
        <v>159</v>
      </c>
      <c r="U5" s="132"/>
      <c r="V5" s="132"/>
      <c r="W5" s="132"/>
      <c r="X5" s="132"/>
      <c r="Y5" s="132"/>
      <c r="Z5" s="132"/>
      <c r="AA5" s="132"/>
    </row>
    <row r="6" spans="1:27" ht="39.950000000000003" customHeight="1" thickBot="1">
      <c r="A6" s="142" t="s">
        <v>150</v>
      </c>
      <c r="B6" s="143">
        <v>1</v>
      </c>
      <c r="C6" s="144" t="s">
        <v>19</v>
      </c>
      <c r="D6" s="145">
        <v>3</v>
      </c>
      <c r="E6" s="146">
        <v>5</v>
      </c>
      <c r="F6" s="147">
        <f>AVERAGE(D6:E6)</f>
        <v>4</v>
      </c>
      <c r="G6" s="148">
        <f t="shared" ref="G6:G28" si="0">D6*E6</f>
        <v>15</v>
      </c>
      <c r="H6" s="149" t="s">
        <v>160</v>
      </c>
      <c r="I6" s="150" t="s">
        <v>161</v>
      </c>
      <c r="J6" s="151" t="s">
        <v>162</v>
      </c>
      <c r="K6" s="145">
        <v>2</v>
      </c>
      <c r="L6" s="146">
        <v>4</v>
      </c>
      <c r="M6" s="147">
        <f>AVERAGE(K6:L6)</f>
        <v>3</v>
      </c>
      <c r="N6" s="148">
        <f t="shared" ref="N6:N28" si="1">K6*L6</f>
        <v>8</v>
      </c>
      <c r="O6" s="132"/>
      <c r="P6" s="142" t="s">
        <v>150</v>
      </c>
      <c r="Q6" s="144" t="s">
        <v>19</v>
      </c>
      <c r="R6" s="147">
        <v>4</v>
      </c>
      <c r="S6" s="147">
        <v>3</v>
      </c>
      <c r="T6" s="147">
        <v>3</v>
      </c>
      <c r="U6" s="132"/>
      <c r="V6" s="132"/>
      <c r="W6" s="132"/>
      <c r="X6" s="132"/>
      <c r="Y6" s="132"/>
      <c r="Z6" s="132"/>
      <c r="AA6" s="132"/>
    </row>
    <row r="7" spans="1:27" ht="54.75" customHeight="1">
      <c r="A7" s="152" t="s">
        <v>2</v>
      </c>
      <c r="B7" s="153">
        <f>B6+1</f>
        <v>2</v>
      </c>
      <c r="C7" s="154" t="s">
        <v>18</v>
      </c>
      <c r="D7" s="155">
        <v>3</v>
      </c>
      <c r="E7" s="156">
        <v>4</v>
      </c>
      <c r="F7" s="157">
        <f t="shared" ref="F7:F28" si="2">AVERAGE(D7:E7)</f>
        <v>3.5</v>
      </c>
      <c r="G7" s="158">
        <f t="shared" si="0"/>
        <v>12</v>
      </c>
      <c r="H7" s="149" t="s">
        <v>160</v>
      </c>
      <c r="I7" s="159" t="s">
        <v>183</v>
      </c>
      <c r="J7" s="160" t="s">
        <v>181</v>
      </c>
      <c r="K7" s="155">
        <v>2</v>
      </c>
      <c r="L7" s="156">
        <v>3</v>
      </c>
      <c r="M7" s="157">
        <f t="shared" ref="M7:M28" si="3">AVERAGE(K7:L7)</f>
        <v>2.5</v>
      </c>
      <c r="N7" s="158">
        <f t="shared" si="1"/>
        <v>6</v>
      </c>
      <c r="O7" s="132"/>
      <c r="P7" s="152" t="s">
        <v>2</v>
      </c>
      <c r="Q7" s="154" t="s">
        <v>18</v>
      </c>
      <c r="R7" s="157">
        <v>3.5</v>
      </c>
      <c r="S7" s="157">
        <v>2.5</v>
      </c>
      <c r="T7" s="157">
        <v>3</v>
      </c>
      <c r="U7" s="132"/>
      <c r="V7" s="132"/>
      <c r="W7" s="132"/>
      <c r="X7" s="132"/>
      <c r="Y7" s="132"/>
      <c r="Z7" s="132"/>
      <c r="AA7" s="132"/>
    </row>
    <row r="8" spans="1:27" ht="55.5" customHeight="1">
      <c r="A8" s="152" t="s">
        <v>2</v>
      </c>
      <c r="B8" s="153">
        <f t="shared" ref="B8:B28" si="4">B7+1</f>
        <v>3</v>
      </c>
      <c r="C8" s="154" t="s">
        <v>17</v>
      </c>
      <c r="D8" s="155">
        <v>3</v>
      </c>
      <c r="E8" s="156">
        <v>4</v>
      </c>
      <c r="F8" s="157">
        <f t="shared" si="2"/>
        <v>3.5</v>
      </c>
      <c r="G8" s="158">
        <f t="shared" si="0"/>
        <v>12</v>
      </c>
      <c r="H8" s="161" t="s">
        <v>154</v>
      </c>
      <c r="I8" s="159" t="s">
        <v>182</v>
      </c>
      <c r="J8" s="162"/>
      <c r="K8" s="155">
        <v>2</v>
      </c>
      <c r="L8" s="156">
        <v>4</v>
      </c>
      <c r="M8" s="157">
        <f t="shared" si="3"/>
        <v>3</v>
      </c>
      <c r="N8" s="158">
        <f t="shared" si="1"/>
        <v>8</v>
      </c>
      <c r="O8" s="132"/>
      <c r="P8" s="152" t="s">
        <v>2</v>
      </c>
      <c r="Q8" s="154" t="s">
        <v>17</v>
      </c>
      <c r="R8" s="157">
        <v>3.5</v>
      </c>
      <c r="S8" s="157">
        <v>3</v>
      </c>
      <c r="T8" s="157">
        <v>3</v>
      </c>
      <c r="U8" s="132"/>
      <c r="V8" s="132"/>
      <c r="W8" s="132"/>
      <c r="X8" s="132"/>
      <c r="Y8" s="132"/>
      <c r="Z8" s="132"/>
      <c r="AA8" s="132"/>
    </row>
    <row r="9" spans="1:27" ht="30" customHeight="1" thickBot="1">
      <c r="A9" s="163" t="s">
        <v>3</v>
      </c>
      <c r="B9" s="153">
        <f t="shared" si="4"/>
        <v>4</v>
      </c>
      <c r="C9" s="154" t="s">
        <v>16</v>
      </c>
      <c r="D9" s="155">
        <v>1</v>
      </c>
      <c r="E9" s="156">
        <v>3</v>
      </c>
      <c r="F9" s="157">
        <f t="shared" si="2"/>
        <v>2</v>
      </c>
      <c r="G9" s="158">
        <f t="shared" si="0"/>
        <v>3</v>
      </c>
      <c r="H9" s="164"/>
      <c r="I9" s="165"/>
      <c r="J9" s="166"/>
      <c r="K9" s="155">
        <v>1</v>
      </c>
      <c r="L9" s="156">
        <v>3</v>
      </c>
      <c r="M9" s="157">
        <f t="shared" si="3"/>
        <v>2</v>
      </c>
      <c r="N9" s="158">
        <f t="shared" si="1"/>
        <v>3</v>
      </c>
      <c r="O9" s="132"/>
      <c r="P9" s="163" t="s">
        <v>3</v>
      </c>
      <c r="Q9" s="154" t="s">
        <v>16</v>
      </c>
      <c r="R9" s="157">
        <v>2</v>
      </c>
      <c r="S9" s="157">
        <v>2</v>
      </c>
      <c r="T9" s="157">
        <v>3</v>
      </c>
      <c r="U9" s="132"/>
      <c r="V9" s="132"/>
      <c r="W9" s="132"/>
      <c r="X9" s="132"/>
      <c r="Y9" s="132"/>
      <c r="Z9" s="132"/>
      <c r="AA9" s="132"/>
    </row>
    <row r="10" spans="1:27" ht="57" customHeight="1" thickBot="1">
      <c r="A10" s="163" t="s">
        <v>3</v>
      </c>
      <c r="B10" s="153">
        <f t="shared" si="4"/>
        <v>5</v>
      </c>
      <c r="C10" s="154" t="s">
        <v>15</v>
      </c>
      <c r="D10" s="155">
        <v>3</v>
      </c>
      <c r="E10" s="156">
        <v>4</v>
      </c>
      <c r="F10" s="157">
        <f t="shared" si="2"/>
        <v>3.5</v>
      </c>
      <c r="G10" s="158">
        <f t="shared" si="0"/>
        <v>12</v>
      </c>
      <c r="H10" s="149" t="s">
        <v>160</v>
      </c>
      <c r="I10" s="159" t="s">
        <v>163</v>
      </c>
      <c r="J10" s="160" t="s">
        <v>184</v>
      </c>
      <c r="K10" s="155">
        <v>2</v>
      </c>
      <c r="L10" s="156">
        <v>3</v>
      </c>
      <c r="M10" s="157">
        <f t="shared" si="3"/>
        <v>2.5</v>
      </c>
      <c r="N10" s="158">
        <f t="shared" si="1"/>
        <v>6</v>
      </c>
      <c r="O10" s="132"/>
      <c r="P10" s="163" t="s">
        <v>3</v>
      </c>
      <c r="Q10" s="154" t="s">
        <v>15</v>
      </c>
      <c r="R10" s="157">
        <v>3.5</v>
      </c>
      <c r="S10" s="157">
        <v>2.5</v>
      </c>
      <c r="T10" s="157">
        <v>3</v>
      </c>
      <c r="U10" s="132"/>
      <c r="V10" s="132"/>
      <c r="W10" s="132"/>
      <c r="X10" s="132"/>
      <c r="Y10" s="132"/>
      <c r="Z10" s="132"/>
      <c r="AA10" s="132"/>
    </row>
    <row r="11" spans="1:27" ht="58.5" customHeight="1">
      <c r="A11" s="163" t="s">
        <v>3</v>
      </c>
      <c r="B11" s="153">
        <f t="shared" si="4"/>
        <v>6</v>
      </c>
      <c r="C11" s="154" t="s">
        <v>164</v>
      </c>
      <c r="D11" s="155">
        <v>3</v>
      </c>
      <c r="E11" s="156">
        <v>4</v>
      </c>
      <c r="F11" s="157">
        <f t="shared" si="2"/>
        <v>3.5</v>
      </c>
      <c r="G11" s="158">
        <f t="shared" si="0"/>
        <v>12</v>
      </c>
      <c r="H11" s="149" t="s">
        <v>160</v>
      </c>
      <c r="I11" s="159" t="s">
        <v>165</v>
      </c>
      <c r="J11" s="160" t="s">
        <v>185</v>
      </c>
      <c r="K11" s="155">
        <v>2</v>
      </c>
      <c r="L11" s="156">
        <v>4</v>
      </c>
      <c r="M11" s="157">
        <f t="shared" si="3"/>
        <v>3</v>
      </c>
      <c r="N11" s="158">
        <f t="shared" si="1"/>
        <v>8</v>
      </c>
      <c r="O11" s="132"/>
      <c r="P11" s="163" t="s">
        <v>3</v>
      </c>
      <c r="Q11" s="154" t="s">
        <v>164</v>
      </c>
      <c r="R11" s="157">
        <v>3.5</v>
      </c>
      <c r="S11" s="157">
        <v>3</v>
      </c>
      <c r="T11" s="157">
        <v>3</v>
      </c>
      <c r="U11" s="132"/>
      <c r="V11" s="132"/>
      <c r="W11" s="132"/>
      <c r="X11" s="132"/>
      <c r="Y11" s="132"/>
      <c r="Z11" s="132"/>
      <c r="AA11" s="132"/>
    </row>
    <row r="12" spans="1:27" ht="30" customHeight="1" thickBot="1">
      <c r="A12" s="163" t="s">
        <v>3</v>
      </c>
      <c r="B12" s="153">
        <f t="shared" si="4"/>
        <v>7</v>
      </c>
      <c r="C12" s="154" t="s">
        <v>14</v>
      </c>
      <c r="D12" s="155">
        <v>1</v>
      </c>
      <c r="E12" s="156">
        <v>5</v>
      </c>
      <c r="F12" s="157">
        <f t="shared" si="2"/>
        <v>3</v>
      </c>
      <c r="G12" s="158">
        <f t="shared" si="0"/>
        <v>5</v>
      </c>
      <c r="H12" s="164"/>
      <c r="I12" s="159"/>
      <c r="J12" s="160"/>
      <c r="K12" s="155">
        <v>1</v>
      </c>
      <c r="L12" s="156">
        <v>5</v>
      </c>
      <c r="M12" s="157">
        <f t="shared" si="3"/>
        <v>3</v>
      </c>
      <c r="N12" s="158">
        <f t="shared" si="1"/>
        <v>5</v>
      </c>
      <c r="O12" s="132"/>
      <c r="P12" s="163" t="s">
        <v>3</v>
      </c>
      <c r="Q12" s="154" t="s">
        <v>14</v>
      </c>
      <c r="R12" s="157">
        <v>3</v>
      </c>
      <c r="S12" s="157">
        <v>3</v>
      </c>
      <c r="T12" s="157">
        <v>3</v>
      </c>
      <c r="U12" s="132"/>
      <c r="V12" s="132"/>
      <c r="W12" s="132"/>
      <c r="X12" s="132"/>
      <c r="Y12" s="132"/>
      <c r="Z12" s="132"/>
      <c r="AA12" s="132"/>
    </row>
    <row r="13" spans="1:27" ht="30" customHeight="1" thickBot="1">
      <c r="A13" s="167" t="s">
        <v>4</v>
      </c>
      <c r="B13" s="153">
        <f t="shared" si="4"/>
        <v>8</v>
      </c>
      <c r="C13" s="154" t="s">
        <v>13</v>
      </c>
      <c r="D13" s="155">
        <v>1</v>
      </c>
      <c r="E13" s="156">
        <v>5</v>
      </c>
      <c r="F13" s="157">
        <f t="shared" si="2"/>
        <v>3</v>
      </c>
      <c r="G13" s="158">
        <f t="shared" si="0"/>
        <v>5</v>
      </c>
      <c r="H13" s="149"/>
      <c r="I13" s="159"/>
      <c r="J13" s="160"/>
      <c r="K13" s="155">
        <v>1</v>
      </c>
      <c r="L13" s="156">
        <v>5</v>
      </c>
      <c r="M13" s="157">
        <f t="shared" si="3"/>
        <v>3</v>
      </c>
      <c r="N13" s="158">
        <f t="shared" si="1"/>
        <v>5</v>
      </c>
      <c r="O13" s="132"/>
      <c r="P13" s="167" t="s">
        <v>4</v>
      </c>
      <c r="Q13" s="154" t="s">
        <v>13</v>
      </c>
      <c r="R13" s="157">
        <v>3</v>
      </c>
      <c r="S13" s="157">
        <v>3</v>
      </c>
      <c r="T13" s="157">
        <v>3</v>
      </c>
      <c r="U13" s="132"/>
      <c r="V13" s="132"/>
      <c r="W13" s="132"/>
      <c r="X13" s="132"/>
      <c r="Y13" s="132"/>
      <c r="Z13" s="132"/>
      <c r="AA13" s="132"/>
    </row>
    <row r="14" spans="1:27" ht="38.25" customHeight="1">
      <c r="A14" s="167" t="s">
        <v>4</v>
      </c>
      <c r="B14" s="153">
        <f t="shared" si="4"/>
        <v>9</v>
      </c>
      <c r="C14" s="154" t="s">
        <v>166</v>
      </c>
      <c r="D14" s="155">
        <v>3</v>
      </c>
      <c r="E14" s="156">
        <v>4</v>
      </c>
      <c r="F14" s="157">
        <f t="shared" si="2"/>
        <v>3.5</v>
      </c>
      <c r="G14" s="158">
        <f t="shared" si="0"/>
        <v>12</v>
      </c>
      <c r="H14" s="149" t="s">
        <v>160</v>
      </c>
      <c r="I14" s="159" t="s">
        <v>187</v>
      </c>
      <c r="J14" s="160" t="s">
        <v>186</v>
      </c>
      <c r="K14" s="155">
        <v>2</v>
      </c>
      <c r="L14" s="156">
        <v>3</v>
      </c>
      <c r="M14" s="157">
        <f t="shared" si="3"/>
        <v>2.5</v>
      </c>
      <c r="N14" s="158">
        <f t="shared" si="1"/>
        <v>6</v>
      </c>
      <c r="O14" s="132"/>
      <c r="P14" s="167" t="s">
        <v>4</v>
      </c>
      <c r="Q14" s="154" t="s">
        <v>166</v>
      </c>
      <c r="R14" s="157">
        <v>3.5</v>
      </c>
      <c r="S14" s="157">
        <v>2.5</v>
      </c>
      <c r="T14" s="157">
        <v>3</v>
      </c>
      <c r="U14" s="132"/>
      <c r="V14" s="132"/>
      <c r="W14" s="132"/>
      <c r="X14" s="132"/>
      <c r="Y14" s="132"/>
      <c r="Z14" s="132"/>
      <c r="AA14" s="132"/>
    </row>
    <row r="15" spans="1:27" ht="30" customHeight="1">
      <c r="A15" s="6" t="s">
        <v>151</v>
      </c>
      <c r="B15" s="153">
        <f t="shared" si="4"/>
        <v>10</v>
      </c>
      <c r="C15" s="154" t="s">
        <v>12</v>
      </c>
      <c r="D15" s="155">
        <v>1</v>
      </c>
      <c r="E15" s="156">
        <v>4</v>
      </c>
      <c r="F15" s="157">
        <f t="shared" si="2"/>
        <v>2.5</v>
      </c>
      <c r="G15" s="158">
        <f t="shared" si="0"/>
        <v>4</v>
      </c>
      <c r="H15" s="164"/>
      <c r="I15" s="165"/>
      <c r="J15" s="166"/>
      <c r="K15" s="155">
        <v>1</v>
      </c>
      <c r="L15" s="156">
        <v>4</v>
      </c>
      <c r="M15" s="157">
        <f t="shared" si="3"/>
        <v>2.5</v>
      </c>
      <c r="N15" s="158">
        <f t="shared" si="1"/>
        <v>4</v>
      </c>
      <c r="O15" s="132"/>
      <c r="P15" s="6" t="s">
        <v>151</v>
      </c>
      <c r="Q15" s="154" t="s">
        <v>12</v>
      </c>
      <c r="R15" s="157">
        <v>2.5</v>
      </c>
      <c r="S15" s="157">
        <v>2.5</v>
      </c>
      <c r="T15" s="157">
        <v>3</v>
      </c>
      <c r="U15" s="132"/>
      <c r="V15" s="132"/>
      <c r="W15" s="132"/>
      <c r="X15" s="132"/>
      <c r="Y15" s="132"/>
      <c r="Z15" s="132"/>
      <c r="AA15" s="132"/>
    </row>
    <row r="16" spans="1:27" ht="30" customHeight="1">
      <c r="A16" s="6" t="s">
        <v>151</v>
      </c>
      <c r="B16" s="153">
        <f t="shared" si="4"/>
        <v>11</v>
      </c>
      <c r="C16" s="154" t="s">
        <v>11</v>
      </c>
      <c r="D16" s="155">
        <v>1</v>
      </c>
      <c r="E16" s="156">
        <v>4</v>
      </c>
      <c r="F16" s="157">
        <f t="shared" si="2"/>
        <v>2.5</v>
      </c>
      <c r="G16" s="158">
        <f t="shared" si="0"/>
        <v>4</v>
      </c>
      <c r="H16" s="164"/>
      <c r="I16" s="165"/>
      <c r="J16" s="166"/>
      <c r="K16" s="155">
        <v>1</v>
      </c>
      <c r="L16" s="156">
        <v>4</v>
      </c>
      <c r="M16" s="157">
        <f t="shared" si="3"/>
        <v>2.5</v>
      </c>
      <c r="N16" s="158">
        <f t="shared" si="1"/>
        <v>4</v>
      </c>
      <c r="O16" s="132"/>
      <c r="P16" s="6" t="s">
        <v>151</v>
      </c>
      <c r="Q16" s="154" t="s">
        <v>11</v>
      </c>
      <c r="R16" s="157">
        <v>2.5</v>
      </c>
      <c r="S16" s="157">
        <v>2.5</v>
      </c>
      <c r="T16" s="157">
        <v>3</v>
      </c>
      <c r="U16" s="132"/>
      <c r="V16" s="132"/>
      <c r="W16" s="132"/>
      <c r="X16" s="132"/>
      <c r="Y16" s="132"/>
      <c r="Z16" s="132"/>
      <c r="AA16" s="132"/>
    </row>
    <row r="17" spans="1:27" ht="30" customHeight="1">
      <c r="A17" s="5" t="s">
        <v>30</v>
      </c>
      <c r="B17" s="153">
        <f t="shared" si="4"/>
        <v>12</v>
      </c>
      <c r="C17" s="154" t="s">
        <v>10</v>
      </c>
      <c r="D17" s="155">
        <v>1</v>
      </c>
      <c r="E17" s="156">
        <v>4</v>
      </c>
      <c r="F17" s="157">
        <f t="shared" si="2"/>
        <v>2.5</v>
      </c>
      <c r="G17" s="158">
        <f t="shared" si="0"/>
        <v>4</v>
      </c>
      <c r="H17" s="164"/>
      <c r="I17" s="165"/>
      <c r="J17" s="166"/>
      <c r="K17" s="155">
        <v>1</v>
      </c>
      <c r="L17" s="156">
        <v>4</v>
      </c>
      <c r="M17" s="157">
        <f t="shared" si="3"/>
        <v>2.5</v>
      </c>
      <c r="N17" s="158">
        <f t="shared" si="1"/>
        <v>4</v>
      </c>
      <c r="O17" s="132"/>
      <c r="P17" s="5" t="s">
        <v>30</v>
      </c>
      <c r="Q17" s="154" t="s">
        <v>10</v>
      </c>
      <c r="R17" s="157">
        <v>2.5</v>
      </c>
      <c r="S17" s="157">
        <v>2.5</v>
      </c>
      <c r="T17" s="157">
        <v>3</v>
      </c>
      <c r="U17" s="132"/>
      <c r="V17" s="132"/>
      <c r="W17" s="132"/>
      <c r="X17" s="132"/>
      <c r="Y17" s="132"/>
      <c r="Z17" s="132"/>
      <c r="AA17" s="132"/>
    </row>
    <row r="18" spans="1:27" ht="44.25" customHeight="1">
      <c r="A18" s="5" t="s">
        <v>30</v>
      </c>
      <c r="B18" s="153">
        <f t="shared" si="4"/>
        <v>13</v>
      </c>
      <c r="C18" s="154" t="s">
        <v>9</v>
      </c>
      <c r="D18" s="155">
        <v>3</v>
      </c>
      <c r="E18" s="156">
        <v>4</v>
      </c>
      <c r="F18" s="157">
        <f t="shared" si="2"/>
        <v>3.5</v>
      </c>
      <c r="G18" s="158">
        <f t="shared" si="0"/>
        <v>12</v>
      </c>
      <c r="H18" s="164" t="s">
        <v>167</v>
      </c>
      <c r="I18" s="159" t="s">
        <v>168</v>
      </c>
      <c r="J18" s="177" t="s">
        <v>188</v>
      </c>
      <c r="K18" s="155">
        <v>2</v>
      </c>
      <c r="L18" s="156">
        <v>4</v>
      </c>
      <c r="M18" s="157">
        <f t="shared" si="3"/>
        <v>3</v>
      </c>
      <c r="N18" s="158">
        <f t="shared" si="1"/>
        <v>8</v>
      </c>
      <c r="O18" s="132"/>
      <c r="P18" s="5" t="s">
        <v>30</v>
      </c>
      <c r="Q18" s="154" t="s">
        <v>9</v>
      </c>
      <c r="R18" s="157">
        <v>3.5</v>
      </c>
      <c r="S18" s="157">
        <v>3</v>
      </c>
      <c r="T18" s="157">
        <v>3</v>
      </c>
      <c r="U18" s="132"/>
      <c r="V18" s="132"/>
      <c r="W18" s="132"/>
      <c r="X18" s="132"/>
      <c r="Y18" s="132"/>
      <c r="Z18" s="132"/>
      <c r="AA18" s="132"/>
    </row>
    <row r="19" spans="1:27" ht="44.25" customHeight="1">
      <c r="A19" s="5" t="s">
        <v>30</v>
      </c>
      <c r="B19" s="153"/>
      <c r="C19" s="154" t="s">
        <v>169</v>
      </c>
      <c r="D19" s="155">
        <v>1</v>
      </c>
      <c r="E19" s="156">
        <v>4</v>
      </c>
      <c r="F19" s="157">
        <f t="shared" si="2"/>
        <v>2.5</v>
      </c>
      <c r="G19" s="158">
        <f t="shared" si="0"/>
        <v>4</v>
      </c>
      <c r="H19" s="164"/>
      <c r="I19" s="159"/>
      <c r="J19" s="166"/>
      <c r="K19" s="155">
        <v>1</v>
      </c>
      <c r="L19" s="156">
        <v>4</v>
      </c>
      <c r="M19" s="157">
        <f t="shared" si="3"/>
        <v>2.5</v>
      </c>
      <c r="N19" s="158">
        <f t="shared" si="1"/>
        <v>4</v>
      </c>
      <c r="O19" s="132"/>
      <c r="P19" s="5" t="s">
        <v>30</v>
      </c>
      <c r="Q19" s="154" t="s">
        <v>169</v>
      </c>
      <c r="R19" s="157">
        <v>2.5</v>
      </c>
      <c r="S19" s="157">
        <v>2.5</v>
      </c>
      <c r="T19" s="157">
        <v>3</v>
      </c>
      <c r="U19" s="132"/>
      <c r="V19" s="132"/>
      <c r="W19" s="132"/>
      <c r="X19" s="132"/>
      <c r="Y19" s="132"/>
      <c r="Z19" s="132"/>
      <c r="AA19" s="132"/>
    </row>
    <row r="20" spans="1:27" ht="30" customHeight="1">
      <c r="A20" s="4" t="s">
        <v>152</v>
      </c>
      <c r="B20" s="153">
        <f>B18+1</f>
        <v>14</v>
      </c>
      <c r="C20" s="154" t="s">
        <v>8</v>
      </c>
      <c r="D20" s="155">
        <v>4</v>
      </c>
      <c r="E20" s="156">
        <v>2</v>
      </c>
      <c r="F20" s="157">
        <f t="shared" si="2"/>
        <v>3</v>
      </c>
      <c r="G20" s="158">
        <f t="shared" si="0"/>
        <v>8</v>
      </c>
      <c r="H20" s="164"/>
      <c r="I20" s="165"/>
      <c r="J20" s="166"/>
      <c r="K20" s="155">
        <v>4</v>
      </c>
      <c r="L20" s="156">
        <v>2</v>
      </c>
      <c r="M20" s="157">
        <f t="shared" si="3"/>
        <v>3</v>
      </c>
      <c r="N20" s="158">
        <f t="shared" si="1"/>
        <v>8</v>
      </c>
      <c r="O20" s="132"/>
      <c r="P20" s="4" t="s">
        <v>152</v>
      </c>
      <c r="Q20" s="154" t="s">
        <v>8</v>
      </c>
      <c r="R20" s="157">
        <v>3</v>
      </c>
      <c r="S20" s="157">
        <v>3</v>
      </c>
      <c r="T20" s="157">
        <v>3</v>
      </c>
      <c r="U20" s="132"/>
      <c r="V20" s="132"/>
      <c r="W20" s="132"/>
      <c r="X20" s="132"/>
      <c r="Y20" s="132"/>
      <c r="Z20" s="132"/>
      <c r="AA20" s="132"/>
    </row>
    <row r="21" spans="1:27" ht="51.75" customHeight="1">
      <c r="A21" s="4" t="s">
        <v>152</v>
      </c>
      <c r="B21" s="153">
        <f t="shared" si="4"/>
        <v>15</v>
      </c>
      <c r="C21" s="154" t="s">
        <v>7</v>
      </c>
      <c r="D21" s="155">
        <v>4</v>
      </c>
      <c r="E21" s="156">
        <v>4</v>
      </c>
      <c r="F21" s="157">
        <f t="shared" si="2"/>
        <v>4</v>
      </c>
      <c r="G21" s="158">
        <f t="shared" si="0"/>
        <v>16</v>
      </c>
      <c r="H21" s="164" t="s">
        <v>170</v>
      </c>
      <c r="I21" s="159" t="s">
        <v>189</v>
      </c>
      <c r="J21" s="177" t="s">
        <v>190</v>
      </c>
      <c r="K21" s="155">
        <v>2</v>
      </c>
      <c r="L21" s="156">
        <v>4</v>
      </c>
      <c r="M21" s="157">
        <f t="shared" si="3"/>
        <v>3</v>
      </c>
      <c r="N21" s="158">
        <f t="shared" si="1"/>
        <v>8</v>
      </c>
      <c r="O21" s="132"/>
      <c r="P21" s="4" t="s">
        <v>152</v>
      </c>
      <c r="Q21" s="154" t="s">
        <v>7</v>
      </c>
      <c r="R21" s="157">
        <v>4</v>
      </c>
      <c r="S21" s="157">
        <v>3</v>
      </c>
      <c r="T21" s="157">
        <v>3</v>
      </c>
      <c r="U21" s="132"/>
      <c r="V21" s="132"/>
      <c r="W21" s="132"/>
      <c r="X21" s="132"/>
      <c r="Y21" s="132"/>
      <c r="Z21" s="132"/>
      <c r="AA21" s="132"/>
    </row>
    <row r="22" spans="1:27" ht="57" customHeight="1">
      <c r="A22" s="4" t="s">
        <v>152</v>
      </c>
      <c r="B22" s="153">
        <f t="shared" si="4"/>
        <v>16</v>
      </c>
      <c r="C22" s="154" t="s">
        <v>171</v>
      </c>
      <c r="D22" s="155">
        <v>5</v>
      </c>
      <c r="E22" s="156">
        <v>3</v>
      </c>
      <c r="F22" s="157">
        <f t="shared" si="2"/>
        <v>4</v>
      </c>
      <c r="G22" s="158">
        <f t="shared" si="0"/>
        <v>15</v>
      </c>
      <c r="H22" s="164" t="s">
        <v>170</v>
      </c>
      <c r="I22" s="159" t="s">
        <v>172</v>
      </c>
      <c r="J22" s="166"/>
      <c r="K22" s="155">
        <v>4</v>
      </c>
      <c r="L22" s="156">
        <v>3</v>
      </c>
      <c r="M22" s="157">
        <f t="shared" si="3"/>
        <v>3.5</v>
      </c>
      <c r="N22" s="158">
        <f t="shared" si="1"/>
        <v>12</v>
      </c>
      <c r="O22" s="132"/>
      <c r="P22" s="4" t="s">
        <v>152</v>
      </c>
      <c r="Q22" s="154" t="s">
        <v>171</v>
      </c>
      <c r="R22" s="157">
        <v>4</v>
      </c>
      <c r="S22" s="157">
        <v>3.5</v>
      </c>
      <c r="T22" s="157">
        <v>3</v>
      </c>
      <c r="U22" s="132"/>
      <c r="V22" s="132"/>
      <c r="W22" s="132"/>
      <c r="X22" s="132"/>
      <c r="Y22" s="132"/>
      <c r="Z22" s="132"/>
      <c r="AA22" s="132"/>
    </row>
    <row r="23" spans="1:27" ht="57" customHeight="1">
      <c r="A23" s="3" t="s">
        <v>153</v>
      </c>
      <c r="B23" s="153">
        <f>B20+1</f>
        <v>15</v>
      </c>
      <c r="C23" s="154" t="s">
        <v>173</v>
      </c>
      <c r="D23" s="155">
        <v>3</v>
      </c>
      <c r="E23" s="156">
        <v>4</v>
      </c>
      <c r="F23" s="157">
        <f t="shared" si="2"/>
        <v>3.5</v>
      </c>
      <c r="G23" s="158">
        <f t="shared" si="0"/>
        <v>12</v>
      </c>
      <c r="H23" s="164" t="s">
        <v>154</v>
      </c>
      <c r="I23" s="159" t="s">
        <v>174</v>
      </c>
      <c r="J23" s="166"/>
      <c r="K23" s="155">
        <v>2</v>
      </c>
      <c r="L23" s="156">
        <v>4</v>
      </c>
      <c r="M23" s="157">
        <f t="shared" si="3"/>
        <v>3</v>
      </c>
      <c r="N23" s="158">
        <f t="shared" si="1"/>
        <v>8</v>
      </c>
      <c r="O23" s="132"/>
      <c r="P23" s="3" t="s">
        <v>153</v>
      </c>
      <c r="Q23" s="154" t="s">
        <v>173</v>
      </c>
      <c r="R23" s="157">
        <v>3.5</v>
      </c>
      <c r="S23" s="157">
        <v>3</v>
      </c>
      <c r="T23" s="157">
        <v>3</v>
      </c>
      <c r="U23" s="132"/>
      <c r="V23" s="132"/>
      <c r="W23" s="132"/>
      <c r="X23" s="132"/>
      <c r="Y23" s="132"/>
      <c r="Z23" s="132"/>
      <c r="AA23" s="132"/>
    </row>
    <row r="24" spans="1:27" ht="30" customHeight="1">
      <c r="A24" s="3" t="s">
        <v>153</v>
      </c>
      <c r="B24" s="153">
        <f>B21+1</f>
        <v>16</v>
      </c>
      <c r="C24" s="154" t="s">
        <v>6</v>
      </c>
      <c r="D24" s="155">
        <v>1</v>
      </c>
      <c r="E24" s="156">
        <v>4</v>
      </c>
      <c r="F24" s="157">
        <f t="shared" si="2"/>
        <v>2.5</v>
      </c>
      <c r="G24" s="158">
        <f t="shared" si="0"/>
        <v>4</v>
      </c>
      <c r="H24" s="164"/>
      <c r="I24" s="165"/>
      <c r="J24" s="166"/>
      <c r="K24" s="155">
        <v>1</v>
      </c>
      <c r="L24" s="156">
        <v>4</v>
      </c>
      <c r="M24" s="157">
        <f t="shared" si="3"/>
        <v>2.5</v>
      </c>
      <c r="N24" s="158">
        <f t="shared" si="1"/>
        <v>4</v>
      </c>
      <c r="O24" s="132"/>
      <c r="P24" s="3" t="s">
        <v>153</v>
      </c>
      <c r="Q24" s="154" t="s">
        <v>6</v>
      </c>
      <c r="R24" s="157">
        <v>2.5</v>
      </c>
      <c r="S24" s="157">
        <v>2.5</v>
      </c>
      <c r="T24" s="157">
        <v>3</v>
      </c>
      <c r="U24" s="132"/>
      <c r="V24" s="132"/>
      <c r="W24" s="132"/>
      <c r="X24" s="132"/>
      <c r="Y24" s="132"/>
      <c r="Z24" s="132"/>
      <c r="AA24" s="132"/>
    </row>
    <row r="25" spans="1:27" ht="30" customHeight="1">
      <c r="A25" s="3" t="s">
        <v>153</v>
      </c>
      <c r="B25" s="153">
        <f t="shared" si="4"/>
        <v>17</v>
      </c>
      <c r="C25" s="154" t="s">
        <v>5</v>
      </c>
      <c r="D25" s="155">
        <v>1</v>
      </c>
      <c r="E25" s="156">
        <v>4</v>
      </c>
      <c r="F25" s="157">
        <f t="shared" si="2"/>
        <v>2.5</v>
      </c>
      <c r="G25" s="158">
        <f t="shared" si="0"/>
        <v>4</v>
      </c>
      <c r="H25" s="164"/>
      <c r="I25" s="165"/>
      <c r="J25" s="166"/>
      <c r="K25" s="155">
        <v>1</v>
      </c>
      <c r="L25" s="156">
        <v>4</v>
      </c>
      <c r="M25" s="157">
        <f t="shared" si="3"/>
        <v>2.5</v>
      </c>
      <c r="N25" s="158">
        <f t="shared" si="1"/>
        <v>4</v>
      </c>
      <c r="O25" s="132"/>
      <c r="P25" s="3" t="s">
        <v>153</v>
      </c>
      <c r="Q25" s="154" t="s">
        <v>5</v>
      </c>
      <c r="R25" s="157">
        <v>2.5</v>
      </c>
      <c r="S25" s="157">
        <v>2.5</v>
      </c>
      <c r="T25" s="157">
        <v>3</v>
      </c>
      <c r="U25" s="132"/>
      <c r="V25" s="132"/>
      <c r="W25" s="132"/>
      <c r="X25" s="132"/>
      <c r="Y25" s="132"/>
      <c r="Z25" s="132"/>
      <c r="AA25" s="132"/>
    </row>
    <row r="26" spans="1:27" ht="144" customHeight="1" thickBot="1">
      <c r="A26" s="3" t="s">
        <v>153</v>
      </c>
      <c r="B26" s="153">
        <f t="shared" si="4"/>
        <v>18</v>
      </c>
      <c r="C26" s="168" t="s">
        <v>175</v>
      </c>
      <c r="D26" s="169">
        <v>3</v>
      </c>
      <c r="E26" s="170">
        <v>4</v>
      </c>
      <c r="F26" s="171">
        <f t="shared" si="2"/>
        <v>3.5</v>
      </c>
      <c r="G26" s="172">
        <f t="shared" si="0"/>
        <v>12</v>
      </c>
      <c r="H26" s="173" t="s">
        <v>154</v>
      </c>
      <c r="I26" s="174" t="s">
        <v>176</v>
      </c>
      <c r="J26" s="178" t="s">
        <v>191</v>
      </c>
      <c r="K26" s="169">
        <v>2</v>
      </c>
      <c r="L26" s="170">
        <v>4</v>
      </c>
      <c r="M26" s="171">
        <f t="shared" si="3"/>
        <v>3</v>
      </c>
      <c r="N26" s="172">
        <f t="shared" si="1"/>
        <v>8</v>
      </c>
      <c r="O26" s="132"/>
      <c r="P26" s="3" t="s">
        <v>153</v>
      </c>
      <c r="Q26" s="168" t="s">
        <v>175</v>
      </c>
      <c r="R26" s="171">
        <v>3.5</v>
      </c>
      <c r="S26" s="171">
        <v>3</v>
      </c>
      <c r="T26" s="171">
        <v>3</v>
      </c>
      <c r="U26" s="132"/>
      <c r="V26" s="132"/>
      <c r="W26" s="132"/>
      <c r="X26" s="132"/>
      <c r="Y26" s="132"/>
      <c r="Z26" s="132"/>
      <c r="AA26" s="132"/>
    </row>
    <row r="27" spans="1:27" ht="48" customHeight="1" thickBot="1">
      <c r="A27" s="3" t="s">
        <v>153</v>
      </c>
      <c r="B27" s="153">
        <f t="shared" si="4"/>
        <v>19</v>
      </c>
      <c r="C27" s="168" t="s">
        <v>177</v>
      </c>
      <c r="D27" s="169">
        <v>3</v>
      </c>
      <c r="E27" s="170">
        <v>4</v>
      </c>
      <c r="F27" s="171">
        <f t="shared" si="2"/>
        <v>3.5</v>
      </c>
      <c r="G27" s="172">
        <f t="shared" si="0"/>
        <v>12</v>
      </c>
      <c r="H27" s="173" t="s">
        <v>154</v>
      </c>
      <c r="I27" s="159" t="s">
        <v>192</v>
      </c>
      <c r="J27" s="166"/>
      <c r="K27" s="169">
        <v>2</v>
      </c>
      <c r="L27" s="170">
        <v>4</v>
      </c>
      <c r="M27" s="171">
        <f t="shared" si="3"/>
        <v>3</v>
      </c>
      <c r="N27" s="172">
        <f t="shared" si="1"/>
        <v>8</v>
      </c>
      <c r="O27" s="132"/>
      <c r="P27" s="3" t="s">
        <v>153</v>
      </c>
      <c r="Q27" s="168" t="s">
        <v>177</v>
      </c>
      <c r="R27" s="171">
        <v>3.5</v>
      </c>
      <c r="S27" s="171">
        <v>3</v>
      </c>
      <c r="T27" s="171">
        <v>3</v>
      </c>
      <c r="U27" s="132"/>
      <c r="V27" s="132"/>
      <c r="W27" s="132"/>
      <c r="X27" s="132"/>
      <c r="Y27" s="132"/>
      <c r="Z27" s="132"/>
      <c r="AA27" s="132"/>
    </row>
    <row r="28" spans="1:27" ht="31.5" customHeight="1" thickBot="1">
      <c r="A28" s="3" t="s">
        <v>153</v>
      </c>
      <c r="B28" s="153">
        <f t="shared" si="4"/>
        <v>20</v>
      </c>
      <c r="C28" s="168" t="s">
        <v>178</v>
      </c>
      <c r="D28" s="169">
        <v>3</v>
      </c>
      <c r="E28" s="170">
        <v>4</v>
      </c>
      <c r="F28" s="171">
        <f t="shared" si="2"/>
        <v>3.5</v>
      </c>
      <c r="G28" s="172">
        <f t="shared" si="0"/>
        <v>12</v>
      </c>
      <c r="H28" s="161" t="s">
        <v>179</v>
      </c>
      <c r="I28" s="159" t="s">
        <v>180</v>
      </c>
      <c r="J28" s="166"/>
      <c r="K28" s="169">
        <v>2</v>
      </c>
      <c r="L28" s="170">
        <v>4</v>
      </c>
      <c r="M28" s="171">
        <f t="shared" si="3"/>
        <v>3</v>
      </c>
      <c r="N28" s="172">
        <f t="shared" si="1"/>
        <v>8</v>
      </c>
      <c r="O28" s="132"/>
      <c r="P28" s="3" t="s">
        <v>153</v>
      </c>
      <c r="Q28" s="168" t="s">
        <v>178</v>
      </c>
      <c r="R28" s="171">
        <v>3.5</v>
      </c>
      <c r="S28" s="171">
        <v>3</v>
      </c>
      <c r="T28" s="171">
        <v>3</v>
      </c>
      <c r="U28" s="132"/>
      <c r="V28" s="132"/>
      <c r="W28" s="132"/>
      <c r="X28" s="132"/>
      <c r="Y28" s="132"/>
      <c r="Z28" s="132"/>
      <c r="AA28" s="132"/>
    </row>
    <row r="29" spans="1:27" ht="16.5" customHeight="1">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row>
    <row r="30" spans="1:27" ht="16.5" customHeight="1">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row>
    <row r="31" spans="1:27" ht="16.5" customHeight="1">
      <c r="A31" s="132"/>
      <c r="B31" s="132"/>
      <c r="C31" s="132"/>
      <c r="D31" s="132"/>
      <c r="E31" s="132"/>
      <c r="F31" s="132"/>
      <c r="G31" s="132"/>
      <c r="H31" s="132"/>
      <c r="I31" s="132"/>
      <c r="J31" s="132"/>
      <c r="K31" s="132"/>
      <c r="L31" s="132"/>
      <c r="M31" s="132"/>
      <c r="N31" s="132"/>
      <c r="O31" s="132"/>
      <c r="P31" s="132"/>
      <c r="Q31" s="132" t="s">
        <v>155</v>
      </c>
      <c r="R31" s="132" t="s">
        <v>156</v>
      </c>
      <c r="S31" s="132" t="s">
        <v>159</v>
      </c>
      <c r="T31" s="132"/>
      <c r="U31" s="132"/>
      <c r="V31" s="132"/>
      <c r="W31" s="132"/>
      <c r="X31" s="132"/>
      <c r="Y31" s="132"/>
      <c r="Z31" s="132"/>
      <c r="AA31" s="132"/>
    </row>
    <row r="32" spans="1:27" ht="16.5" customHeight="1">
      <c r="A32" s="132"/>
      <c r="B32" s="132"/>
      <c r="C32" s="132"/>
      <c r="D32" s="132"/>
      <c r="E32" s="132"/>
      <c r="F32" s="132"/>
      <c r="G32" s="132"/>
      <c r="H32" s="132"/>
      <c r="I32" s="132"/>
      <c r="J32" s="132"/>
      <c r="K32" s="132"/>
      <c r="L32" s="132"/>
      <c r="M32" s="132"/>
      <c r="N32" s="132"/>
      <c r="O32" s="132"/>
      <c r="P32" s="142" t="s">
        <v>150</v>
      </c>
      <c r="Q32" s="175">
        <f>AVERAGE(R6)</f>
        <v>4</v>
      </c>
      <c r="R32" s="175">
        <f>AVERAGE(S6)</f>
        <v>3</v>
      </c>
      <c r="S32" s="175">
        <v>3</v>
      </c>
      <c r="T32" s="175"/>
      <c r="U32" s="132"/>
      <c r="V32" s="132"/>
      <c r="W32" s="132"/>
      <c r="X32" s="132"/>
      <c r="Y32" s="132"/>
      <c r="Z32" s="132"/>
      <c r="AA32" s="132"/>
    </row>
    <row r="33" spans="1:27" ht="16.5" customHeight="1">
      <c r="A33" s="132"/>
      <c r="B33" s="132"/>
      <c r="C33" s="132"/>
      <c r="D33" s="132"/>
      <c r="E33" s="132"/>
      <c r="F33" s="132"/>
      <c r="G33" s="132"/>
      <c r="H33" s="132"/>
      <c r="I33" s="132"/>
      <c r="J33" s="132"/>
      <c r="K33" s="132"/>
      <c r="L33" s="132"/>
      <c r="M33" s="132"/>
      <c r="N33" s="132"/>
      <c r="O33" s="132"/>
      <c r="P33" s="152" t="s">
        <v>2</v>
      </c>
      <c r="Q33" s="175">
        <f>AVERAGE(R7:R8)</f>
        <v>3.5</v>
      </c>
      <c r="R33" s="175">
        <f>AVERAGE(S7:S8)</f>
        <v>2.75</v>
      </c>
      <c r="S33" s="175">
        <v>3</v>
      </c>
      <c r="T33" s="175"/>
      <c r="U33" s="132"/>
      <c r="V33" s="132"/>
      <c r="W33" s="132"/>
      <c r="X33" s="132"/>
      <c r="Y33" s="132"/>
      <c r="Z33" s="132"/>
      <c r="AA33" s="132"/>
    </row>
    <row r="34" spans="1:27" ht="16.5" customHeight="1">
      <c r="A34" s="132"/>
      <c r="B34" s="132"/>
      <c r="C34" s="132"/>
      <c r="D34" s="132"/>
      <c r="E34" s="132"/>
      <c r="F34" s="132"/>
      <c r="G34" s="132"/>
      <c r="H34" s="132"/>
      <c r="I34" s="132"/>
      <c r="J34" s="132"/>
      <c r="K34" s="132"/>
      <c r="L34" s="132"/>
      <c r="M34" s="132"/>
      <c r="N34" s="132"/>
      <c r="O34" s="132"/>
      <c r="P34" s="163" t="s">
        <v>3</v>
      </c>
      <c r="Q34" s="175">
        <f>AVERAGE(R9:R12)</f>
        <v>3</v>
      </c>
      <c r="R34" s="175">
        <f>AVERAGE(S9:S12)</f>
        <v>2.625</v>
      </c>
      <c r="S34" s="175">
        <v>3</v>
      </c>
      <c r="T34" s="175"/>
      <c r="U34" s="132"/>
      <c r="V34" s="132"/>
      <c r="W34" s="132"/>
      <c r="X34" s="132"/>
      <c r="Y34" s="132"/>
      <c r="Z34" s="132"/>
      <c r="AA34" s="132"/>
    </row>
    <row r="35" spans="1:27" ht="16.5" customHeight="1">
      <c r="A35" s="132"/>
      <c r="B35" s="132"/>
      <c r="C35" s="132"/>
      <c r="D35" s="132"/>
      <c r="E35" s="132"/>
      <c r="F35" s="132"/>
      <c r="G35" s="132"/>
      <c r="H35" s="132"/>
      <c r="I35" s="132"/>
      <c r="J35" s="132"/>
      <c r="K35" s="132"/>
      <c r="L35" s="132"/>
      <c r="M35" s="132"/>
      <c r="N35" s="132"/>
      <c r="O35" s="132"/>
      <c r="P35" s="167" t="s">
        <v>4</v>
      </c>
      <c r="Q35" s="175">
        <f>AVERAGE(R13:R14)</f>
        <v>3.25</v>
      </c>
      <c r="R35" s="175">
        <f>AVERAGE(S13:S14)</f>
        <v>2.75</v>
      </c>
      <c r="S35" s="175">
        <v>3</v>
      </c>
      <c r="T35" s="175"/>
      <c r="U35" s="132"/>
      <c r="V35" s="132"/>
      <c r="W35" s="132"/>
      <c r="X35" s="132"/>
      <c r="Y35" s="132"/>
      <c r="Z35" s="132"/>
      <c r="AA35" s="132"/>
    </row>
    <row r="36" spans="1:27" ht="16.5" customHeight="1">
      <c r="A36" s="132"/>
      <c r="B36" s="132"/>
      <c r="C36" s="132"/>
      <c r="D36" s="132"/>
      <c r="E36" s="132"/>
      <c r="F36" s="132"/>
      <c r="G36" s="132"/>
      <c r="H36" s="132"/>
      <c r="I36" s="132"/>
      <c r="J36" s="132"/>
      <c r="K36" s="132"/>
      <c r="L36" s="132"/>
      <c r="M36" s="132"/>
      <c r="N36" s="132"/>
      <c r="O36" s="132"/>
      <c r="P36" s="6" t="s">
        <v>151</v>
      </c>
      <c r="Q36" s="175">
        <f>AVERAGE(R15:R16)</f>
        <v>2.5</v>
      </c>
      <c r="R36" s="175">
        <f>AVERAGE(S15:S16)</f>
        <v>2.5</v>
      </c>
      <c r="S36" s="175">
        <v>3</v>
      </c>
      <c r="T36" s="175"/>
      <c r="U36" s="132"/>
      <c r="V36" s="132"/>
      <c r="W36" s="132"/>
      <c r="X36" s="132"/>
      <c r="Y36" s="132"/>
      <c r="Z36" s="132"/>
      <c r="AA36" s="132"/>
    </row>
    <row r="37" spans="1:27" ht="16.5" customHeight="1">
      <c r="A37" s="132"/>
      <c r="B37" s="132"/>
      <c r="C37" s="132"/>
      <c r="D37" s="132"/>
      <c r="E37" s="132"/>
      <c r="F37" s="132"/>
      <c r="G37" s="132"/>
      <c r="H37" s="132"/>
      <c r="I37" s="132"/>
      <c r="J37" s="132"/>
      <c r="K37" s="132"/>
      <c r="L37" s="132"/>
      <c r="M37" s="132"/>
      <c r="N37" s="132"/>
      <c r="O37" s="132"/>
      <c r="P37" s="5" t="s">
        <v>30</v>
      </c>
      <c r="Q37" s="175">
        <f>AVERAGE(R17:R19)</f>
        <v>2.8333333333333335</v>
      </c>
      <c r="R37" s="175">
        <f>AVERAGE(S17:S19)</f>
        <v>2.6666666666666665</v>
      </c>
      <c r="S37" s="175">
        <v>3</v>
      </c>
      <c r="T37" s="175"/>
      <c r="U37" s="132"/>
      <c r="V37" s="132"/>
      <c r="W37" s="132"/>
      <c r="X37" s="132"/>
      <c r="Y37" s="132"/>
      <c r="Z37" s="132"/>
      <c r="AA37" s="132"/>
    </row>
    <row r="38" spans="1:27" ht="16.5" customHeight="1">
      <c r="A38" s="132"/>
      <c r="B38" s="132"/>
      <c r="C38" s="132"/>
      <c r="D38" s="132"/>
      <c r="E38" s="132"/>
      <c r="F38" s="132"/>
      <c r="G38" s="132"/>
      <c r="H38" s="132"/>
      <c r="I38" s="132"/>
      <c r="J38" s="132"/>
      <c r="K38" s="132"/>
      <c r="L38" s="132"/>
      <c r="M38" s="132"/>
      <c r="N38" s="132"/>
      <c r="O38" s="132"/>
      <c r="P38" s="4" t="s">
        <v>152</v>
      </c>
      <c r="Q38" s="175">
        <f>AVERAGE(R20:R22)</f>
        <v>3.6666666666666665</v>
      </c>
      <c r="R38" s="175">
        <f>AVERAGE(S20:S22)</f>
        <v>3.1666666666666665</v>
      </c>
      <c r="S38" s="175">
        <v>3</v>
      </c>
      <c r="T38" s="175"/>
      <c r="U38" s="132"/>
      <c r="V38" s="132"/>
      <c r="W38" s="132"/>
      <c r="X38" s="132"/>
      <c r="Y38" s="132"/>
      <c r="Z38" s="132"/>
      <c r="AA38" s="132"/>
    </row>
    <row r="39" spans="1:27" ht="16.5" customHeight="1">
      <c r="A39" s="132"/>
      <c r="B39" s="132"/>
      <c r="C39" s="132"/>
      <c r="D39" s="132"/>
      <c r="E39" s="132"/>
      <c r="F39" s="132"/>
      <c r="G39" s="132"/>
      <c r="H39" s="132"/>
      <c r="I39" s="132"/>
      <c r="J39" s="132"/>
      <c r="K39" s="132"/>
      <c r="L39" s="132"/>
      <c r="M39" s="132"/>
      <c r="N39" s="132"/>
      <c r="O39" s="132"/>
      <c r="P39" s="3" t="s">
        <v>153</v>
      </c>
      <c r="Q39" s="175">
        <f>AVERAGE(R23:R28)</f>
        <v>3.1666666666666665</v>
      </c>
      <c r="R39" s="175">
        <f>AVERAGE(S23:S28)</f>
        <v>2.8333333333333335</v>
      </c>
      <c r="S39" s="175">
        <v>3</v>
      </c>
      <c r="T39" s="175"/>
      <c r="U39" s="132"/>
      <c r="V39" s="132"/>
      <c r="W39" s="132"/>
      <c r="X39" s="132"/>
      <c r="Y39" s="132"/>
      <c r="Z39" s="132"/>
      <c r="AA39" s="132"/>
    </row>
    <row r="40" spans="1:27" ht="16.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row>
    <row r="41" spans="1:27" ht="16.5" customHeight="1">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row>
    <row r="42" spans="1:27" ht="16.5" customHeight="1">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row>
    <row r="43" spans="1:27" ht="16.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row>
    <row r="44" spans="1:27" ht="16.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row>
    <row r="45" spans="1:27" ht="16.5" customHeight="1">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row>
    <row r="46" spans="1:27" ht="16.5" customHeight="1">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row>
    <row r="47" spans="1:27" ht="16.5" customHeight="1">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row>
    <row r="48" spans="1:27" ht="16.5" customHeight="1">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row>
    <row r="49" spans="1:27" ht="16.5" customHeight="1">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row>
    <row r="50" spans="1:27" ht="16.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row>
    <row r="51" spans="1:27" ht="16.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row>
    <row r="52" spans="1:27" ht="16.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row>
    <row r="53" spans="1:27" ht="16.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row>
    <row r="54" spans="1:27" ht="16.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row>
    <row r="55" spans="1:27" ht="16.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row>
    <row r="56" spans="1:27" ht="16.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row>
    <row r="57" spans="1:27" ht="16.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row>
    <row r="58" spans="1:27" ht="16.5" customHeight="1">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row>
    <row r="59" spans="1:27" ht="16.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row>
    <row r="60" spans="1:27" ht="16.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row>
    <row r="61" spans="1:27" ht="16.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row>
    <row r="62" spans="1:27" ht="16.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row>
    <row r="63" spans="1:27" ht="16.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row>
    <row r="64" spans="1:27" ht="16.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row>
    <row r="65" spans="1:27" ht="16.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row>
    <row r="66" spans="1:27" ht="16.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row>
    <row r="67" spans="1:27" ht="16.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row>
    <row r="68" spans="1:27" ht="16.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row>
    <row r="69" spans="1:27" ht="16.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row>
    <row r="70" spans="1:27" ht="16.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row>
    <row r="71" spans="1:27" ht="16.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row>
    <row r="72" spans="1:27" ht="16.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row>
    <row r="73" spans="1:27" ht="16.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row>
    <row r="74" spans="1:27" ht="16.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row>
    <row r="75" spans="1:27" ht="16.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row>
    <row r="76" spans="1:27" ht="16.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row>
    <row r="77" spans="1:27" ht="16.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row>
    <row r="78" spans="1:27" ht="16.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row>
    <row r="79" spans="1:27" ht="16.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row>
    <row r="80" spans="1:27" ht="16.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row>
    <row r="81" spans="1:27" ht="16.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row>
    <row r="82" spans="1:27" ht="16.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row>
    <row r="83" spans="1:27" ht="16.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row>
    <row r="84" spans="1:27" ht="16.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row>
    <row r="85" spans="1:27" ht="16.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row>
    <row r="86" spans="1:27" ht="16.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row>
    <row r="87" spans="1:27" ht="16.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row>
    <row r="88" spans="1:27" ht="16.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row>
    <row r="89" spans="1:27" ht="16.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row>
    <row r="90" spans="1:27" ht="16.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row>
    <row r="91" spans="1:27" ht="16.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row>
    <row r="92" spans="1:27" ht="16.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row>
    <row r="93" spans="1:27" ht="16.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row>
    <row r="94" spans="1:27" ht="16.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row>
    <row r="95" spans="1:27" ht="16.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row>
    <row r="96" spans="1:27" ht="16.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row>
    <row r="97" spans="1:27" ht="16.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row>
    <row r="98" spans="1:27" ht="16.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row>
    <row r="99" spans="1:27" ht="16.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row>
    <row r="100" spans="1:27" ht="16.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row>
    <row r="101" spans="1:27" ht="16.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row>
    <row r="102" spans="1:27" ht="16.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row>
    <row r="103" spans="1:27" ht="16.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row>
    <row r="104" spans="1:27" ht="16.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row>
    <row r="105" spans="1:27" ht="16.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row>
    <row r="106" spans="1:27" ht="16.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row>
    <row r="107" spans="1:27" ht="16.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row>
    <row r="108" spans="1:27" ht="16.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row>
    <row r="109" spans="1:27" ht="16.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row>
    <row r="110" spans="1:27" ht="16.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row>
    <row r="111" spans="1:27" ht="16.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row>
    <row r="112" spans="1:27" ht="16.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row>
    <row r="113" spans="1:27" ht="16.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row>
    <row r="114" spans="1:27" ht="16.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row>
    <row r="115" spans="1:27" ht="16.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row>
    <row r="116" spans="1:27" ht="16.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row>
    <row r="117" spans="1:27" ht="16.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row>
    <row r="118" spans="1:27" ht="16.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row>
    <row r="119" spans="1:27" ht="16.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row>
    <row r="120" spans="1:27" ht="16.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row>
    <row r="121" spans="1:27" ht="16.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row>
    <row r="122" spans="1:27" ht="16.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row>
    <row r="123" spans="1:27" ht="16.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row>
    <row r="124" spans="1:27" ht="16.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row>
    <row r="125" spans="1:27" ht="16.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row>
    <row r="126" spans="1:27" ht="16.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row>
    <row r="127" spans="1:27" ht="16.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row>
    <row r="128" spans="1:27" ht="16.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row>
    <row r="129" spans="1:27" ht="16.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row>
    <row r="130" spans="1:27" ht="16.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row>
    <row r="131" spans="1:27" ht="16.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row>
    <row r="132" spans="1:27" ht="16.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row>
    <row r="133" spans="1:27" ht="16.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row>
    <row r="134" spans="1:27" ht="16.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row>
    <row r="135" spans="1:27" ht="16.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row>
    <row r="136" spans="1:27" ht="16.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row>
    <row r="137" spans="1:27" ht="16.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row>
    <row r="138" spans="1:27" ht="16.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row>
    <row r="139" spans="1:27" ht="16.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row>
    <row r="140" spans="1:27" ht="16.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row>
    <row r="141" spans="1:27" ht="16.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row>
    <row r="142" spans="1:27" ht="16.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row>
    <row r="143" spans="1:27" ht="16.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row>
    <row r="144" spans="1:27" ht="16.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row>
    <row r="145" spans="1:27" ht="16.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row>
    <row r="146" spans="1:27" ht="16.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row>
    <row r="147" spans="1:27" ht="16.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row>
    <row r="148" spans="1:27" ht="16.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row>
    <row r="149" spans="1:27" ht="16.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row>
    <row r="150" spans="1:27" ht="16.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row>
    <row r="151" spans="1:27" ht="16.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row>
    <row r="152" spans="1:27" ht="16.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row>
    <row r="153" spans="1:27" ht="16.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row>
    <row r="154" spans="1:27" ht="16.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row>
    <row r="155" spans="1:27" ht="16.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row>
    <row r="156" spans="1:27" ht="16.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row>
    <row r="157" spans="1:27" ht="16.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row>
    <row r="158" spans="1:27" ht="16.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row>
    <row r="159" spans="1:27" ht="16.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row>
    <row r="160" spans="1:27" ht="16.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row>
    <row r="161" spans="1:27" ht="16.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row>
    <row r="162" spans="1:27" ht="16.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row>
    <row r="163" spans="1:27" ht="16.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row>
    <row r="164" spans="1:27" ht="16.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6.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row>
    <row r="166" spans="1:27" ht="16.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6.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6.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6.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6.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row>
    <row r="171" spans="1:27" ht="16.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6.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row>
    <row r="173" spans="1:27" ht="16.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row>
    <row r="174" spans="1:27" ht="16.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row>
    <row r="175" spans="1:27" ht="16.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row>
    <row r="176" spans="1:27" ht="16.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row>
    <row r="177" spans="1:27" ht="16.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row>
    <row r="178" spans="1:27" ht="16.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row>
    <row r="179" spans="1:27" ht="16.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row>
    <row r="180" spans="1:27" ht="16.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row>
    <row r="181" spans="1:27" ht="16.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6.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6.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6.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row>
    <row r="185" spans="1:27" ht="16.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row>
    <row r="186" spans="1:27" ht="16.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6.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6.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row>
    <row r="189" spans="1:27" ht="16.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row>
    <row r="190" spans="1:27" ht="16.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6.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6.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6.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6.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6.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6.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6.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6.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6.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6.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6.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6.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6.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6.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6.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6.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6.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6.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6.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6.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6.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6.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6.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6.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6.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6.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6.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6.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6.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6.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6.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6.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6.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6.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6.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6.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6.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6.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6.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6.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6.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6.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6.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6.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6.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6.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6.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6.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6.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6.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6.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6.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6.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6.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6.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6.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6.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6.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6.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6.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6.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6.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6.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6.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6.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6.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6.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6.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6.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6.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6.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6.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6.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6.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6.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6.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6.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6.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6.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6.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6.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6.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6.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6.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6.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6.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6.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6.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6.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6.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6.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6.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6.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6.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6.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6.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6.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6.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6.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6.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6.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6.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6.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6.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6.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6.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6.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6.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6.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6.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6.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6.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6.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6.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6.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6.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6.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6.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6.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6.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6.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6.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6.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6.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6.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6.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6.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6.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6.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6.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6.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6.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6.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6.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6.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6.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6.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6.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6.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6.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6.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6.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6.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6.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6.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6.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6.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6.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6.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6.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6.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6.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6.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6.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6.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6.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6.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6.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6.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6.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6.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6.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6.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6.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6.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6.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6.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6.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6.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6.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6.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6.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6.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6.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6.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6.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6.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6.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6.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6.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6.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6.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6.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6.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6.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6.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6.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6.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6.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6.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6.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6.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6.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6.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6.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6.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6.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6.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6.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6.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6.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6.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6.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6.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6.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6.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6.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6.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6.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6.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6.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6.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6.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6.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6.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6.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6.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6.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6.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6.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6.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6.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6.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6.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6.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6.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6.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6.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6.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6.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6.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6.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6.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6.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6.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6.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6.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6.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6.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6.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6.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6.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6.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6.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6.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6.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6.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6.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6.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6.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6.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6.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6.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6.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6.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6.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6.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6.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6.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6.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6.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6.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6.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6.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6.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6.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6.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6.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6.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6.5" customHeight="1">
      <c r="A460" s="132"/>
      <c r="B460" s="176"/>
      <c r="C460" s="176"/>
      <c r="D460" s="176"/>
      <c r="E460" s="176"/>
      <c r="F460" s="176"/>
      <c r="G460" s="176"/>
      <c r="H460" s="176"/>
      <c r="I460" s="176"/>
      <c r="J460" s="176"/>
      <c r="K460" s="132"/>
      <c r="L460" s="132"/>
      <c r="M460" s="132"/>
      <c r="N460" s="132"/>
      <c r="O460" s="132"/>
      <c r="P460" s="132"/>
      <c r="Q460" s="132"/>
      <c r="R460" s="132"/>
      <c r="S460" s="132"/>
      <c r="T460" s="132"/>
      <c r="U460" s="132"/>
      <c r="V460" s="132"/>
      <c r="W460" s="132"/>
      <c r="X460" s="132"/>
      <c r="Y460" s="132"/>
      <c r="Z460" s="132"/>
      <c r="AA460" s="132"/>
    </row>
    <row r="461" spans="1:27" ht="16.5" customHeight="1">
      <c r="A461" s="132"/>
      <c r="B461" s="176"/>
      <c r="C461" s="176"/>
      <c r="D461" s="176"/>
      <c r="E461" s="176"/>
      <c r="F461" s="176"/>
      <c r="G461" s="176"/>
      <c r="H461" s="176"/>
      <c r="I461" s="176"/>
      <c r="J461" s="176"/>
      <c r="K461" s="132"/>
      <c r="L461" s="132"/>
      <c r="M461" s="132"/>
      <c r="N461" s="132"/>
      <c r="O461" s="132"/>
      <c r="P461" s="132"/>
      <c r="Q461" s="132"/>
      <c r="R461" s="132"/>
      <c r="S461" s="132"/>
      <c r="T461" s="132"/>
      <c r="U461" s="132"/>
      <c r="V461" s="132"/>
      <c r="W461" s="132"/>
      <c r="X461" s="132"/>
      <c r="Y461" s="132"/>
      <c r="Z461" s="132"/>
      <c r="AA461" s="132"/>
    </row>
    <row r="462" spans="1:27" ht="16.5" customHeight="1">
      <c r="A462" s="132"/>
      <c r="B462" s="176"/>
      <c r="C462" s="176"/>
      <c r="D462" s="176"/>
      <c r="E462" s="176"/>
      <c r="F462" s="176"/>
      <c r="G462" s="176"/>
      <c r="H462" s="176"/>
      <c r="I462" s="176"/>
      <c r="J462" s="176"/>
      <c r="K462" s="132"/>
      <c r="L462" s="132"/>
      <c r="M462" s="132"/>
      <c r="N462" s="132"/>
      <c r="O462" s="132"/>
      <c r="P462" s="132"/>
      <c r="Q462" s="132"/>
      <c r="R462" s="132"/>
      <c r="S462" s="132"/>
      <c r="T462" s="132"/>
      <c r="U462" s="132"/>
      <c r="V462" s="132"/>
      <c r="W462" s="132"/>
      <c r="X462" s="132"/>
      <c r="Y462" s="132"/>
      <c r="Z462" s="132"/>
      <c r="AA462" s="132"/>
    </row>
    <row r="463" spans="1:27" ht="16.5" customHeight="1">
      <c r="A463" s="132"/>
      <c r="B463" s="176"/>
      <c r="C463" s="176"/>
      <c r="D463" s="176"/>
      <c r="E463" s="176"/>
      <c r="F463" s="176"/>
      <c r="G463" s="176"/>
      <c r="H463" s="176"/>
      <c r="I463" s="176"/>
      <c r="J463" s="176"/>
      <c r="K463" s="132"/>
      <c r="L463" s="132"/>
      <c r="M463" s="132"/>
      <c r="N463" s="132"/>
      <c r="O463" s="132"/>
      <c r="P463" s="132"/>
      <c r="Q463" s="132"/>
      <c r="R463" s="132"/>
      <c r="S463" s="132"/>
      <c r="T463" s="132"/>
      <c r="U463" s="132"/>
      <c r="V463" s="132"/>
      <c r="W463" s="132"/>
      <c r="X463" s="132"/>
      <c r="Y463" s="132"/>
      <c r="Z463" s="132"/>
      <c r="AA463" s="132"/>
    </row>
    <row r="464" spans="1:27" ht="16.5" customHeight="1">
      <c r="A464" s="132"/>
      <c r="B464" s="176"/>
      <c r="C464" s="176"/>
      <c r="D464" s="176"/>
      <c r="E464" s="176"/>
      <c r="F464" s="176"/>
      <c r="G464" s="176"/>
      <c r="H464" s="176"/>
      <c r="I464" s="176"/>
      <c r="J464" s="176"/>
      <c r="K464" s="132"/>
      <c r="L464" s="132"/>
      <c r="M464" s="132"/>
      <c r="N464" s="132"/>
      <c r="O464" s="132"/>
      <c r="P464" s="132"/>
      <c r="Q464" s="132"/>
      <c r="R464" s="132"/>
      <c r="S464" s="132"/>
      <c r="T464" s="132"/>
      <c r="U464" s="132"/>
      <c r="V464" s="132"/>
      <c r="W464" s="132"/>
      <c r="X464" s="132"/>
      <c r="Y464" s="132"/>
      <c r="Z464" s="132"/>
      <c r="AA464" s="132"/>
    </row>
    <row r="465" spans="1:27" ht="16.5" customHeight="1">
      <c r="A465" s="132"/>
      <c r="B465" s="176"/>
      <c r="C465" s="176"/>
      <c r="D465" s="176"/>
      <c r="E465" s="176"/>
      <c r="F465" s="176"/>
      <c r="G465" s="176"/>
      <c r="H465" s="176"/>
      <c r="I465" s="176"/>
      <c r="J465" s="176"/>
      <c r="K465" s="132"/>
      <c r="L465" s="132"/>
      <c r="M465" s="132"/>
      <c r="N465" s="132"/>
      <c r="O465" s="132"/>
      <c r="P465" s="132"/>
      <c r="Q465" s="132"/>
      <c r="R465" s="132"/>
      <c r="S465" s="132"/>
      <c r="T465" s="132"/>
      <c r="U465" s="132"/>
      <c r="V465" s="132"/>
      <c r="W465" s="132"/>
      <c r="X465" s="132"/>
      <c r="Y465" s="132"/>
      <c r="Z465" s="132"/>
      <c r="AA465" s="132"/>
    </row>
    <row r="466" spans="1:27" ht="16.5" customHeight="1">
      <c r="A466" s="132"/>
      <c r="B466" s="176"/>
      <c r="C466" s="176"/>
      <c r="D466" s="176"/>
      <c r="E466" s="176"/>
      <c r="F466" s="176"/>
      <c r="G466" s="176"/>
      <c r="H466" s="176"/>
      <c r="I466" s="176"/>
      <c r="J466" s="176"/>
      <c r="K466" s="132"/>
      <c r="L466" s="132"/>
      <c r="M466" s="132"/>
      <c r="N466" s="132"/>
      <c r="O466" s="132"/>
      <c r="P466" s="132"/>
      <c r="Q466" s="132"/>
      <c r="R466" s="132"/>
      <c r="S466" s="132"/>
      <c r="T466" s="132"/>
      <c r="U466" s="132"/>
      <c r="V466" s="132"/>
      <c r="W466" s="132"/>
      <c r="X466" s="132"/>
      <c r="Y466" s="132"/>
      <c r="Z466" s="132"/>
      <c r="AA466" s="132"/>
    </row>
    <row r="467" spans="1:27" ht="16.5" customHeight="1">
      <c r="A467" s="132"/>
      <c r="B467" s="176"/>
      <c r="C467" s="176"/>
      <c r="D467" s="176"/>
      <c r="E467" s="176"/>
      <c r="F467" s="176"/>
      <c r="G467" s="176"/>
      <c r="H467" s="176"/>
      <c r="I467" s="176"/>
      <c r="J467" s="176"/>
      <c r="K467" s="132"/>
      <c r="L467" s="132"/>
      <c r="M467" s="132"/>
      <c r="N467" s="132"/>
      <c r="O467" s="132"/>
      <c r="P467" s="132"/>
      <c r="Q467" s="132"/>
      <c r="R467" s="132"/>
      <c r="S467" s="132"/>
      <c r="T467" s="132"/>
      <c r="U467" s="132"/>
      <c r="V467" s="132"/>
      <c r="W467" s="132"/>
      <c r="X467" s="132"/>
      <c r="Y467" s="132"/>
      <c r="Z467" s="132"/>
      <c r="AA467" s="132"/>
    </row>
    <row r="468" spans="1:27" ht="16.5" customHeight="1">
      <c r="A468" s="132"/>
      <c r="B468" s="176"/>
      <c r="C468" s="176"/>
      <c r="D468" s="176"/>
      <c r="E468" s="176"/>
      <c r="F468" s="176"/>
      <c r="G468" s="176"/>
      <c r="H468" s="176"/>
      <c r="I468" s="176"/>
      <c r="J468" s="176"/>
      <c r="K468" s="132"/>
      <c r="L468" s="132"/>
      <c r="M468" s="132"/>
      <c r="N468" s="132"/>
      <c r="O468" s="132"/>
      <c r="P468" s="132"/>
      <c r="Q468" s="132"/>
      <c r="R468" s="132"/>
      <c r="S468" s="132"/>
      <c r="T468" s="132"/>
      <c r="U468" s="132"/>
      <c r="V468" s="132"/>
      <c r="W468" s="132"/>
      <c r="X468" s="132"/>
      <c r="Y468" s="132"/>
      <c r="Z468" s="132"/>
      <c r="AA468" s="132"/>
    </row>
    <row r="469" spans="1:27" ht="16.5" customHeight="1">
      <c r="A469" s="132"/>
      <c r="B469" s="176"/>
      <c r="C469" s="176"/>
      <c r="D469" s="176"/>
      <c r="E469" s="176"/>
      <c r="F469" s="176"/>
      <c r="G469" s="176"/>
      <c r="H469" s="176"/>
      <c r="I469" s="176"/>
      <c r="J469" s="176"/>
      <c r="K469" s="132"/>
      <c r="L469" s="132"/>
      <c r="M469" s="132"/>
      <c r="N469" s="132"/>
      <c r="O469" s="132"/>
      <c r="P469" s="132"/>
      <c r="Q469" s="132"/>
      <c r="R469" s="132"/>
      <c r="S469" s="132"/>
      <c r="T469" s="132"/>
      <c r="U469" s="132"/>
      <c r="V469" s="132"/>
      <c r="W469" s="132"/>
      <c r="X469" s="132"/>
      <c r="Y469" s="132"/>
      <c r="Z469" s="132"/>
      <c r="AA469" s="132"/>
    </row>
    <row r="470" spans="1:27" ht="16.5" customHeight="1">
      <c r="A470" s="132"/>
      <c r="B470" s="176"/>
      <c r="C470" s="176"/>
      <c r="D470" s="176"/>
      <c r="E470" s="176"/>
      <c r="F470" s="176"/>
      <c r="G470" s="176"/>
      <c r="H470" s="176"/>
      <c r="I470" s="176"/>
      <c r="J470" s="176"/>
      <c r="K470" s="132"/>
      <c r="L470" s="132"/>
      <c r="M470" s="132"/>
      <c r="N470" s="132"/>
      <c r="O470" s="132"/>
      <c r="P470" s="132"/>
      <c r="Q470" s="132"/>
      <c r="R470" s="132"/>
      <c r="S470" s="132"/>
      <c r="T470" s="132"/>
      <c r="U470" s="132"/>
      <c r="V470" s="132"/>
      <c r="W470" s="132"/>
      <c r="X470" s="132"/>
      <c r="Y470" s="132"/>
      <c r="Z470" s="132"/>
      <c r="AA470" s="132"/>
    </row>
    <row r="471" spans="1:27" ht="16.5" customHeight="1">
      <c r="A471" s="132"/>
      <c r="B471" s="176"/>
      <c r="C471" s="176"/>
      <c r="D471" s="176"/>
      <c r="E471" s="176"/>
      <c r="F471" s="176"/>
      <c r="G471" s="176"/>
      <c r="H471" s="176"/>
      <c r="I471" s="176"/>
      <c r="J471" s="176"/>
      <c r="K471" s="132"/>
      <c r="L471" s="132"/>
      <c r="M471" s="132"/>
      <c r="N471" s="132"/>
      <c r="O471" s="132"/>
      <c r="P471" s="132"/>
      <c r="Q471" s="132"/>
      <c r="R471" s="132"/>
      <c r="S471" s="132"/>
      <c r="T471" s="132"/>
      <c r="U471" s="132"/>
      <c r="V471" s="132"/>
      <c r="W471" s="132"/>
      <c r="X471" s="132"/>
      <c r="Y471" s="132"/>
      <c r="Z471" s="132"/>
      <c r="AA471" s="132"/>
    </row>
    <row r="472" spans="1:27" ht="16.5" customHeight="1">
      <c r="A472" s="132"/>
      <c r="B472" s="176"/>
      <c r="C472" s="176"/>
      <c r="D472" s="176"/>
      <c r="E472" s="176"/>
      <c r="F472" s="176"/>
      <c r="G472" s="176"/>
      <c r="H472" s="176"/>
      <c r="I472" s="176"/>
      <c r="J472" s="176"/>
      <c r="K472" s="132"/>
      <c r="L472" s="132"/>
      <c r="M472" s="132"/>
      <c r="N472" s="132"/>
      <c r="O472" s="132"/>
      <c r="P472" s="132"/>
      <c r="Q472" s="132"/>
      <c r="R472" s="132"/>
      <c r="S472" s="132"/>
      <c r="T472" s="132"/>
      <c r="U472" s="132"/>
      <c r="V472" s="132"/>
      <c r="W472" s="132"/>
      <c r="X472" s="132"/>
      <c r="Y472" s="132"/>
      <c r="Z472" s="132"/>
      <c r="AA472" s="132"/>
    </row>
    <row r="473" spans="1:27" ht="16.5" customHeight="1">
      <c r="A473" s="132"/>
      <c r="B473" s="176"/>
      <c r="C473" s="176"/>
      <c r="D473" s="176"/>
      <c r="E473" s="176"/>
      <c r="F473" s="176"/>
      <c r="G473" s="176"/>
      <c r="H473" s="176"/>
      <c r="I473" s="176"/>
      <c r="J473" s="176"/>
      <c r="K473" s="132"/>
      <c r="L473" s="132"/>
      <c r="M473" s="132"/>
      <c r="N473" s="132"/>
      <c r="O473" s="132"/>
      <c r="P473" s="132"/>
      <c r="Q473" s="132"/>
      <c r="R473" s="132"/>
      <c r="S473" s="132"/>
      <c r="T473" s="132"/>
      <c r="U473" s="132"/>
      <c r="V473" s="132"/>
      <c r="W473" s="132"/>
      <c r="X473" s="132"/>
      <c r="Y473" s="132"/>
      <c r="Z473" s="132"/>
      <c r="AA473" s="132"/>
    </row>
    <row r="474" spans="1:27" ht="16.5" customHeight="1">
      <c r="A474" s="132"/>
      <c r="B474" s="176"/>
      <c r="C474" s="176"/>
      <c r="D474" s="176"/>
      <c r="E474" s="176"/>
      <c r="F474" s="176"/>
      <c r="G474" s="176"/>
      <c r="H474" s="176"/>
      <c r="I474" s="176"/>
      <c r="J474" s="176"/>
      <c r="K474" s="132"/>
      <c r="L474" s="132"/>
      <c r="M474" s="132"/>
      <c r="N474" s="132"/>
      <c r="O474" s="132"/>
      <c r="P474" s="132"/>
      <c r="Q474" s="132"/>
      <c r="R474" s="132"/>
      <c r="S474" s="132"/>
      <c r="T474" s="132"/>
      <c r="U474" s="132"/>
      <c r="V474" s="132"/>
      <c r="W474" s="132"/>
      <c r="X474" s="132"/>
      <c r="Y474" s="132"/>
      <c r="Z474" s="132"/>
      <c r="AA474" s="132"/>
    </row>
    <row r="475" spans="1:27" ht="16.5" customHeight="1">
      <c r="A475" s="132"/>
      <c r="B475" s="176"/>
      <c r="C475" s="176"/>
      <c r="D475" s="176"/>
      <c r="E475" s="176"/>
      <c r="F475" s="176"/>
      <c r="G475" s="176"/>
      <c r="H475" s="176"/>
      <c r="I475" s="176"/>
      <c r="J475" s="176"/>
      <c r="K475" s="132"/>
      <c r="L475" s="132"/>
      <c r="M475" s="132"/>
      <c r="N475" s="132"/>
      <c r="O475" s="132"/>
      <c r="P475" s="132"/>
      <c r="Q475" s="132"/>
      <c r="R475" s="132"/>
      <c r="S475" s="132"/>
      <c r="T475" s="132"/>
      <c r="U475" s="132"/>
      <c r="V475" s="132"/>
      <c r="W475" s="132"/>
      <c r="X475" s="132"/>
      <c r="Y475" s="132"/>
      <c r="Z475" s="132"/>
      <c r="AA475" s="132"/>
    </row>
    <row r="476" spans="1:27" ht="16.5" customHeight="1">
      <c r="A476" s="132"/>
      <c r="B476" s="176"/>
      <c r="C476" s="176"/>
      <c r="D476" s="176"/>
      <c r="E476" s="176"/>
      <c r="F476" s="176"/>
      <c r="G476" s="176"/>
      <c r="H476" s="176"/>
      <c r="I476" s="176"/>
      <c r="J476" s="176"/>
      <c r="K476" s="132"/>
      <c r="L476" s="132"/>
      <c r="M476" s="132"/>
      <c r="N476" s="132"/>
      <c r="O476" s="132"/>
      <c r="P476" s="132"/>
      <c r="Q476" s="132"/>
      <c r="R476" s="132"/>
      <c r="S476" s="132"/>
      <c r="T476" s="132"/>
      <c r="U476" s="132"/>
      <c r="V476" s="132"/>
      <c r="W476" s="132"/>
      <c r="X476" s="132"/>
      <c r="Y476" s="132"/>
      <c r="Z476" s="132"/>
      <c r="AA476" s="132"/>
    </row>
    <row r="477" spans="1:27" ht="16.5" customHeight="1">
      <c r="A477" s="132"/>
      <c r="B477" s="176"/>
      <c r="C477" s="176"/>
      <c r="D477" s="176"/>
      <c r="E477" s="176"/>
      <c r="F477" s="176"/>
      <c r="G477" s="176"/>
      <c r="H477" s="176"/>
      <c r="I477" s="176"/>
      <c r="J477" s="176"/>
      <c r="K477" s="132"/>
      <c r="L477" s="132"/>
      <c r="M477" s="132"/>
      <c r="N477" s="132"/>
      <c r="O477" s="132"/>
      <c r="P477" s="132"/>
      <c r="Q477" s="132"/>
      <c r="R477" s="132"/>
      <c r="S477" s="132"/>
      <c r="T477" s="132"/>
      <c r="U477" s="132"/>
      <c r="V477" s="132"/>
      <c r="W477" s="132"/>
      <c r="X477" s="132"/>
      <c r="Y477" s="132"/>
      <c r="Z477" s="132"/>
      <c r="AA477" s="132"/>
    </row>
    <row r="478" spans="1:27" ht="16.5" customHeight="1">
      <c r="A478" s="132"/>
      <c r="B478" s="176"/>
      <c r="C478" s="176"/>
      <c r="D478" s="176"/>
      <c r="E478" s="176"/>
      <c r="F478" s="176"/>
      <c r="G478" s="176"/>
      <c r="H478" s="176"/>
      <c r="I478" s="176"/>
      <c r="J478" s="176"/>
      <c r="K478" s="132"/>
      <c r="L478" s="132"/>
      <c r="M478" s="132"/>
      <c r="N478" s="132"/>
      <c r="O478" s="132"/>
      <c r="P478" s="132"/>
      <c r="Q478" s="132"/>
      <c r="R478" s="132"/>
      <c r="S478" s="132"/>
      <c r="T478" s="132"/>
      <c r="U478" s="132"/>
      <c r="V478" s="132"/>
      <c r="W478" s="132"/>
      <c r="X478" s="132"/>
      <c r="Y478" s="132"/>
      <c r="Z478" s="132"/>
      <c r="AA478" s="132"/>
    </row>
    <row r="479" spans="1:27" ht="16.5" customHeight="1">
      <c r="A479" s="132"/>
      <c r="B479" s="176"/>
      <c r="C479" s="176"/>
      <c r="D479" s="176"/>
      <c r="E479" s="176"/>
      <c r="F479" s="176"/>
      <c r="G479" s="176"/>
      <c r="H479" s="176"/>
      <c r="I479" s="176"/>
      <c r="J479" s="176"/>
      <c r="K479" s="132"/>
      <c r="L479" s="132"/>
      <c r="M479" s="132"/>
      <c r="N479" s="132"/>
      <c r="O479" s="132"/>
      <c r="P479" s="132"/>
      <c r="Q479" s="132"/>
      <c r="R479" s="132"/>
      <c r="S479" s="132"/>
      <c r="T479" s="132"/>
      <c r="U479" s="132"/>
      <c r="V479" s="132"/>
      <c r="W479" s="132"/>
      <c r="X479" s="132"/>
      <c r="Y479" s="132"/>
      <c r="Z479" s="132"/>
      <c r="AA479" s="132"/>
    </row>
    <row r="480" spans="1:27" ht="16.5" customHeight="1">
      <c r="A480" s="132"/>
      <c r="B480" s="176"/>
      <c r="C480" s="176"/>
      <c r="D480" s="176"/>
      <c r="E480" s="176"/>
      <c r="F480" s="176"/>
      <c r="G480" s="176"/>
      <c r="H480" s="176"/>
      <c r="I480" s="176"/>
      <c r="J480" s="176"/>
      <c r="K480" s="132"/>
      <c r="L480" s="132"/>
      <c r="M480" s="132"/>
      <c r="N480" s="132"/>
      <c r="O480" s="132"/>
      <c r="P480" s="132"/>
      <c r="Q480" s="132"/>
      <c r="R480" s="132"/>
      <c r="S480" s="132"/>
      <c r="T480" s="132"/>
      <c r="U480" s="132"/>
      <c r="V480" s="132"/>
      <c r="W480" s="132"/>
      <c r="X480" s="132"/>
      <c r="Y480" s="132"/>
      <c r="Z480" s="132"/>
      <c r="AA480" s="132"/>
    </row>
    <row r="481" spans="1:27" ht="16.5" customHeight="1">
      <c r="A481" s="132"/>
      <c r="B481" s="176"/>
      <c r="C481" s="176"/>
      <c r="D481" s="176"/>
      <c r="E481" s="176"/>
      <c r="F481" s="176"/>
      <c r="G481" s="176"/>
      <c r="H481" s="176"/>
      <c r="I481" s="176"/>
      <c r="J481" s="176"/>
      <c r="K481" s="132"/>
      <c r="L481" s="132"/>
      <c r="M481" s="132"/>
      <c r="N481" s="132"/>
      <c r="O481" s="132"/>
      <c r="P481" s="132"/>
      <c r="Q481" s="132"/>
      <c r="R481" s="132"/>
      <c r="S481" s="132"/>
      <c r="T481" s="132"/>
      <c r="U481" s="132"/>
      <c r="V481" s="132"/>
      <c r="W481" s="132"/>
      <c r="X481" s="132"/>
      <c r="Y481" s="132"/>
      <c r="Z481" s="132"/>
      <c r="AA481" s="132"/>
    </row>
    <row r="482" spans="1:27" ht="16.5" customHeight="1">
      <c r="A482" s="132"/>
      <c r="B482" s="176"/>
      <c r="C482" s="176"/>
      <c r="D482" s="176"/>
      <c r="E482" s="176"/>
      <c r="F482" s="176"/>
      <c r="G482" s="176"/>
      <c r="H482" s="176"/>
      <c r="I482" s="176"/>
      <c r="J482" s="176"/>
      <c r="K482" s="132"/>
      <c r="L482" s="132"/>
      <c r="M482" s="132"/>
      <c r="N482" s="132"/>
      <c r="O482" s="132"/>
      <c r="P482" s="132"/>
      <c r="Q482" s="132"/>
      <c r="R482" s="132"/>
      <c r="S482" s="132"/>
      <c r="T482" s="132"/>
      <c r="U482" s="132"/>
      <c r="V482" s="132"/>
      <c r="W482" s="132"/>
      <c r="X482" s="132"/>
      <c r="Y482" s="132"/>
      <c r="Z482" s="132"/>
      <c r="AA482" s="132"/>
    </row>
    <row r="483" spans="1:27" ht="16.5" customHeight="1">
      <c r="A483" s="132"/>
      <c r="B483" s="176"/>
      <c r="C483" s="176"/>
      <c r="D483" s="176"/>
      <c r="E483" s="176"/>
      <c r="F483" s="176"/>
      <c r="G483" s="176"/>
      <c r="H483" s="176"/>
      <c r="I483" s="176"/>
      <c r="J483" s="176"/>
      <c r="K483" s="132"/>
      <c r="L483" s="132"/>
      <c r="M483" s="132"/>
      <c r="N483" s="132"/>
      <c r="O483" s="132"/>
      <c r="P483" s="132"/>
      <c r="Q483" s="132"/>
      <c r="R483" s="132"/>
      <c r="S483" s="132"/>
      <c r="T483" s="132"/>
      <c r="U483" s="132"/>
      <c r="V483" s="132"/>
      <c r="W483" s="132"/>
      <c r="X483" s="132"/>
      <c r="Y483" s="132"/>
      <c r="Z483" s="132"/>
      <c r="AA483" s="132"/>
    </row>
    <row r="484" spans="1:27" ht="16.5" customHeight="1">
      <c r="A484" s="132"/>
      <c r="B484" s="176"/>
      <c r="C484" s="176"/>
      <c r="D484" s="176"/>
      <c r="E484" s="176"/>
      <c r="F484" s="176"/>
      <c r="G484" s="176"/>
      <c r="H484" s="176"/>
      <c r="I484" s="176"/>
      <c r="J484" s="176"/>
      <c r="K484" s="132"/>
      <c r="L484" s="132"/>
      <c r="M484" s="132"/>
      <c r="N484" s="132"/>
      <c r="O484" s="132"/>
      <c r="P484" s="132"/>
      <c r="Q484" s="132"/>
      <c r="R484" s="132"/>
      <c r="S484" s="132"/>
      <c r="T484" s="132"/>
      <c r="U484" s="132"/>
      <c r="V484" s="132"/>
      <c r="W484" s="132"/>
      <c r="X484" s="132"/>
      <c r="Y484" s="132"/>
      <c r="Z484" s="132"/>
      <c r="AA484" s="132"/>
    </row>
    <row r="485" spans="1:27" ht="16.5" customHeight="1">
      <c r="A485" s="132"/>
      <c r="B485" s="176"/>
      <c r="C485" s="176"/>
      <c r="D485" s="176"/>
      <c r="E485" s="176"/>
      <c r="F485" s="176"/>
      <c r="G485" s="176"/>
      <c r="H485" s="176"/>
      <c r="I485" s="176"/>
      <c r="J485" s="176"/>
      <c r="K485" s="132"/>
      <c r="L485" s="132"/>
      <c r="M485" s="132"/>
      <c r="N485" s="132"/>
      <c r="O485" s="132"/>
      <c r="P485" s="132"/>
      <c r="Q485" s="132"/>
      <c r="R485" s="132"/>
      <c r="S485" s="132"/>
      <c r="T485" s="132"/>
      <c r="U485" s="132"/>
      <c r="V485" s="132"/>
      <c r="W485" s="132"/>
      <c r="X485" s="132"/>
      <c r="Y485" s="132"/>
      <c r="Z485" s="132"/>
      <c r="AA485" s="132"/>
    </row>
    <row r="486" spans="1:27" ht="16.5" customHeight="1">
      <c r="A486" s="132"/>
      <c r="B486" s="176"/>
      <c r="C486" s="176"/>
      <c r="D486" s="176"/>
      <c r="E486" s="176"/>
      <c r="F486" s="176"/>
      <c r="G486" s="176"/>
      <c r="H486" s="176"/>
      <c r="I486" s="176"/>
      <c r="J486" s="176"/>
      <c r="K486" s="132"/>
      <c r="L486" s="132"/>
      <c r="M486" s="132"/>
      <c r="N486" s="132"/>
      <c r="O486" s="132"/>
      <c r="P486" s="132"/>
      <c r="Q486" s="132"/>
      <c r="R486" s="132"/>
      <c r="S486" s="132"/>
      <c r="T486" s="132"/>
      <c r="U486" s="132"/>
      <c r="V486" s="132"/>
      <c r="W486" s="132"/>
      <c r="X486" s="132"/>
      <c r="Y486" s="132"/>
      <c r="Z486" s="132"/>
      <c r="AA486" s="132"/>
    </row>
    <row r="487" spans="1:27" ht="16.5" customHeight="1">
      <c r="A487" s="132"/>
      <c r="B487" s="176"/>
      <c r="C487" s="176"/>
      <c r="D487" s="176"/>
      <c r="E487" s="176"/>
      <c r="F487" s="176"/>
      <c r="G487" s="176"/>
      <c r="H487" s="176"/>
      <c r="I487" s="176"/>
      <c r="J487" s="176"/>
      <c r="K487" s="132"/>
      <c r="L487" s="132"/>
      <c r="M487" s="132"/>
      <c r="N487" s="132"/>
      <c r="O487" s="132"/>
      <c r="P487" s="132"/>
      <c r="Q487" s="132"/>
      <c r="R487" s="132"/>
      <c r="S487" s="132"/>
      <c r="T487" s="132"/>
      <c r="U487" s="132"/>
      <c r="V487" s="132"/>
      <c r="W487" s="132"/>
      <c r="X487" s="132"/>
      <c r="Y487" s="132"/>
      <c r="Z487" s="132"/>
      <c r="AA487" s="132"/>
    </row>
    <row r="488" spans="1:27" ht="16.5" customHeight="1">
      <c r="A488" s="132"/>
      <c r="B488" s="176"/>
      <c r="C488" s="176"/>
      <c r="D488" s="176"/>
      <c r="E488" s="176"/>
      <c r="F488" s="176"/>
      <c r="G488" s="176"/>
      <c r="H488" s="176"/>
      <c r="I488" s="176"/>
      <c r="J488" s="176"/>
      <c r="K488" s="132"/>
      <c r="L488" s="132"/>
      <c r="M488" s="132"/>
      <c r="N488" s="132"/>
      <c r="O488" s="132"/>
      <c r="P488" s="132"/>
      <c r="Q488" s="132"/>
      <c r="R488" s="132"/>
      <c r="S488" s="132"/>
      <c r="T488" s="132"/>
      <c r="U488" s="132"/>
      <c r="V488" s="132"/>
      <c r="W488" s="132"/>
      <c r="X488" s="132"/>
      <c r="Y488" s="132"/>
      <c r="Z488" s="132"/>
      <c r="AA488" s="132"/>
    </row>
    <row r="489" spans="1:27" ht="16.5" customHeight="1">
      <c r="A489" s="132"/>
      <c r="B489" s="176"/>
      <c r="C489" s="176"/>
      <c r="D489" s="176"/>
      <c r="E489" s="176"/>
      <c r="F489" s="176"/>
      <c r="G489" s="176"/>
      <c r="H489" s="176"/>
      <c r="I489" s="176"/>
      <c r="J489" s="176"/>
      <c r="K489" s="132"/>
      <c r="L489" s="132"/>
      <c r="M489" s="132"/>
      <c r="N489" s="132"/>
      <c r="O489" s="132"/>
      <c r="P489" s="132"/>
      <c r="Q489" s="132"/>
      <c r="R489" s="132"/>
      <c r="S489" s="132"/>
      <c r="T489" s="132"/>
      <c r="U489" s="132"/>
      <c r="V489" s="132"/>
      <c r="W489" s="132"/>
      <c r="X489" s="132"/>
      <c r="Y489" s="132"/>
      <c r="Z489" s="132"/>
      <c r="AA489" s="132"/>
    </row>
    <row r="490" spans="1:27" ht="16.5" customHeight="1">
      <c r="A490" s="132"/>
      <c r="B490" s="176"/>
      <c r="C490" s="176"/>
      <c r="D490" s="176"/>
      <c r="E490" s="176"/>
      <c r="F490" s="176"/>
      <c r="G490" s="176"/>
      <c r="H490" s="176"/>
      <c r="I490" s="176"/>
      <c r="J490" s="176"/>
      <c r="K490" s="132"/>
      <c r="L490" s="132"/>
      <c r="M490" s="132"/>
      <c r="N490" s="132"/>
      <c r="O490" s="132"/>
      <c r="P490" s="132"/>
      <c r="Q490" s="132"/>
      <c r="R490" s="132"/>
      <c r="S490" s="132"/>
      <c r="T490" s="132"/>
      <c r="U490" s="132"/>
      <c r="V490" s="132"/>
      <c r="W490" s="132"/>
      <c r="X490" s="132"/>
      <c r="Y490" s="132"/>
      <c r="Z490" s="132"/>
      <c r="AA490" s="132"/>
    </row>
    <row r="491" spans="1:27" ht="16.5" customHeight="1">
      <c r="A491" s="132"/>
      <c r="B491" s="176"/>
      <c r="C491" s="176"/>
      <c r="D491" s="176"/>
      <c r="E491" s="176"/>
      <c r="F491" s="176"/>
      <c r="G491" s="176"/>
      <c r="H491" s="176"/>
      <c r="I491" s="176"/>
      <c r="J491" s="176"/>
      <c r="K491" s="132"/>
      <c r="L491" s="132"/>
      <c r="M491" s="132"/>
      <c r="N491" s="132"/>
      <c r="O491" s="132"/>
      <c r="P491" s="132"/>
      <c r="Q491" s="132"/>
      <c r="R491" s="132"/>
      <c r="S491" s="132"/>
      <c r="T491" s="132"/>
      <c r="U491" s="132"/>
      <c r="V491" s="132"/>
      <c r="W491" s="132"/>
      <c r="X491" s="132"/>
      <c r="Y491" s="132"/>
      <c r="Z491" s="132"/>
      <c r="AA491" s="132"/>
    </row>
    <row r="492" spans="1:27" ht="16.5" customHeight="1">
      <c r="A492" s="132"/>
      <c r="B492" s="176"/>
      <c r="C492" s="176"/>
      <c r="D492" s="176"/>
      <c r="E492" s="176"/>
      <c r="F492" s="176"/>
      <c r="G492" s="176"/>
      <c r="H492" s="176"/>
      <c r="I492" s="176"/>
      <c r="J492" s="176"/>
      <c r="K492" s="132"/>
      <c r="L492" s="132"/>
      <c r="M492" s="132"/>
      <c r="N492" s="132"/>
      <c r="O492" s="132"/>
      <c r="P492" s="132"/>
      <c r="Q492" s="132"/>
      <c r="R492" s="132"/>
      <c r="S492" s="132"/>
      <c r="T492" s="132"/>
      <c r="U492" s="132"/>
      <c r="V492" s="132"/>
      <c r="W492" s="132"/>
      <c r="X492" s="132"/>
      <c r="Y492" s="132"/>
      <c r="Z492" s="132"/>
      <c r="AA492" s="132"/>
    </row>
    <row r="493" spans="1:27" ht="16.5" customHeight="1">
      <c r="A493" s="132"/>
      <c r="B493" s="176"/>
      <c r="C493" s="176"/>
      <c r="D493" s="176"/>
      <c r="E493" s="176"/>
      <c r="F493" s="176"/>
      <c r="G493" s="176"/>
      <c r="H493" s="176"/>
      <c r="I493" s="176"/>
      <c r="J493" s="176"/>
      <c r="K493" s="132"/>
      <c r="L493" s="132"/>
      <c r="M493" s="132"/>
      <c r="N493" s="132"/>
      <c r="O493" s="132"/>
      <c r="P493" s="132"/>
      <c r="Q493" s="132"/>
      <c r="R493" s="132"/>
      <c r="S493" s="132"/>
      <c r="T493" s="132"/>
      <c r="U493" s="132"/>
      <c r="V493" s="132"/>
      <c r="W493" s="132"/>
      <c r="X493" s="132"/>
      <c r="Y493" s="132"/>
      <c r="Z493" s="132"/>
      <c r="AA493" s="132"/>
    </row>
    <row r="494" spans="1:27" ht="16.5" customHeight="1">
      <c r="A494" s="132"/>
      <c r="B494" s="176"/>
      <c r="C494" s="176"/>
      <c r="D494" s="176"/>
      <c r="E494" s="176"/>
      <c r="F494" s="176"/>
      <c r="G494" s="176"/>
      <c r="H494" s="176"/>
      <c r="I494" s="176"/>
      <c r="J494" s="176"/>
      <c r="K494" s="132"/>
      <c r="L494" s="132"/>
      <c r="M494" s="132"/>
      <c r="N494" s="132"/>
      <c r="O494" s="132"/>
      <c r="P494" s="132"/>
      <c r="Q494" s="132"/>
      <c r="R494" s="132"/>
      <c r="S494" s="132"/>
      <c r="T494" s="132"/>
      <c r="U494" s="132"/>
      <c r="V494" s="132"/>
      <c r="W494" s="132"/>
      <c r="X494" s="132"/>
      <c r="Y494" s="132"/>
      <c r="Z494" s="132"/>
      <c r="AA494" s="132"/>
    </row>
    <row r="495" spans="1:27" ht="16.5" customHeight="1">
      <c r="A495" s="132"/>
      <c r="B495" s="176"/>
      <c r="C495" s="176"/>
      <c r="D495" s="176"/>
      <c r="E495" s="176"/>
      <c r="F495" s="176"/>
      <c r="G495" s="176"/>
      <c r="H495" s="176"/>
      <c r="I495" s="176"/>
      <c r="J495" s="176"/>
      <c r="K495" s="132"/>
      <c r="L495" s="132"/>
      <c r="M495" s="132"/>
      <c r="N495" s="132"/>
      <c r="O495" s="132"/>
      <c r="P495" s="132"/>
      <c r="Q495" s="132"/>
      <c r="R495" s="132"/>
      <c r="S495" s="132"/>
      <c r="T495" s="132"/>
      <c r="U495" s="132"/>
      <c r="V495" s="132"/>
      <c r="W495" s="132"/>
      <c r="X495" s="132"/>
      <c r="Y495" s="132"/>
      <c r="Z495" s="132"/>
      <c r="AA495" s="132"/>
    </row>
    <row r="496" spans="1:27" ht="16.5" customHeight="1">
      <c r="A496" s="132"/>
      <c r="B496" s="176"/>
      <c r="C496" s="176"/>
      <c r="D496" s="176"/>
      <c r="E496" s="176"/>
      <c r="F496" s="176"/>
      <c r="G496" s="176"/>
      <c r="H496" s="176"/>
      <c r="I496" s="176"/>
      <c r="J496" s="176"/>
      <c r="K496" s="132"/>
      <c r="L496" s="132"/>
      <c r="M496" s="132"/>
      <c r="N496" s="132"/>
      <c r="O496" s="132"/>
      <c r="P496" s="132"/>
      <c r="Q496" s="132"/>
      <c r="R496" s="132"/>
      <c r="S496" s="132"/>
      <c r="T496" s="132"/>
      <c r="U496" s="132"/>
      <c r="V496" s="132"/>
      <c r="W496" s="132"/>
      <c r="X496" s="132"/>
      <c r="Y496" s="132"/>
      <c r="Z496" s="132"/>
      <c r="AA496" s="132"/>
    </row>
    <row r="497" spans="1:27" ht="16.5" customHeight="1">
      <c r="A497" s="132"/>
      <c r="B497" s="176"/>
      <c r="C497" s="176"/>
      <c r="D497" s="176"/>
      <c r="E497" s="176"/>
      <c r="F497" s="176"/>
      <c r="G497" s="176"/>
      <c r="H497" s="176"/>
      <c r="I497" s="176"/>
      <c r="J497" s="176"/>
      <c r="K497" s="132"/>
      <c r="L497" s="132"/>
      <c r="M497" s="132"/>
      <c r="N497" s="132"/>
      <c r="O497" s="132"/>
      <c r="P497" s="132"/>
      <c r="Q497" s="132"/>
      <c r="R497" s="132"/>
      <c r="S497" s="132"/>
      <c r="T497" s="132"/>
      <c r="U497" s="132"/>
      <c r="V497" s="132"/>
      <c r="W497" s="132"/>
      <c r="X497" s="132"/>
      <c r="Y497" s="132"/>
      <c r="Z497" s="132"/>
      <c r="AA497" s="132"/>
    </row>
    <row r="498" spans="1:27" ht="16.5" customHeight="1">
      <c r="A498" s="132"/>
      <c r="B498" s="176"/>
      <c r="C498" s="176"/>
      <c r="D498" s="176"/>
      <c r="E498" s="176"/>
      <c r="F498" s="176"/>
      <c r="G498" s="176"/>
      <c r="H498" s="176"/>
      <c r="I498" s="176"/>
      <c r="J498" s="176"/>
      <c r="K498" s="132"/>
      <c r="L498" s="132"/>
      <c r="M498" s="132"/>
      <c r="N498" s="132"/>
      <c r="O498" s="132"/>
      <c r="P498" s="132"/>
      <c r="Q498" s="132"/>
      <c r="R498" s="132"/>
      <c r="S498" s="132"/>
      <c r="T498" s="132"/>
      <c r="U498" s="132"/>
      <c r="V498" s="132"/>
      <c r="W498" s="132"/>
      <c r="X498" s="132"/>
      <c r="Y498" s="132"/>
      <c r="Z498" s="132"/>
      <c r="AA498" s="132"/>
    </row>
    <row r="499" spans="1:27" ht="16.5" customHeight="1">
      <c r="A499" s="132"/>
      <c r="B499" s="176"/>
      <c r="C499" s="176"/>
      <c r="D499" s="176"/>
      <c r="E499" s="176"/>
      <c r="F499" s="176"/>
      <c r="G499" s="176"/>
      <c r="H499" s="176"/>
      <c r="I499" s="176"/>
      <c r="J499" s="176"/>
      <c r="K499" s="132"/>
      <c r="L499" s="132"/>
      <c r="M499" s="132"/>
      <c r="N499" s="132"/>
      <c r="O499" s="132"/>
      <c r="P499" s="132"/>
      <c r="Q499" s="132"/>
      <c r="R499" s="132"/>
      <c r="S499" s="132"/>
      <c r="T499" s="132"/>
      <c r="U499" s="132"/>
      <c r="V499" s="132"/>
      <c r="W499" s="132"/>
      <c r="X499" s="132"/>
      <c r="Y499" s="132"/>
      <c r="Z499" s="132"/>
      <c r="AA499" s="132"/>
    </row>
    <row r="500" spans="1:27" ht="16.5" customHeight="1">
      <c r="A500" s="132"/>
      <c r="B500" s="176"/>
      <c r="C500" s="176"/>
      <c r="D500" s="176"/>
      <c r="E500" s="176"/>
      <c r="F500" s="176"/>
      <c r="G500" s="176"/>
      <c r="H500" s="176"/>
      <c r="I500" s="176"/>
      <c r="J500" s="176"/>
      <c r="K500" s="132"/>
      <c r="L500" s="132"/>
      <c r="M500" s="132"/>
      <c r="N500" s="132"/>
      <c r="O500" s="132"/>
      <c r="P500" s="132"/>
      <c r="Q500" s="132"/>
      <c r="R500" s="132"/>
      <c r="S500" s="132"/>
      <c r="T500" s="132"/>
      <c r="U500" s="132"/>
      <c r="V500" s="132"/>
      <c r="W500" s="132"/>
      <c r="X500" s="132"/>
      <c r="Y500" s="132"/>
      <c r="Z500" s="132"/>
      <c r="AA500" s="132"/>
    </row>
    <row r="501" spans="1:27" ht="16.5" customHeight="1">
      <c r="A501" s="132"/>
      <c r="B501" s="176"/>
      <c r="C501" s="176"/>
      <c r="D501" s="176"/>
      <c r="E501" s="176"/>
      <c r="F501" s="176"/>
      <c r="G501" s="176"/>
      <c r="H501" s="176"/>
      <c r="I501" s="176"/>
      <c r="J501" s="176"/>
      <c r="K501" s="132"/>
      <c r="L501" s="132"/>
      <c r="M501" s="132"/>
      <c r="N501" s="132"/>
      <c r="O501" s="132"/>
      <c r="P501" s="132"/>
      <c r="Q501" s="132"/>
      <c r="R501" s="132"/>
      <c r="S501" s="132"/>
      <c r="T501" s="132"/>
      <c r="U501" s="132"/>
      <c r="V501" s="132"/>
      <c r="W501" s="132"/>
      <c r="X501" s="132"/>
      <c r="Y501" s="132"/>
      <c r="Z501" s="132"/>
      <c r="AA501" s="132"/>
    </row>
    <row r="502" spans="1:27" ht="16.5" customHeight="1">
      <c r="A502" s="132"/>
      <c r="B502" s="176"/>
      <c r="C502" s="176"/>
      <c r="D502" s="176"/>
      <c r="E502" s="176"/>
      <c r="F502" s="176"/>
      <c r="G502" s="176"/>
      <c r="H502" s="176"/>
      <c r="I502" s="176"/>
      <c r="J502" s="176"/>
      <c r="K502" s="132"/>
      <c r="L502" s="132"/>
      <c r="M502" s="132"/>
      <c r="N502" s="132"/>
      <c r="O502" s="132"/>
      <c r="P502" s="132"/>
      <c r="Q502" s="132"/>
      <c r="R502" s="132"/>
      <c r="S502" s="132"/>
      <c r="T502" s="132"/>
      <c r="U502" s="132"/>
      <c r="V502" s="132"/>
      <c r="W502" s="132"/>
      <c r="X502" s="132"/>
      <c r="Y502" s="132"/>
      <c r="Z502" s="132"/>
      <c r="AA502" s="132"/>
    </row>
    <row r="503" spans="1:27" ht="16.5" customHeight="1">
      <c r="A503" s="132"/>
      <c r="B503" s="176"/>
      <c r="C503" s="176"/>
      <c r="D503" s="176"/>
      <c r="E503" s="176"/>
      <c r="F503" s="176"/>
      <c r="G503" s="176"/>
      <c r="H503" s="176"/>
      <c r="I503" s="176"/>
      <c r="J503" s="176"/>
      <c r="K503" s="132"/>
      <c r="L503" s="132"/>
      <c r="M503" s="132"/>
      <c r="N503" s="132"/>
      <c r="O503" s="132"/>
      <c r="P503" s="132"/>
      <c r="Q503" s="132"/>
      <c r="R503" s="132"/>
      <c r="S503" s="132"/>
      <c r="T503" s="132"/>
      <c r="U503" s="132"/>
      <c r="V503" s="132"/>
      <c r="W503" s="132"/>
      <c r="X503" s="132"/>
      <c r="Y503" s="132"/>
      <c r="Z503" s="132"/>
      <c r="AA503" s="132"/>
    </row>
    <row r="504" spans="1:27" ht="16.5" customHeight="1">
      <c r="A504" s="132"/>
      <c r="B504" s="176"/>
      <c r="C504" s="176"/>
      <c r="D504" s="176"/>
      <c r="E504" s="176"/>
      <c r="F504" s="176"/>
      <c r="G504" s="176"/>
      <c r="H504" s="176"/>
      <c r="I504" s="176"/>
      <c r="J504" s="176"/>
      <c r="K504" s="132"/>
      <c r="L504" s="132"/>
      <c r="M504" s="132"/>
      <c r="N504" s="132"/>
      <c r="O504" s="132"/>
      <c r="P504" s="132"/>
      <c r="Q504" s="132"/>
      <c r="R504" s="132"/>
      <c r="S504" s="132"/>
      <c r="T504" s="132"/>
      <c r="U504" s="132"/>
      <c r="V504" s="132"/>
      <c r="W504" s="132"/>
      <c r="X504" s="132"/>
      <c r="Y504" s="132"/>
      <c r="Z504" s="132"/>
      <c r="AA504" s="132"/>
    </row>
    <row r="505" spans="1:27" ht="16.5" customHeight="1">
      <c r="A505" s="132"/>
      <c r="B505" s="176"/>
      <c r="C505" s="176"/>
      <c r="D505" s="176"/>
      <c r="E505" s="176"/>
      <c r="F505" s="176"/>
      <c r="G505" s="176"/>
      <c r="H505" s="176"/>
      <c r="I505" s="176"/>
      <c r="J505" s="176"/>
      <c r="K505" s="132"/>
      <c r="L505" s="132"/>
      <c r="M505" s="132"/>
      <c r="N505" s="132"/>
      <c r="O505" s="132"/>
      <c r="P505" s="132"/>
      <c r="Q505" s="132"/>
      <c r="R505" s="132"/>
      <c r="S505" s="132"/>
      <c r="T505" s="132"/>
      <c r="U505" s="132"/>
      <c r="V505" s="132"/>
      <c r="W505" s="132"/>
      <c r="X505" s="132"/>
      <c r="Y505" s="132"/>
      <c r="Z505" s="132"/>
      <c r="AA505" s="132"/>
    </row>
    <row r="506" spans="1:27" ht="16.5" customHeight="1">
      <c r="A506" s="132"/>
      <c r="B506" s="176"/>
      <c r="C506" s="176"/>
      <c r="D506" s="176"/>
      <c r="E506" s="176"/>
      <c r="F506" s="176"/>
      <c r="G506" s="176"/>
      <c r="H506" s="176"/>
      <c r="I506" s="176"/>
      <c r="J506" s="176"/>
      <c r="K506" s="132"/>
      <c r="L506" s="132"/>
      <c r="M506" s="132"/>
      <c r="N506" s="132"/>
      <c r="O506" s="132"/>
      <c r="P506" s="132"/>
      <c r="Q506" s="132"/>
      <c r="R506" s="132"/>
      <c r="S506" s="132"/>
      <c r="T506" s="132"/>
      <c r="U506" s="132"/>
      <c r="V506" s="132"/>
      <c r="W506" s="132"/>
      <c r="X506" s="132"/>
      <c r="Y506" s="132"/>
      <c r="Z506" s="132"/>
      <c r="AA506" s="132"/>
    </row>
    <row r="507" spans="1:27" ht="16.5" customHeight="1">
      <c r="A507" s="132"/>
      <c r="B507" s="176"/>
      <c r="C507" s="176"/>
      <c r="D507" s="176"/>
      <c r="E507" s="176"/>
      <c r="F507" s="176"/>
      <c r="G507" s="176"/>
      <c r="H507" s="176"/>
      <c r="I507" s="176"/>
      <c r="J507" s="176"/>
      <c r="K507" s="132"/>
      <c r="L507" s="132"/>
      <c r="M507" s="132"/>
      <c r="N507" s="132"/>
      <c r="O507" s="132"/>
      <c r="P507" s="132"/>
      <c r="Q507" s="132"/>
      <c r="R507" s="132"/>
      <c r="S507" s="132"/>
      <c r="T507" s="132"/>
      <c r="U507" s="132"/>
      <c r="V507" s="132"/>
      <c r="W507" s="132"/>
      <c r="X507" s="132"/>
      <c r="Y507" s="132"/>
      <c r="Z507" s="132"/>
      <c r="AA507" s="132"/>
    </row>
    <row r="508" spans="1:27" ht="16.5" customHeight="1">
      <c r="A508" s="132"/>
      <c r="B508" s="176"/>
      <c r="C508" s="176"/>
      <c r="D508" s="176"/>
      <c r="E508" s="176"/>
      <c r="F508" s="176"/>
      <c r="G508" s="176"/>
      <c r="H508" s="176"/>
      <c r="I508" s="176"/>
      <c r="J508" s="176"/>
      <c r="K508" s="132"/>
      <c r="L508" s="132"/>
      <c r="M508" s="132"/>
      <c r="N508" s="132"/>
      <c r="O508" s="132"/>
      <c r="P508" s="132"/>
      <c r="Q508" s="132"/>
      <c r="R508" s="132"/>
      <c r="S508" s="132"/>
      <c r="T508" s="132"/>
      <c r="U508" s="132"/>
      <c r="V508" s="132"/>
      <c r="W508" s="132"/>
      <c r="X508" s="132"/>
      <c r="Y508" s="132"/>
      <c r="Z508" s="132"/>
      <c r="AA508" s="132"/>
    </row>
    <row r="509" spans="1:27" ht="16.5" customHeight="1">
      <c r="A509" s="132"/>
      <c r="B509" s="176"/>
      <c r="C509" s="176"/>
      <c r="D509" s="176"/>
      <c r="E509" s="176"/>
      <c r="F509" s="176"/>
      <c r="G509" s="176"/>
      <c r="H509" s="176"/>
      <c r="I509" s="176"/>
      <c r="J509" s="176"/>
      <c r="K509" s="132"/>
      <c r="L509" s="132"/>
      <c r="M509" s="132"/>
      <c r="N509" s="132"/>
      <c r="O509" s="132"/>
      <c r="P509" s="132"/>
      <c r="Q509" s="132"/>
      <c r="R509" s="132"/>
      <c r="S509" s="132"/>
      <c r="T509" s="132"/>
      <c r="U509" s="132"/>
      <c r="V509" s="132"/>
      <c r="W509" s="132"/>
      <c r="X509" s="132"/>
      <c r="Y509" s="132"/>
      <c r="Z509" s="132"/>
      <c r="AA509" s="132"/>
    </row>
    <row r="510" spans="1:27" ht="16.5" customHeight="1">
      <c r="A510" s="132"/>
      <c r="B510" s="176"/>
      <c r="C510" s="176"/>
      <c r="D510" s="176"/>
      <c r="E510" s="176"/>
      <c r="F510" s="176"/>
      <c r="G510" s="176"/>
      <c r="H510" s="176"/>
      <c r="I510" s="176"/>
      <c r="J510" s="176"/>
      <c r="K510" s="132"/>
      <c r="L510" s="132"/>
      <c r="M510" s="132"/>
      <c r="N510" s="132"/>
      <c r="O510" s="132"/>
      <c r="P510" s="132"/>
      <c r="Q510" s="132"/>
      <c r="R510" s="132"/>
      <c r="S510" s="132"/>
      <c r="T510" s="132"/>
      <c r="U510" s="132"/>
      <c r="V510" s="132"/>
      <c r="W510" s="132"/>
      <c r="X510" s="132"/>
      <c r="Y510" s="132"/>
      <c r="Z510" s="132"/>
      <c r="AA510" s="132"/>
    </row>
    <row r="511" spans="1:27" ht="16.5" customHeight="1">
      <c r="A511" s="132"/>
      <c r="B511" s="176"/>
      <c r="C511" s="176"/>
      <c r="D511" s="176"/>
      <c r="E511" s="176"/>
      <c r="F511" s="176"/>
      <c r="G511" s="176"/>
      <c r="H511" s="176"/>
      <c r="I511" s="176"/>
      <c r="J511" s="176"/>
      <c r="K511" s="132"/>
      <c r="L511" s="132"/>
      <c r="M511" s="132"/>
      <c r="N511" s="132"/>
      <c r="O511" s="132"/>
      <c r="P511" s="132"/>
      <c r="Q511" s="132"/>
      <c r="R511" s="132"/>
      <c r="S511" s="132"/>
      <c r="T511" s="132"/>
      <c r="U511" s="132"/>
      <c r="V511" s="132"/>
      <c r="W511" s="132"/>
      <c r="X511" s="132"/>
      <c r="Y511" s="132"/>
      <c r="Z511" s="132"/>
      <c r="AA511" s="132"/>
    </row>
    <row r="512" spans="1:27" ht="16.5" customHeight="1">
      <c r="A512" s="132"/>
      <c r="B512" s="176"/>
      <c r="C512" s="176"/>
      <c r="D512" s="176"/>
      <c r="E512" s="176"/>
      <c r="F512" s="176"/>
      <c r="G512" s="176"/>
      <c r="H512" s="176"/>
      <c r="I512" s="176"/>
      <c r="J512" s="176"/>
      <c r="K512" s="132"/>
      <c r="L512" s="132"/>
      <c r="M512" s="132"/>
      <c r="N512" s="132"/>
      <c r="O512" s="132"/>
      <c r="P512" s="132"/>
      <c r="Q512" s="132"/>
      <c r="R512" s="132"/>
      <c r="S512" s="132"/>
      <c r="T512" s="132"/>
      <c r="U512" s="132"/>
      <c r="V512" s="132"/>
      <c r="W512" s="132"/>
      <c r="X512" s="132"/>
      <c r="Y512" s="132"/>
      <c r="Z512" s="132"/>
      <c r="AA512" s="132"/>
    </row>
    <row r="513" spans="1:27" ht="16.5" customHeight="1">
      <c r="A513" s="132"/>
      <c r="B513" s="176"/>
      <c r="C513" s="176"/>
      <c r="D513" s="176"/>
      <c r="E513" s="176"/>
      <c r="F513" s="176"/>
      <c r="G513" s="176"/>
      <c r="H513" s="176"/>
      <c r="I513" s="176"/>
      <c r="J513" s="176"/>
      <c r="K513" s="132"/>
      <c r="L513" s="132"/>
      <c r="M513" s="132"/>
      <c r="N513" s="132"/>
      <c r="O513" s="132"/>
      <c r="P513" s="132"/>
      <c r="Q513" s="132"/>
      <c r="R513" s="132"/>
      <c r="S513" s="132"/>
      <c r="T513" s="132"/>
      <c r="U513" s="132"/>
      <c r="V513" s="132"/>
      <c r="W513" s="132"/>
      <c r="X513" s="132"/>
      <c r="Y513" s="132"/>
      <c r="Z513" s="132"/>
      <c r="AA513" s="132"/>
    </row>
    <row r="514" spans="1:27" ht="16.5" customHeight="1">
      <c r="A514" s="132"/>
      <c r="B514" s="176"/>
      <c r="C514" s="176"/>
      <c r="D514" s="176"/>
      <c r="E514" s="176"/>
      <c r="F514" s="176"/>
      <c r="G514" s="176"/>
      <c r="H514" s="176"/>
      <c r="I514" s="176"/>
      <c r="J514" s="176"/>
      <c r="K514" s="132"/>
      <c r="L514" s="132"/>
      <c r="M514" s="132"/>
      <c r="N514" s="132"/>
      <c r="O514" s="132"/>
      <c r="P514" s="132"/>
      <c r="Q514" s="132"/>
      <c r="R514" s="132"/>
      <c r="S514" s="132"/>
      <c r="T514" s="132"/>
      <c r="U514" s="132"/>
      <c r="V514" s="132"/>
      <c r="W514" s="132"/>
      <c r="X514" s="132"/>
      <c r="Y514" s="132"/>
      <c r="Z514" s="132"/>
      <c r="AA514" s="132"/>
    </row>
    <row r="515" spans="1:27" ht="16.5" customHeight="1">
      <c r="A515" s="132"/>
      <c r="B515" s="176"/>
      <c r="C515" s="176"/>
      <c r="D515" s="176"/>
      <c r="E515" s="176"/>
      <c r="F515" s="176"/>
      <c r="G515" s="176"/>
      <c r="H515" s="176"/>
      <c r="I515" s="176"/>
      <c r="J515" s="176"/>
      <c r="K515" s="132"/>
      <c r="L515" s="132"/>
      <c r="M515" s="132"/>
      <c r="N515" s="132"/>
      <c r="O515" s="132"/>
      <c r="P515" s="132"/>
      <c r="Q515" s="132"/>
      <c r="R515" s="132"/>
      <c r="S515" s="132"/>
      <c r="T515" s="132"/>
      <c r="U515" s="132"/>
      <c r="V515" s="132"/>
      <c r="W515" s="132"/>
      <c r="X515" s="132"/>
      <c r="Y515" s="132"/>
      <c r="Z515" s="132"/>
      <c r="AA515" s="132"/>
    </row>
    <row r="516" spans="1:27" ht="16.5" customHeight="1">
      <c r="A516" s="132"/>
      <c r="B516" s="176"/>
      <c r="C516" s="176"/>
      <c r="D516" s="176"/>
      <c r="E516" s="176"/>
      <c r="F516" s="176"/>
      <c r="G516" s="176"/>
      <c r="H516" s="176"/>
      <c r="I516" s="176"/>
      <c r="J516" s="176"/>
      <c r="K516" s="132"/>
      <c r="L516" s="132"/>
      <c r="M516" s="132"/>
      <c r="N516" s="132"/>
      <c r="O516" s="132"/>
      <c r="P516" s="132"/>
      <c r="Q516" s="132"/>
      <c r="R516" s="132"/>
      <c r="S516" s="132"/>
      <c r="T516" s="132"/>
      <c r="U516" s="132"/>
      <c r="V516" s="132"/>
      <c r="W516" s="132"/>
      <c r="X516" s="132"/>
      <c r="Y516" s="132"/>
      <c r="Z516" s="132"/>
      <c r="AA516" s="132"/>
    </row>
    <row r="517" spans="1:27" ht="16.5" customHeight="1">
      <c r="A517" s="132"/>
      <c r="B517" s="176"/>
      <c r="C517" s="176"/>
      <c r="D517" s="176"/>
      <c r="E517" s="176"/>
      <c r="F517" s="176"/>
      <c r="G517" s="176"/>
      <c r="H517" s="176"/>
      <c r="I517" s="176"/>
      <c r="J517" s="176"/>
      <c r="K517" s="132"/>
      <c r="L517" s="132"/>
      <c r="M517" s="132"/>
      <c r="N517" s="132"/>
      <c r="O517" s="132"/>
      <c r="P517" s="132"/>
      <c r="Q517" s="132"/>
      <c r="R517" s="132"/>
      <c r="S517" s="132"/>
      <c r="T517" s="132"/>
      <c r="U517" s="132"/>
      <c r="V517" s="132"/>
      <c r="W517" s="132"/>
      <c r="X517" s="132"/>
      <c r="Y517" s="132"/>
      <c r="Z517" s="132"/>
      <c r="AA517" s="132"/>
    </row>
    <row r="518" spans="1:27" ht="16.5" customHeight="1">
      <c r="A518" s="132"/>
      <c r="B518" s="176"/>
      <c r="C518" s="176"/>
      <c r="D518" s="176"/>
      <c r="E518" s="176"/>
      <c r="F518" s="176"/>
      <c r="G518" s="176"/>
      <c r="H518" s="176"/>
      <c r="I518" s="176"/>
      <c r="J518" s="176"/>
      <c r="K518" s="132"/>
      <c r="L518" s="132"/>
      <c r="M518" s="132"/>
      <c r="N518" s="132"/>
      <c r="O518" s="132"/>
      <c r="P518" s="132"/>
      <c r="Q518" s="132"/>
      <c r="R518" s="132"/>
      <c r="S518" s="132"/>
      <c r="T518" s="132"/>
      <c r="U518" s="132"/>
      <c r="V518" s="132"/>
      <c r="W518" s="132"/>
      <c r="X518" s="132"/>
      <c r="Y518" s="132"/>
      <c r="Z518" s="132"/>
      <c r="AA518" s="132"/>
    </row>
    <row r="519" spans="1:27" ht="16.5" customHeight="1">
      <c r="A519" s="132"/>
      <c r="B519" s="176"/>
      <c r="C519" s="176"/>
      <c r="D519" s="176"/>
      <c r="E519" s="176"/>
      <c r="F519" s="176"/>
      <c r="G519" s="176"/>
      <c r="H519" s="176"/>
      <c r="I519" s="176"/>
      <c r="J519" s="176"/>
      <c r="K519" s="132"/>
      <c r="L519" s="132"/>
      <c r="M519" s="132"/>
      <c r="N519" s="132"/>
      <c r="O519" s="132"/>
      <c r="P519" s="132"/>
      <c r="Q519" s="132"/>
      <c r="R519" s="132"/>
      <c r="S519" s="132"/>
      <c r="T519" s="132"/>
      <c r="U519" s="132"/>
      <c r="V519" s="132"/>
      <c r="W519" s="132"/>
      <c r="X519" s="132"/>
      <c r="Y519" s="132"/>
      <c r="Z519" s="132"/>
      <c r="AA519" s="132"/>
    </row>
    <row r="520" spans="1:27" ht="16.5" customHeight="1">
      <c r="A520" s="132"/>
      <c r="B520" s="176"/>
      <c r="C520" s="176"/>
      <c r="D520" s="176"/>
      <c r="E520" s="176"/>
      <c r="F520" s="176"/>
      <c r="G520" s="176"/>
      <c r="H520" s="176"/>
      <c r="I520" s="176"/>
      <c r="J520" s="176"/>
      <c r="K520" s="132"/>
      <c r="L520" s="132"/>
      <c r="M520" s="132"/>
      <c r="N520" s="132"/>
      <c r="O520" s="132"/>
      <c r="P520" s="132"/>
      <c r="Q520" s="132"/>
      <c r="R520" s="132"/>
      <c r="S520" s="132"/>
      <c r="T520" s="132"/>
      <c r="U520" s="132"/>
      <c r="V520" s="132"/>
      <c r="W520" s="132"/>
      <c r="X520" s="132"/>
      <c r="Y520" s="132"/>
      <c r="Z520" s="132"/>
      <c r="AA520" s="132"/>
    </row>
    <row r="521" spans="1:27" ht="16.5" customHeight="1">
      <c r="A521" s="132"/>
      <c r="B521" s="176"/>
      <c r="C521" s="176"/>
      <c r="D521" s="176"/>
      <c r="E521" s="176"/>
      <c r="F521" s="176"/>
      <c r="G521" s="176"/>
      <c r="H521" s="176"/>
      <c r="I521" s="176"/>
      <c r="J521" s="176"/>
      <c r="K521" s="132"/>
      <c r="L521" s="132"/>
      <c r="M521" s="132"/>
      <c r="N521" s="132"/>
      <c r="O521" s="132"/>
      <c r="P521" s="132"/>
      <c r="Q521" s="132"/>
      <c r="R521" s="132"/>
      <c r="S521" s="132"/>
      <c r="T521" s="132"/>
      <c r="U521" s="132"/>
      <c r="V521" s="132"/>
      <c r="W521" s="132"/>
      <c r="X521" s="132"/>
      <c r="Y521" s="132"/>
      <c r="Z521" s="132"/>
      <c r="AA521" s="132"/>
    </row>
    <row r="522" spans="1:27" ht="16.5" customHeight="1">
      <c r="A522" s="132"/>
      <c r="B522" s="176"/>
      <c r="C522" s="176"/>
      <c r="D522" s="176"/>
      <c r="E522" s="176"/>
      <c r="F522" s="176"/>
      <c r="G522" s="176"/>
      <c r="H522" s="176"/>
      <c r="I522" s="176"/>
      <c r="J522" s="176"/>
      <c r="K522" s="132"/>
      <c r="L522" s="132"/>
      <c r="M522" s="132"/>
      <c r="N522" s="132"/>
      <c r="O522" s="132"/>
      <c r="P522" s="132"/>
      <c r="Q522" s="132"/>
      <c r="R522" s="132"/>
      <c r="S522" s="132"/>
      <c r="T522" s="132"/>
      <c r="U522" s="132"/>
      <c r="V522" s="132"/>
      <c r="W522" s="132"/>
      <c r="X522" s="132"/>
      <c r="Y522" s="132"/>
      <c r="Z522" s="132"/>
      <c r="AA522" s="132"/>
    </row>
    <row r="523" spans="1:27" ht="16.5" customHeight="1">
      <c r="A523" s="132"/>
      <c r="B523" s="176"/>
      <c r="C523" s="176"/>
      <c r="D523" s="176"/>
      <c r="E523" s="176"/>
      <c r="F523" s="176"/>
      <c r="G523" s="176"/>
      <c r="H523" s="176"/>
      <c r="I523" s="176"/>
      <c r="J523" s="176"/>
      <c r="K523" s="132"/>
      <c r="L523" s="132"/>
      <c r="M523" s="132"/>
      <c r="N523" s="132"/>
      <c r="O523" s="132"/>
      <c r="P523" s="132"/>
      <c r="Q523" s="132"/>
      <c r="R523" s="132"/>
      <c r="S523" s="132"/>
      <c r="T523" s="132"/>
      <c r="U523" s="132"/>
      <c r="V523" s="132"/>
      <c r="W523" s="132"/>
      <c r="X523" s="132"/>
      <c r="Y523" s="132"/>
      <c r="Z523" s="132"/>
      <c r="AA523" s="132"/>
    </row>
    <row r="524" spans="1:27" ht="16.5" customHeight="1">
      <c r="A524" s="132"/>
      <c r="B524" s="176"/>
      <c r="C524" s="176"/>
      <c r="D524" s="176"/>
      <c r="E524" s="176"/>
      <c r="F524" s="176"/>
      <c r="G524" s="176"/>
      <c r="H524" s="176"/>
      <c r="I524" s="176"/>
      <c r="J524" s="176"/>
      <c r="K524" s="132"/>
      <c r="L524" s="132"/>
      <c r="M524" s="132"/>
      <c r="N524" s="132"/>
      <c r="O524" s="132"/>
      <c r="P524" s="132"/>
      <c r="Q524" s="132"/>
      <c r="R524" s="132"/>
      <c r="S524" s="132"/>
      <c r="T524" s="132"/>
      <c r="U524" s="132"/>
      <c r="V524" s="132"/>
      <c r="W524" s="132"/>
      <c r="X524" s="132"/>
      <c r="Y524" s="132"/>
      <c r="Z524" s="132"/>
      <c r="AA524" s="132"/>
    </row>
    <row r="525" spans="1:27" ht="16.5" customHeight="1">
      <c r="A525" s="132"/>
      <c r="B525" s="176"/>
      <c r="C525" s="176"/>
      <c r="D525" s="176"/>
      <c r="E525" s="176"/>
      <c r="F525" s="176"/>
      <c r="G525" s="176"/>
      <c r="H525" s="176"/>
      <c r="I525" s="176"/>
      <c r="J525" s="176"/>
      <c r="K525" s="132"/>
      <c r="L525" s="132"/>
      <c r="M525" s="132"/>
      <c r="N525" s="132"/>
      <c r="O525" s="132"/>
      <c r="P525" s="132"/>
      <c r="Q525" s="132"/>
      <c r="R525" s="132"/>
      <c r="S525" s="132"/>
      <c r="T525" s="132"/>
      <c r="U525" s="132"/>
      <c r="V525" s="132"/>
      <c r="W525" s="132"/>
      <c r="X525" s="132"/>
      <c r="Y525" s="132"/>
      <c r="Z525" s="132"/>
      <c r="AA525" s="132"/>
    </row>
    <row r="526" spans="1:27" ht="16.5" customHeight="1">
      <c r="A526" s="132"/>
      <c r="B526" s="176"/>
      <c r="C526" s="176"/>
      <c r="D526" s="176"/>
      <c r="E526" s="176"/>
      <c r="F526" s="176"/>
      <c r="G526" s="176"/>
      <c r="H526" s="176"/>
      <c r="I526" s="176"/>
      <c r="J526" s="176"/>
      <c r="K526" s="132"/>
      <c r="L526" s="132"/>
      <c r="M526" s="132"/>
      <c r="N526" s="132"/>
      <c r="O526" s="132"/>
      <c r="P526" s="132"/>
      <c r="Q526" s="132"/>
      <c r="R526" s="132"/>
      <c r="S526" s="132"/>
      <c r="T526" s="132"/>
      <c r="U526" s="132"/>
      <c r="V526" s="132"/>
      <c r="W526" s="132"/>
      <c r="X526" s="132"/>
      <c r="Y526" s="132"/>
      <c r="Z526" s="132"/>
      <c r="AA526" s="132"/>
    </row>
    <row r="527" spans="1:27" ht="16.5" customHeight="1">
      <c r="A527" s="132"/>
      <c r="B527" s="176"/>
      <c r="C527" s="176"/>
      <c r="D527" s="176"/>
      <c r="E527" s="176"/>
      <c r="F527" s="176"/>
      <c r="G527" s="176"/>
      <c r="H527" s="176"/>
      <c r="I527" s="176"/>
      <c r="J527" s="176"/>
      <c r="K527" s="132"/>
      <c r="L527" s="132"/>
      <c r="M527" s="132"/>
      <c r="N527" s="132"/>
      <c r="O527" s="132"/>
      <c r="P527" s="132"/>
      <c r="Q527" s="132"/>
      <c r="R527" s="132"/>
      <c r="S527" s="132"/>
      <c r="T527" s="132"/>
      <c r="U527" s="132"/>
      <c r="V527" s="132"/>
      <c r="W527" s="132"/>
      <c r="X527" s="132"/>
      <c r="Y527" s="132"/>
      <c r="Z527" s="132"/>
      <c r="AA527" s="132"/>
    </row>
    <row r="528" spans="1:27" ht="16.5" customHeight="1">
      <c r="A528" s="132"/>
      <c r="B528" s="176"/>
      <c r="C528" s="176"/>
      <c r="D528" s="176"/>
      <c r="E528" s="176"/>
      <c r="F528" s="176"/>
      <c r="G528" s="176"/>
      <c r="H528" s="176"/>
      <c r="I528" s="176"/>
      <c r="J528" s="176"/>
      <c r="K528" s="132"/>
      <c r="L528" s="132"/>
      <c r="M528" s="132"/>
      <c r="N528" s="132"/>
      <c r="O528" s="132"/>
      <c r="P528" s="132"/>
      <c r="Q528" s="132"/>
      <c r="R528" s="132"/>
      <c r="S528" s="132"/>
      <c r="T528" s="132"/>
      <c r="U528" s="132"/>
      <c r="V528" s="132"/>
      <c r="W528" s="132"/>
      <c r="X528" s="132"/>
      <c r="Y528" s="132"/>
      <c r="Z528" s="132"/>
      <c r="AA528" s="132"/>
    </row>
    <row r="529" spans="1:27" ht="16.5" customHeight="1">
      <c r="A529" s="132"/>
      <c r="B529" s="176"/>
      <c r="C529" s="176"/>
      <c r="D529" s="176"/>
      <c r="E529" s="176"/>
      <c r="F529" s="176"/>
      <c r="G529" s="176"/>
      <c r="H529" s="176"/>
      <c r="I529" s="176"/>
      <c r="J529" s="176"/>
      <c r="K529" s="132"/>
      <c r="L529" s="132"/>
      <c r="M529" s="132"/>
      <c r="N529" s="132"/>
      <c r="O529" s="132"/>
      <c r="P529" s="132"/>
      <c r="Q529" s="132"/>
      <c r="R529" s="132"/>
      <c r="S529" s="132"/>
      <c r="T529" s="132"/>
      <c r="U529" s="132"/>
      <c r="V529" s="132"/>
      <c r="W529" s="132"/>
      <c r="X529" s="132"/>
      <c r="Y529" s="132"/>
      <c r="Z529" s="132"/>
      <c r="AA529" s="132"/>
    </row>
    <row r="530" spans="1:27" ht="16.5" customHeight="1">
      <c r="A530" s="132"/>
      <c r="B530" s="176"/>
      <c r="C530" s="176"/>
      <c r="D530" s="176"/>
      <c r="E530" s="176"/>
      <c r="F530" s="176"/>
      <c r="G530" s="176"/>
      <c r="H530" s="176"/>
      <c r="I530" s="176"/>
      <c r="J530" s="176"/>
      <c r="K530" s="132"/>
      <c r="L530" s="132"/>
      <c r="M530" s="132"/>
      <c r="N530" s="132"/>
      <c r="O530" s="132"/>
      <c r="P530" s="132"/>
      <c r="Q530" s="132"/>
      <c r="R530" s="132"/>
      <c r="S530" s="132"/>
      <c r="T530" s="132"/>
      <c r="U530" s="132"/>
      <c r="V530" s="132"/>
      <c r="W530" s="132"/>
      <c r="X530" s="132"/>
      <c r="Y530" s="132"/>
      <c r="Z530" s="132"/>
      <c r="AA530" s="132"/>
    </row>
    <row r="531" spans="1:27" ht="16.5" customHeight="1">
      <c r="A531" s="132"/>
      <c r="B531" s="176"/>
      <c r="C531" s="176"/>
      <c r="D531" s="176"/>
      <c r="E531" s="176"/>
      <c r="F531" s="176"/>
      <c r="G531" s="176"/>
      <c r="H531" s="176"/>
      <c r="I531" s="176"/>
      <c r="J531" s="176"/>
      <c r="K531" s="132"/>
      <c r="L531" s="132"/>
      <c r="M531" s="132"/>
      <c r="N531" s="132"/>
      <c r="O531" s="132"/>
      <c r="P531" s="132"/>
      <c r="Q531" s="132"/>
      <c r="R531" s="132"/>
      <c r="S531" s="132"/>
      <c r="T531" s="132"/>
      <c r="U531" s="132"/>
      <c r="V531" s="132"/>
      <c r="W531" s="132"/>
      <c r="X531" s="132"/>
      <c r="Y531" s="132"/>
      <c r="Z531" s="132"/>
      <c r="AA531" s="132"/>
    </row>
    <row r="532" spans="1:27" ht="16.5" customHeight="1">
      <c r="A532" s="132"/>
      <c r="B532" s="176"/>
      <c r="C532" s="176"/>
      <c r="D532" s="176"/>
      <c r="E532" s="176"/>
      <c r="F532" s="176"/>
      <c r="G532" s="176"/>
      <c r="H532" s="176"/>
      <c r="I532" s="176"/>
      <c r="J532" s="176"/>
      <c r="K532" s="132"/>
      <c r="L532" s="132"/>
      <c r="M532" s="132"/>
      <c r="N532" s="132"/>
      <c r="O532" s="132"/>
      <c r="P532" s="132"/>
      <c r="Q532" s="132"/>
      <c r="R532" s="132"/>
      <c r="S532" s="132"/>
      <c r="T532" s="132"/>
      <c r="U532" s="132"/>
      <c r="V532" s="132"/>
      <c r="W532" s="132"/>
      <c r="X532" s="132"/>
      <c r="Y532" s="132"/>
      <c r="Z532" s="132"/>
      <c r="AA532" s="132"/>
    </row>
    <row r="533" spans="1:27" ht="16.5" customHeight="1">
      <c r="A533" s="132"/>
      <c r="B533" s="176"/>
      <c r="C533" s="176"/>
      <c r="D533" s="176"/>
      <c r="E533" s="176"/>
      <c r="F533" s="176"/>
      <c r="G533" s="176"/>
      <c r="H533" s="176"/>
      <c r="I533" s="176"/>
      <c r="J533" s="176"/>
      <c r="K533" s="132"/>
      <c r="L533" s="132"/>
      <c r="M533" s="132"/>
      <c r="N533" s="132"/>
      <c r="O533" s="132"/>
      <c r="P533" s="132"/>
      <c r="Q533" s="132"/>
      <c r="R533" s="132"/>
      <c r="S533" s="132"/>
      <c r="T533" s="132"/>
      <c r="U533" s="132"/>
      <c r="V533" s="132"/>
      <c r="W533" s="132"/>
      <c r="X533" s="132"/>
      <c r="Y533" s="132"/>
      <c r="Z533" s="132"/>
      <c r="AA533" s="132"/>
    </row>
    <row r="534" spans="1:27" ht="16.5" customHeight="1">
      <c r="A534" s="132"/>
      <c r="B534" s="176"/>
      <c r="C534" s="176"/>
      <c r="D534" s="176"/>
      <c r="E534" s="176"/>
      <c r="F534" s="176"/>
      <c r="G534" s="176"/>
      <c r="H534" s="176"/>
      <c r="I534" s="176"/>
      <c r="J534" s="176"/>
      <c r="K534" s="132"/>
      <c r="L534" s="132"/>
      <c r="M534" s="132"/>
      <c r="N534" s="132"/>
      <c r="O534" s="132"/>
      <c r="P534" s="132"/>
      <c r="Q534" s="132"/>
      <c r="R534" s="132"/>
      <c r="S534" s="132"/>
      <c r="T534" s="132"/>
      <c r="U534" s="132"/>
      <c r="V534" s="132"/>
      <c r="W534" s="132"/>
      <c r="X534" s="132"/>
      <c r="Y534" s="132"/>
      <c r="Z534" s="132"/>
      <c r="AA534" s="132"/>
    </row>
    <row r="535" spans="1:27" ht="16.5" customHeight="1">
      <c r="A535" s="132"/>
      <c r="B535" s="176"/>
      <c r="C535" s="176"/>
      <c r="D535" s="176"/>
      <c r="E535" s="176"/>
      <c r="F535" s="176"/>
      <c r="G535" s="176"/>
      <c r="H535" s="176"/>
      <c r="I535" s="176"/>
      <c r="J535" s="176"/>
      <c r="K535" s="132"/>
      <c r="L535" s="132"/>
      <c r="M535" s="132"/>
      <c r="N535" s="132"/>
      <c r="O535" s="132"/>
      <c r="P535" s="132"/>
      <c r="Q535" s="132"/>
      <c r="R535" s="132"/>
      <c r="S535" s="132"/>
      <c r="T535" s="132"/>
      <c r="U535" s="132"/>
      <c r="V535" s="132"/>
      <c r="W535" s="132"/>
      <c r="X535" s="132"/>
      <c r="Y535" s="132"/>
      <c r="Z535" s="132"/>
      <c r="AA535" s="132"/>
    </row>
    <row r="536" spans="1:27" ht="16.5" customHeight="1">
      <c r="A536" s="132"/>
      <c r="B536" s="176"/>
      <c r="C536" s="176"/>
      <c r="D536" s="176"/>
      <c r="E536" s="176"/>
      <c r="F536" s="176"/>
      <c r="G536" s="176"/>
      <c r="H536" s="176"/>
      <c r="I536" s="176"/>
      <c r="J536" s="176"/>
      <c r="K536" s="132"/>
      <c r="L536" s="132"/>
      <c r="M536" s="132"/>
      <c r="N536" s="132"/>
      <c r="O536" s="132"/>
      <c r="P536" s="132"/>
      <c r="Q536" s="132"/>
      <c r="R536" s="132"/>
      <c r="S536" s="132"/>
      <c r="T536" s="132"/>
      <c r="U536" s="132"/>
      <c r="V536" s="132"/>
      <c r="W536" s="132"/>
      <c r="X536" s="132"/>
      <c r="Y536" s="132"/>
      <c r="Z536" s="132"/>
      <c r="AA536" s="132"/>
    </row>
    <row r="537" spans="1:27" ht="16.5" customHeight="1">
      <c r="A537" s="132"/>
      <c r="B537" s="176"/>
      <c r="C537" s="176"/>
      <c r="D537" s="176"/>
      <c r="E537" s="176"/>
      <c r="F537" s="176"/>
      <c r="G537" s="176"/>
      <c r="H537" s="176"/>
      <c r="I537" s="176"/>
      <c r="J537" s="176"/>
      <c r="K537" s="132"/>
      <c r="L537" s="132"/>
      <c r="M537" s="132"/>
      <c r="N537" s="132"/>
      <c r="O537" s="132"/>
      <c r="P537" s="132"/>
      <c r="Q537" s="132"/>
      <c r="R537" s="132"/>
      <c r="S537" s="132"/>
      <c r="T537" s="132"/>
      <c r="U537" s="132"/>
      <c r="V537" s="132"/>
      <c r="W537" s="132"/>
      <c r="X537" s="132"/>
      <c r="Y537" s="132"/>
      <c r="Z537" s="132"/>
      <c r="AA537" s="132"/>
    </row>
    <row r="538" spans="1:27" ht="16.5" customHeight="1">
      <c r="A538" s="132"/>
      <c r="B538" s="176"/>
      <c r="C538" s="176"/>
      <c r="D538" s="176"/>
      <c r="E538" s="176"/>
      <c r="F538" s="176"/>
      <c r="G538" s="176"/>
      <c r="H538" s="176"/>
      <c r="I538" s="176"/>
      <c r="J538" s="176"/>
      <c r="K538" s="132"/>
      <c r="L538" s="132"/>
      <c r="M538" s="132"/>
      <c r="N538" s="132"/>
      <c r="O538" s="132"/>
      <c r="P538" s="132"/>
      <c r="Q538" s="132"/>
      <c r="R538" s="132"/>
      <c r="S538" s="132"/>
      <c r="T538" s="132"/>
      <c r="U538" s="132"/>
      <c r="V538" s="132"/>
      <c r="W538" s="132"/>
      <c r="X538" s="132"/>
      <c r="Y538" s="132"/>
      <c r="Z538" s="132"/>
      <c r="AA538" s="132"/>
    </row>
    <row r="539" spans="1:27" ht="16.5" customHeight="1">
      <c r="A539" s="132"/>
      <c r="B539" s="176"/>
      <c r="C539" s="176"/>
      <c r="D539" s="176"/>
      <c r="E539" s="176"/>
      <c r="F539" s="176"/>
      <c r="G539" s="176"/>
      <c r="H539" s="176"/>
      <c r="I539" s="176"/>
      <c r="J539" s="176"/>
      <c r="K539" s="132"/>
      <c r="L539" s="132"/>
      <c r="M539" s="132"/>
      <c r="N539" s="132"/>
      <c r="O539" s="132"/>
      <c r="P539" s="132"/>
      <c r="Q539" s="132"/>
      <c r="R539" s="132"/>
      <c r="S539" s="132"/>
      <c r="T539" s="132"/>
      <c r="U539" s="132"/>
      <c r="V539" s="132"/>
      <c r="W539" s="132"/>
      <c r="X539" s="132"/>
      <c r="Y539" s="132"/>
      <c r="Z539" s="132"/>
      <c r="AA539" s="132"/>
    </row>
    <row r="540" spans="1:27" ht="16.5" customHeight="1">
      <c r="A540" s="132"/>
      <c r="B540" s="176"/>
      <c r="C540" s="176"/>
      <c r="D540" s="176"/>
      <c r="E540" s="176"/>
      <c r="F540" s="176"/>
      <c r="G540" s="176"/>
      <c r="H540" s="176"/>
      <c r="I540" s="176"/>
      <c r="J540" s="176"/>
      <c r="K540" s="132"/>
      <c r="L540" s="132"/>
      <c r="M540" s="132"/>
      <c r="N540" s="132"/>
      <c r="O540" s="132"/>
      <c r="P540" s="132"/>
      <c r="Q540" s="132"/>
      <c r="R540" s="132"/>
      <c r="S540" s="132"/>
      <c r="T540" s="132"/>
      <c r="U540" s="132"/>
      <c r="V540" s="132"/>
      <c r="W540" s="132"/>
      <c r="X540" s="132"/>
      <c r="Y540" s="132"/>
      <c r="Z540" s="132"/>
      <c r="AA540" s="132"/>
    </row>
    <row r="541" spans="1:27" ht="16.5" customHeight="1">
      <c r="A541" s="132"/>
      <c r="B541" s="176"/>
      <c r="C541" s="176"/>
      <c r="D541" s="176"/>
      <c r="E541" s="176"/>
      <c r="F541" s="176"/>
      <c r="G541" s="176"/>
      <c r="H541" s="176"/>
      <c r="I541" s="176"/>
      <c r="J541" s="176"/>
      <c r="K541" s="132"/>
      <c r="L541" s="132"/>
      <c r="M541" s="132"/>
      <c r="N541" s="132"/>
      <c r="O541" s="132"/>
      <c r="P541" s="132"/>
      <c r="Q541" s="132"/>
      <c r="R541" s="132"/>
      <c r="S541" s="132"/>
      <c r="T541" s="132"/>
      <c r="U541" s="132"/>
      <c r="V541" s="132"/>
      <c r="W541" s="132"/>
      <c r="X541" s="132"/>
      <c r="Y541" s="132"/>
      <c r="Z541" s="132"/>
      <c r="AA541" s="132"/>
    </row>
    <row r="542" spans="1:27" ht="16.5" customHeight="1">
      <c r="A542" s="132"/>
      <c r="B542" s="176"/>
      <c r="C542" s="176"/>
      <c r="D542" s="176"/>
      <c r="E542" s="176"/>
      <c r="F542" s="176"/>
      <c r="G542" s="176"/>
      <c r="H542" s="176"/>
      <c r="I542" s="176"/>
      <c r="J542" s="176"/>
      <c r="K542" s="132"/>
      <c r="L542" s="132"/>
      <c r="M542" s="132"/>
      <c r="N542" s="132"/>
      <c r="O542" s="132"/>
      <c r="P542" s="132"/>
      <c r="Q542" s="132"/>
      <c r="R542" s="132"/>
      <c r="S542" s="132"/>
      <c r="T542" s="132"/>
      <c r="U542" s="132"/>
      <c r="V542" s="132"/>
      <c r="W542" s="132"/>
      <c r="X542" s="132"/>
      <c r="Y542" s="132"/>
      <c r="Z542" s="132"/>
      <c r="AA542" s="132"/>
    </row>
    <row r="543" spans="1:27" ht="16.5" customHeight="1">
      <c r="A543" s="132"/>
      <c r="B543" s="176"/>
      <c r="C543" s="176"/>
      <c r="D543" s="176"/>
      <c r="E543" s="176"/>
      <c r="F543" s="176"/>
      <c r="G543" s="176"/>
      <c r="H543" s="176"/>
      <c r="I543" s="176"/>
      <c r="J543" s="176"/>
      <c r="K543" s="132"/>
      <c r="L543" s="132"/>
      <c r="M543" s="132"/>
      <c r="N543" s="132"/>
      <c r="O543" s="132"/>
      <c r="P543" s="132"/>
      <c r="Q543" s="132"/>
      <c r="R543" s="132"/>
      <c r="S543" s="132"/>
      <c r="T543" s="132"/>
      <c r="U543" s="132"/>
      <c r="V543" s="132"/>
      <c r="W543" s="132"/>
      <c r="X543" s="132"/>
      <c r="Y543" s="132"/>
      <c r="Z543" s="132"/>
      <c r="AA543" s="132"/>
    </row>
    <row r="544" spans="1:27" ht="16.5" customHeight="1">
      <c r="A544" s="132"/>
      <c r="B544" s="176"/>
      <c r="C544" s="176"/>
      <c r="D544" s="176"/>
      <c r="E544" s="176"/>
      <c r="F544" s="176"/>
      <c r="G544" s="176"/>
      <c r="H544" s="176"/>
      <c r="I544" s="176"/>
      <c r="J544" s="176"/>
      <c r="K544" s="132"/>
      <c r="L544" s="132"/>
      <c r="M544" s="132"/>
      <c r="N544" s="132"/>
      <c r="O544" s="132"/>
      <c r="P544" s="132"/>
      <c r="Q544" s="132"/>
      <c r="R544" s="132"/>
      <c r="S544" s="132"/>
      <c r="T544" s="132"/>
      <c r="U544" s="132"/>
      <c r="V544" s="132"/>
      <c r="W544" s="132"/>
      <c r="X544" s="132"/>
      <c r="Y544" s="132"/>
      <c r="Z544" s="132"/>
      <c r="AA544" s="132"/>
    </row>
    <row r="545" spans="1:27" ht="16.5" customHeight="1">
      <c r="A545" s="132"/>
      <c r="B545" s="176"/>
      <c r="C545" s="176"/>
      <c r="D545" s="176"/>
      <c r="E545" s="176"/>
      <c r="F545" s="176"/>
      <c r="G545" s="176"/>
      <c r="H545" s="176"/>
      <c r="I545" s="176"/>
      <c r="J545" s="176"/>
      <c r="K545" s="132"/>
      <c r="L545" s="132"/>
      <c r="M545" s="132"/>
      <c r="N545" s="132"/>
      <c r="O545" s="132"/>
      <c r="P545" s="132"/>
      <c r="Q545" s="132"/>
      <c r="R545" s="132"/>
      <c r="S545" s="132"/>
      <c r="T545" s="132"/>
      <c r="U545" s="132"/>
      <c r="V545" s="132"/>
      <c r="W545" s="132"/>
      <c r="X545" s="132"/>
      <c r="Y545" s="132"/>
      <c r="Z545" s="132"/>
      <c r="AA545" s="132"/>
    </row>
    <row r="546" spans="1:27" ht="16.5" customHeight="1">
      <c r="A546" s="132"/>
      <c r="B546" s="176"/>
      <c r="C546" s="176"/>
      <c r="D546" s="176"/>
      <c r="E546" s="176"/>
      <c r="F546" s="176"/>
      <c r="G546" s="176"/>
      <c r="H546" s="176"/>
      <c r="I546" s="176"/>
      <c r="J546" s="176"/>
      <c r="K546" s="132"/>
      <c r="L546" s="132"/>
      <c r="M546" s="132"/>
      <c r="N546" s="132"/>
      <c r="O546" s="132"/>
      <c r="P546" s="132"/>
      <c r="Q546" s="132"/>
      <c r="R546" s="132"/>
      <c r="S546" s="132"/>
      <c r="T546" s="132"/>
      <c r="U546" s="132"/>
      <c r="V546" s="132"/>
      <c r="W546" s="132"/>
      <c r="X546" s="132"/>
      <c r="Y546" s="132"/>
      <c r="Z546" s="132"/>
      <c r="AA546" s="132"/>
    </row>
    <row r="547" spans="1:27" ht="16.5" customHeight="1">
      <c r="A547" s="132"/>
      <c r="B547" s="176"/>
      <c r="C547" s="176"/>
      <c r="D547" s="176"/>
      <c r="E547" s="176"/>
      <c r="F547" s="176"/>
      <c r="G547" s="176"/>
      <c r="H547" s="176"/>
      <c r="I547" s="176"/>
      <c r="J547" s="176"/>
      <c r="K547" s="132"/>
      <c r="L547" s="132"/>
      <c r="M547" s="132"/>
      <c r="N547" s="132"/>
      <c r="O547" s="132"/>
      <c r="P547" s="132"/>
      <c r="Q547" s="132"/>
      <c r="R547" s="132"/>
      <c r="S547" s="132"/>
      <c r="T547" s="132"/>
      <c r="U547" s="132"/>
      <c r="V547" s="132"/>
      <c r="W547" s="132"/>
      <c r="X547" s="132"/>
      <c r="Y547" s="132"/>
      <c r="Z547" s="132"/>
      <c r="AA547" s="132"/>
    </row>
    <row r="548" spans="1:27" ht="16.5" customHeight="1">
      <c r="A548" s="132"/>
      <c r="B548" s="176"/>
      <c r="C548" s="176"/>
      <c r="D548" s="176"/>
      <c r="E548" s="176"/>
      <c r="F548" s="176"/>
      <c r="G548" s="176"/>
      <c r="H548" s="176"/>
      <c r="I548" s="176"/>
      <c r="J548" s="176"/>
      <c r="K548" s="132"/>
      <c r="L548" s="132"/>
      <c r="M548" s="132"/>
      <c r="N548" s="132"/>
      <c r="O548" s="132"/>
      <c r="P548" s="132"/>
      <c r="Q548" s="132"/>
      <c r="R548" s="132"/>
      <c r="S548" s="132"/>
      <c r="T548" s="132"/>
      <c r="U548" s="132"/>
      <c r="V548" s="132"/>
      <c r="W548" s="132"/>
      <c r="X548" s="132"/>
      <c r="Y548" s="132"/>
      <c r="Z548" s="132"/>
      <c r="AA548" s="132"/>
    </row>
    <row r="549" spans="1:27" ht="16.5" customHeight="1">
      <c r="A549" s="132"/>
      <c r="B549" s="176"/>
      <c r="C549" s="176"/>
      <c r="D549" s="176"/>
      <c r="E549" s="176"/>
      <c r="F549" s="176"/>
      <c r="G549" s="176"/>
      <c r="H549" s="176"/>
      <c r="I549" s="176"/>
      <c r="J549" s="176"/>
      <c r="K549" s="132"/>
      <c r="L549" s="132"/>
      <c r="M549" s="132"/>
      <c r="N549" s="132"/>
      <c r="O549" s="132"/>
      <c r="P549" s="132"/>
      <c r="Q549" s="132"/>
      <c r="R549" s="132"/>
      <c r="S549" s="132"/>
      <c r="T549" s="132"/>
      <c r="U549" s="132"/>
      <c r="V549" s="132"/>
      <c r="W549" s="132"/>
      <c r="X549" s="132"/>
      <c r="Y549" s="132"/>
      <c r="Z549" s="132"/>
      <c r="AA549" s="132"/>
    </row>
    <row r="550" spans="1:27" ht="16.5" customHeight="1">
      <c r="A550" s="132"/>
      <c r="B550" s="176"/>
      <c r="C550" s="176"/>
      <c r="D550" s="176"/>
      <c r="E550" s="176"/>
      <c r="F550" s="176"/>
      <c r="G550" s="176"/>
      <c r="H550" s="176"/>
      <c r="I550" s="176"/>
      <c r="J550" s="176"/>
      <c r="K550" s="132"/>
      <c r="L550" s="132"/>
      <c r="M550" s="132"/>
      <c r="N550" s="132"/>
      <c r="O550" s="132"/>
      <c r="P550" s="132"/>
      <c r="Q550" s="132"/>
      <c r="R550" s="132"/>
      <c r="S550" s="132"/>
      <c r="T550" s="132"/>
      <c r="U550" s="132"/>
      <c r="V550" s="132"/>
      <c r="W550" s="132"/>
      <c r="X550" s="132"/>
      <c r="Y550" s="132"/>
      <c r="Z550" s="132"/>
      <c r="AA550" s="132"/>
    </row>
    <row r="551" spans="1:27" ht="16.5" customHeight="1">
      <c r="A551" s="132"/>
      <c r="B551" s="176"/>
      <c r="C551" s="176"/>
      <c r="D551" s="176"/>
      <c r="E551" s="176"/>
      <c r="F551" s="176"/>
      <c r="G551" s="176"/>
      <c r="H551" s="176"/>
      <c r="I551" s="176"/>
      <c r="J551" s="176"/>
      <c r="K551" s="132"/>
      <c r="L551" s="132"/>
      <c r="M551" s="132"/>
      <c r="N551" s="132"/>
      <c r="O551" s="132"/>
      <c r="P551" s="132"/>
      <c r="Q551" s="132"/>
      <c r="R551" s="132"/>
      <c r="S551" s="132"/>
      <c r="T551" s="132"/>
      <c r="U551" s="132"/>
      <c r="V551" s="132"/>
      <c r="W551" s="132"/>
      <c r="X551" s="132"/>
      <c r="Y551" s="132"/>
      <c r="Z551" s="132"/>
      <c r="AA551" s="132"/>
    </row>
    <row r="552" spans="1:27" ht="16.5" customHeight="1">
      <c r="A552" s="132"/>
      <c r="B552" s="176"/>
      <c r="C552" s="176"/>
      <c r="D552" s="176"/>
      <c r="E552" s="176"/>
      <c r="F552" s="176"/>
      <c r="G552" s="176"/>
      <c r="H552" s="176"/>
      <c r="I552" s="176"/>
      <c r="J552" s="176"/>
      <c r="K552" s="132"/>
      <c r="L552" s="132"/>
      <c r="M552" s="132"/>
      <c r="N552" s="132"/>
      <c r="O552" s="132"/>
      <c r="P552" s="132"/>
      <c r="Q552" s="132"/>
      <c r="R552" s="132"/>
      <c r="S552" s="132"/>
      <c r="T552" s="132"/>
      <c r="U552" s="132"/>
      <c r="V552" s="132"/>
      <c r="W552" s="132"/>
      <c r="X552" s="132"/>
      <c r="Y552" s="132"/>
      <c r="Z552" s="132"/>
      <c r="AA552" s="132"/>
    </row>
    <row r="553" spans="1:27" ht="16.5" customHeight="1">
      <c r="A553" s="132"/>
      <c r="B553" s="176"/>
      <c r="C553" s="176"/>
      <c r="D553" s="176"/>
      <c r="E553" s="176"/>
      <c r="F553" s="176"/>
      <c r="G553" s="176"/>
      <c r="H553" s="176"/>
      <c r="I553" s="176"/>
      <c r="J553" s="176"/>
      <c r="K553" s="132"/>
      <c r="L553" s="132"/>
      <c r="M553" s="132"/>
      <c r="N553" s="132"/>
      <c r="O553" s="132"/>
      <c r="P553" s="132"/>
      <c r="Q553" s="132"/>
      <c r="R553" s="132"/>
      <c r="S553" s="132"/>
      <c r="T553" s="132"/>
      <c r="U553" s="132"/>
      <c r="V553" s="132"/>
      <c r="W553" s="132"/>
      <c r="X553" s="132"/>
      <c r="Y553" s="132"/>
      <c r="Z553" s="132"/>
      <c r="AA553" s="132"/>
    </row>
    <row r="554" spans="1:27" ht="16.5" customHeight="1">
      <c r="A554" s="132"/>
      <c r="B554" s="176"/>
      <c r="C554" s="176"/>
      <c r="D554" s="176"/>
      <c r="E554" s="176"/>
      <c r="F554" s="176"/>
      <c r="G554" s="176"/>
      <c r="H554" s="176"/>
      <c r="I554" s="176"/>
      <c r="J554" s="176"/>
      <c r="K554" s="132"/>
      <c r="L554" s="132"/>
      <c r="M554" s="132"/>
      <c r="N554" s="132"/>
      <c r="O554" s="132"/>
      <c r="P554" s="132"/>
      <c r="Q554" s="132"/>
      <c r="R554" s="132"/>
      <c r="S554" s="132"/>
      <c r="T554" s="132"/>
      <c r="U554" s="132"/>
      <c r="V554" s="132"/>
      <c r="W554" s="132"/>
      <c r="X554" s="132"/>
      <c r="Y554" s="132"/>
      <c r="Z554" s="132"/>
      <c r="AA554" s="132"/>
    </row>
    <row r="555" spans="1:27" ht="16.5" customHeight="1">
      <c r="A555" s="132"/>
      <c r="B555" s="176"/>
      <c r="C555" s="176"/>
      <c r="D555" s="176"/>
      <c r="E555" s="176"/>
      <c r="F555" s="176"/>
      <c r="G555" s="176"/>
      <c r="H555" s="176"/>
      <c r="I555" s="176"/>
      <c r="J555" s="176"/>
      <c r="K555" s="132"/>
      <c r="L555" s="132"/>
      <c r="M555" s="132"/>
      <c r="N555" s="132"/>
      <c r="O555" s="132"/>
      <c r="P555" s="132"/>
      <c r="Q555" s="132"/>
      <c r="R555" s="132"/>
      <c r="S555" s="132"/>
      <c r="T555" s="132"/>
      <c r="U555" s="132"/>
      <c r="V555" s="132"/>
      <c r="W555" s="132"/>
      <c r="X555" s="132"/>
      <c r="Y555" s="132"/>
      <c r="Z555" s="132"/>
      <c r="AA555" s="132"/>
    </row>
    <row r="556" spans="1:27" ht="16.5" customHeight="1">
      <c r="A556" s="132"/>
      <c r="B556" s="176"/>
      <c r="C556" s="176"/>
      <c r="D556" s="176"/>
      <c r="E556" s="176"/>
      <c r="F556" s="176"/>
      <c r="G556" s="176"/>
      <c r="H556" s="176"/>
      <c r="I556" s="176"/>
      <c r="J556" s="176"/>
      <c r="K556" s="132"/>
      <c r="L556" s="132"/>
      <c r="M556" s="132"/>
      <c r="N556" s="132"/>
      <c r="O556" s="132"/>
      <c r="P556" s="132"/>
      <c r="Q556" s="132"/>
      <c r="R556" s="132"/>
      <c r="S556" s="132"/>
      <c r="T556" s="132"/>
      <c r="U556" s="132"/>
      <c r="V556" s="132"/>
      <c r="W556" s="132"/>
      <c r="X556" s="132"/>
      <c r="Y556" s="132"/>
      <c r="Z556" s="132"/>
      <c r="AA556" s="132"/>
    </row>
    <row r="557" spans="1:27" ht="16.5" customHeight="1">
      <c r="A557" s="132"/>
      <c r="B557" s="176"/>
      <c r="C557" s="176"/>
      <c r="D557" s="176"/>
      <c r="E557" s="176"/>
      <c r="F557" s="176"/>
      <c r="G557" s="176"/>
      <c r="H557" s="176"/>
      <c r="I557" s="176"/>
      <c r="J557" s="176"/>
      <c r="K557" s="132"/>
      <c r="L557" s="132"/>
      <c r="M557" s="132"/>
      <c r="N557" s="132"/>
      <c r="O557" s="132"/>
      <c r="P557" s="132"/>
      <c r="Q557" s="132"/>
      <c r="R557" s="132"/>
      <c r="S557" s="132"/>
      <c r="T557" s="132"/>
      <c r="U557" s="132"/>
      <c r="V557" s="132"/>
      <c r="W557" s="132"/>
      <c r="X557" s="132"/>
      <c r="Y557" s="132"/>
      <c r="Z557" s="132"/>
      <c r="AA557" s="132"/>
    </row>
    <row r="558" spans="1:27" ht="16.5" customHeight="1">
      <c r="A558" s="132"/>
      <c r="B558" s="176"/>
      <c r="C558" s="176"/>
      <c r="D558" s="176"/>
      <c r="E558" s="176"/>
      <c r="F558" s="176"/>
      <c r="G558" s="176"/>
      <c r="H558" s="176"/>
      <c r="I558" s="176"/>
      <c r="J558" s="176"/>
      <c r="K558" s="132"/>
      <c r="L558" s="132"/>
      <c r="M558" s="132"/>
      <c r="N558" s="132"/>
      <c r="O558" s="132"/>
      <c r="P558" s="132"/>
      <c r="Q558" s="132"/>
      <c r="R558" s="132"/>
      <c r="S558" s="132"/>
      <c r="T558" s="132"/>
      <c r="U558" s="132"/>
      <c r="V558" s="132"/>
      <c r="W558" s="132"/>
      <c r="X558" s="132"/>
      <c r="Y558" s="132"/>
      <c r="Z558" s="132"/>
      <c r="AA558" s="132"/>
    </row>
    <row r="559" spans="1:27" ht="16.5" customHeight="1">
      <c r="A559" s="132"/>
      <c r="B559" s="176"/>
      <c r="C559" s="176"/>
      <c r="D559" s="176"/>
      <c r="E559" s="176"/>
      <c r="F559" s="176"/>
      <c r="G559" s="176"/>
      <c r="H559" s="176"/>
      <c r="I559" s="176"/>
      <c r="J559" s="176"/>
      <c r="K559" s="132"/>
      <c r="L559" s="132"/>
      <c r="M559" s="132"/>
      <c r="N559" s="132"/>
      <c r="O559" s="132"/>
      <c r="P559" s="132"/>
      <c r="Q559" s="132"/>
      <c r="R559" s="132"/>
      <c r="S559" s="132"/>
      <c r="T559" s="132"/>
      <c r="U559" s="132"/>
      <c r="V559" s="132"/>
      <c r="W559" s="132"/>
      <c r="X559" s="132"/>
      <c r="Y559" s="132"/>
      <c r="Z559" s="132"/>
      <c r="AA559" s="132"/>
    </row>
    <row r="560" spans="1:27" ht="16.5" customHeight="1">
      <c r="A560" s="132"/>
      <c r="B560" s="176"/>
      <c r="C560" s="176"/>
      <c r="D560" s="176"/>
      <c r="E560" s="176"/>
      <c r="F560" s="176"/>
      <c r="G560" s="176"/>
      <c r="H560" s="176"/>
      <c r="I560" s="176"/>
      <c r="J560" s="176"/>
      <c r="K560" s="132"/>
      <c r="L560" s="132"/>
      <c r="M560" s="132"/>
      <c r="N560" s="132"/>
      <c r="O560" s="132"/>
      <c r="P560" s="132"/>
      <c r="Q560" s="132"/>
      <c r="R560" s="132"/>
      <c r="S560" s="132"/>
      <c r="T560" s="132"/>
      <c r="U560" s="132"/>
      <c r="V560" s="132"/>
      <c r="W560" s="132"/>
      <c r="X560" s="132"/>
      <c r="Y560" s="132"/>
      <c r="Z560" s="132"/>
      <c r="AA560" s="132"/>
    </row>
    <row r="561" spans="1:27" ht="16.5" customHeight="1">
      <c r="A561" s="132"/>
      <c r="B561" s="176"/>
      <c r="C561" s="176"/>
      <c r="D561" s="176"/>
      <c r="E561" s="176"/>
      <c r="F561" s="176"/>
      <c r="G561" s="176"/>
      <c r="H561" s="176"/>
      <c r="I561" s="176"/>
      <c r="J561" s="176"/>
      <c r="K561" s="132"/>
      <c r="L561" s="132"/>
      <c r="M561" s="132"/>
      <c r="N561" s="132"/>
      <c r="O561" s="132"/>
      <c r="P561" s="132"/>
      <c r="Q561" s="132"/>
      <c r="R561" s="132"/>
      <c r="S561" s="132"/>
      <c r="T561" s="132"/>
      <c r="U561" s="132"/>
      <c r="V561" s="132"/>
      <c r="W561" s="132"/>
      <c r="X561" s="132"/>
      <c r="Y561" s="132"/>
      <c r="Z561" s="132"/>
      <c r="AA561" s="132"/>
    </row>
    <row r="562" spans="1:27" ht="16.5" customHeight="1">
      <c r="A562" s="132"/>
      <c r="B562" s="176"/>
      <c r="C562" s="176"/>
      <c r="D562" s="176"/>
      <c r="E562" s="176"/>
      <c r="F562" s="176"/>
      <c r="G562" s="176"/>
      <c r="H562" s="176"/>
      <c r="I562" s="176"/>
      <c r="J562" s="176"/>
      <c r="K562" s="132"/>
      <c r="L562" s="132"/>
      <c r="M562" s="132"/>
      <c r="N562" s="132"/>
      <c r="O562" s="132"/>
      <c r="P562" s="132"/>
      <c r="Q562" s="132"/>
      <c r="R562" s="132"/>
      <c r="S562" s="132"/>
      <c r="T562" s="132"/>
      <c r="U562" s="132"/>
      <c r="V562" s="132"/>
      <c r="W562" s="132"/>
      <c r="X562" s="132"/>
      <c r="Y562" s="132"/>
      <c r="Z562" s="132"/>
      <c r="AA562" s="132"/>
    </row>
    <row r="563" spans="1:27" ht="16.5" customHeight="1">
      <c r="A563" s="132"/>
      <c r="B563" s="176"/>
      <c r="C563" s="176"/>
      <c r="D563" s="176"/>
      <c r="E563" s="176"/>
      <c r="F563" s="176"/>
      <c r="G563" s="176"/>
      <c r="H563" s="176"/>
      <c r="I563" s="176"/>
      <c r="J563" s="176"/>
      <c r="K563" s="132"/>
      <c r="L563" s="132"/>
      <c r="M563" s="132"/>
      <c r="N563" s="132"/>
      <c r="O563" s="132"/>
      <c r="P563" s="132"/>
      <c r="Q563" s="132"/>
      <c r="R563" s="132"/>
      <c r="S563" s="132"/>
      <c r="T563" s="132"/>
      <c r="U563" s="132"/>
      <c r="V563" s="132"/>
      <c r="W563" s="132"/>
      <c r="X563" s="132"/>
      <c r="Y563" s="132"/>
      <c r="Z563" s="132"/>
      <c r="AA563" s="132"/>
    </row>
    <row r="564" spans="1:27" ht="16.5" customHeight="1">
      <c r="A564" s="132"/>
      <c r="B564" s="176"/>
      <c r="C564" s="176"/>
      <c r="D564" s="176"/>
      <c r="E564" s="176"/>
      <c r="F564" s="176"/>
      <c r="G564" s="176"/>
      <c r="H564" s="176"/>
      <c r="I564" s="176"/>
      <c r="J564" s="176"/>
      <c r="K564" s="132"/>
      <c r="L564" s="132"/>
      <c r="M564" s="132"/>
      <c r="N564" s="132"/>
      <c r="O564" s="132"/>
      <c r="P564" s="132"/>
      <c r="Q564" s="132"/>
      <c r="R564" s="132"/>
      <c r="S564" s="132"/>
      <c r="T564" s="132"/>
      <c r="U564" s="132"/>
      <c r="V564" s="132"/>
      <c r="W564" s="132"/>
      <c r="X564" s="132"/>
      <c r="Y564" s="132"/>
      <c r="Z564" s="132"/>
      <c r="AA564" s="132"/>
    </row>
    <row r="565" spans="1:27" ht="16.5" customHeight="1">
      <c r="A565" s="132"/>
      <c r="B565" s="176"/>
      <c r="C565" s="176"/>
      <c r="D565" s="176"/>
      <c r="E565" s="176"/>
      <c r="F565" s="176"/>
      <c r="G565" s="176"/>
      <c r="H565" s="176"/>
      <c r="I565" s="176"/>
      <c r="J565" s="176"/>
      <c r="K565" s="132"/>
      <c r="L565" s="132"/>
      <c r="M565" s="132"/>
      <c r="N565" s="132"/>
      <c r="O565" s="132"/>
      <c r="P565" s="132"/>
      <c r="Q565" s="132"/>
      <c r="R565" s="132"/>
      <c r="S565" s="132"/>
      <c r="T565" s="132"/>
      <c r="U565" s="132"/>
      <c r="V565" s="132"/>
      <c r="W565" s="132"/>
      <c r="X565" s="132"/>
      <c r="Y565" s="132"/>
      <c r="Z565" s="132"/>
      <c r="AA565" s="132"/>
    </row>
    <row r="566" spans="1:27" ht="16.5" customHeight="1">
      <c r="A566" s="132"/>
      <c r="B566" s="176"/>
      <c r="C566" s="176"/>
      <c r="D566" s="176"/>
      <c r="E566" s="176"/>
      <c r="F566" s="176"/>
      <c r="G566" s="176"/>
      <c r="H566" s="176"/>
      <c r="I566" s="176"/>
      <c r="J566" s="176"/>
      <c r="K566" s="132"/>
      <c r="L566" s="132"/>
      <c r="M566" s="132"/>
      <c r="N566" s="132"/>
      <c r="O566" s="132"/>
      <c r="P566" s="132"/>
      <c r="Q566" s="132"/>
      <c r="R566" s="132"/>
      <c r="S566" s="132"/>
      <c r="T566" s="132"/>
      <c r="U566" s="132"/>
      <c r="V566" s="132"/>
      <c r="W566" s="132"/>
      <c r="X566" s="132"/>
      <c r="Y566" s="132"/>
      <c r="Z566" s="132"/>
      <c r="AA566" s="132"/>
    </row>
    <row r="567" spans="1:27" ht="16.5" customHeight="1">
      <c r="A567" s="132"/>
      <c r="B567" s="176"/>
      <c r="C567" s="176"/>
      <c r="D567" s="176"/>
      <c r="E567" s="176"/>
      <c r="F567" s="176"/>
      <c r="G567" s="176"/>
      <c r="H567" s="176"/>
      <c r="I567" s="176"/>
      <c r="J567" s="176"/>
      <c r="K567" s="132"/>
      <c r="L567" s="132"/>
      <c r="M567" s="132"/>
      <c r="N567" s="132"/>
      <c r="O567" s="132"/>
      <c r="P567" s="132"/>
      <c r="Q567" s="132"/>
      <c r="R567" s="132"/>
      <c r="S567" s="132"/>
      <c r="T567" s="132"/>
      <c r="U567" s="132"/>
      <c r="V567" s="132"/>
      <c r="W567" s="132"/>
      <c r="X567" s="132"/>
      <c r="Y567" s="132"/>
      <c r="Z567" s="132"/>
      <c r="AA567" s="132"/>
    </row>
    <row r="568" spans="1:27" ht="16.5" customHeight="1">
      <c r="A568" s="132"/>
      <c r="B568" s="176"/>
      <c r="C568" s="176"/>
      <c r="D568" s="176"/>
      <c r="E568" s="176"/>
      <c r="F568" s="176"/>
      <c r="G568" s="176"/>
      <c r="H568" s="176"/>
      <c r="I568" s="176"/>
      <c r="J568" s="176"/>
      <c r="K568" s="132"/>
      <c r="L568" s="132"/>
      <c r="M568" s="132"/>
      <c r="N568" s="132"/>
      <c r="O568" s="132"/>
      <c r="P568" s="132"/>
      <c r="Q568" s="132"/>
      <c r="R568" s="132"/>
      <c r="S568" s="132"/>
      <c r="T568" s="132"/>
      <c r="U568" s="132"/>
      <c r="V568" s="132"/>
      <c r="W568" s="132"/>
      <c r="X568" s="132"/>
      <c r="Y568" s="132"/>
      <c r="Z568" s="132"/>
      <c r="AA568" s="132"/>
    </row>
    <row r="569" spans="1:27" ht="16.5" customHeight="1">
      <c r="A569" s="132"/>
      <c r="B569" s="176"/>
      <c r="C569" s="176"/>
      <c r="D569" s="176"/>
      <c r="E569" s="176"/>
      <c r="F569" s="176"/>
      <c r="G569" s="176"/>
      <c r="H569" s="176"/>
      <c r="I569" s="176"/>
      <c r="J569" s="176"/>
      <c r="K569" s="132"/>
      <c r="L569" s="132"/>
      <c r="M569" s="132"/>
      <c r="N569" s="132"/>
      <c r="O569" s="132"/>
      <c r="P569" s="132"/>
      <c r="Q569" s="132"/>
      <c r="R569" s="132"/>
      <c r="S569" s="132"/>
      <c r="T569" s="132"/>
      <c r="U569" s="132"/>
      <c r="V569" s="132"/>
      <c r="W569" s="132"/>
      <c r="X569" s="132"/>
      <c r="Y569" s="132"/>
      <c r="Z569" s="132"/>
      <c r="AA569" s="132"/>
    </row>
    <row r="570" spans="1:27" ht="16.5" customHeight="1">
      <c r="A570" s="132"/>
      <c r="B570" s="176"/>
      <c r="C570" s="176"/>
      <c r="D570" s="176"/>
      <c r="E570" s="176"/>
      <c r="F570" s="176"/>
      <c r="G570" s="176"/>
      <c r="H570" s="176"/>
      <c r="I570" s="176"/>
      <c r="J570" s="176"/>
      <c r="K570" s="132"/>
      <c r="L570" s="132"/>
      <c r="M570" s="132"/>
      <c r="N570" s="132"/>
      <c r="O570" s="132"/>
      <c r="P570" s="132"/>
      <c r="Q570" s="132"/>
      <c r="R570" s="132"/>
      <c r="S570" s="132"/>
      <c r="T570" s="132"/>
      <c r="U570" s="132"/>
      <c r="V570" s="132"/>
      <c r="W570" s="132"/>
      <c r="X570" s="132"/>
      <c r="Y570" s="132"/>
      <c r="Z570" s="132"/>
      <c r="AA570" s="132"/>
    </row>
    <row r="571" spans="1:27" ht="16.5" customHeight="1">
      <c r="A571" s="132"/>
      <c r="B571" s="176"/>
      <c r="C571" s="176"/>
      <c r="D571" s="176"/>
      <c r="E571" s="176"/>
      <c r="F571" s="176"/>
      <c r="G571" s="176"/>
      <c r="H571" s="176"/>
      <c r="I571" s="176"/>
      <c r="J571" s="176"/>
      <c r="K571" s="132"/>
      <c r="L571" s="132"/>
      <c r="M571" s="132"/>
      <c r="N571" s="132"/>
      <c r="O571" s="132"/>
      <c r="P571" s="132"/>
      <c r="Q571" s="132"/>
      <c r="R571" s="132"/>
      <c r="S571" s="132"/>
      <c r="T571" s="132"/>
      <c r="U571" s="132"/>
      <c r="V571" s="132"/>
      <c r="W571" s="132"/>
      <c r="X571" s="132"/>
      <c r="Y571" s="132"/>
      <c r="Z571" s="132"/>
      <c r="AA571" s="132"/>
    </row>
    <row r="572" spans="1:27" ht="16.5" customHeight="1">
      <c r="A572" s="132"/>
      <c r="B572" s="176"/>
      <c r="C572" s="176"/>
      <c r="D572" s="176"/>
      <c r="E572" s="176"/>
      <c r="F572" s="176"/>
      <c r="G572" s="176"/>
      <c r="H572" s="176"/>
      <c r="I572" s="176"/>
      <c r="J572" s="176"/>
      <c r="K572" s="132"/>
      <c r="L572" s="132"/>
      <c r="M572" s="132"/>
      <c r="N572" s="132"/>
      <c r="O572" s="132"/>
      <c r="P572" s="132"/>
      <c r="Q572" s="132"/>
      <c r="R572" s="132"/>
      <c r="S572" s="132"/>
      <c r="T572" s="132"/>
      <c r="U572" s="132"/>
      <c r="V572" s="132"/>
      <c r="W572" s="132"/>
      <c r="X572" s="132"/>
      <c r="Y572" s="132"/>
      <c r="Z572" s="132"/>
      <c r="AA572" s="132"/>
    </row>
    <row r="573" spans="1:27" ht="16.5" customHeight="1">
      <c r="A573" s="132"/>
      <c r="B573" s="176"/>
      <c r="C573" s="176"/>
      <c r="D573" s="176"/>
      <c r="E573" s="176"/>
      <c r="F573" s="176"/>
      <c r="G573" s="176"/>
      <c r="H573" s="176"/>
      <c r="I573" s="176"/>
      <c r="J573" s="176"/>
      <c r="K573" s="132"/>
      <c r="L573" s="132"/>
      <c r="M573" s="132"/>
      <c r="N573" s="132"/>
      <c r="O573" s="132"/>
      <c r="P573" s="132"/>
      <c r="Q573" s="132"/>
      <c r="R573" s="132"/>
      <c r="S573" s="132"/>
      <c r="T573" s="132"/>
      <c r="U573" s="132"/>
      <c r="V573" s="132"/>
      <c r="W573" s="132"/>
      <c r="X573" s="132"/>
      <c r="Y573" s="132"/>
      <c r="Z573" s="132"/>
      <c r="AA573" s="132"/>
    </row>
    <row r="574" spans="1:27" ht="16.5" customHeight="1">
      <c r="A574" s="132"/>
      <c r="B574" s="176"/>
      <c r="C574" s="176"/>
      <c r="D574" s="176"/>
      <c r="E574" s="176"/>
      <c r="F574" s="176"/>
      <c r="G574" s="176"/>
      <c r="H574" s="176"/>
      <c r="I574" s="176"/>
      <c r="J574" s="176"/>
      <c r="K574" s="132"/>
      <c r="L574" s="132"/>
      <c r="M574" s="132"/>
      <c r="N574" s="132"/>
      <c r="O574" s="132"/>
      <c r="P574" s="132"/>
      <c r="Q574" s="132"/>
      <c r="R574" s="132"/>
      <c r="S574" s="132"/>
      <c r="T574" s="132"/>
      <c r="U574" s="132"/>
      <c r="V574" s="132"/>
      <c r="W574" s="132"/>
      <c r="X574" s="132"/>
      <c r="Y574" s="132"/>
      <c r="Z574" s="132"/>
      <c r="AA574" s="132"/>
    </row>
    <row r="575" spans="1:27" ht="16.5" customHeight="1">
      <c r="A575" s="132"/>
      <c r="B575" s="176"/>
      <c r="C575" s="176"/>
      <c r="D575" s="176"/>
      <c r="E575" s="176"/>
      <c r="F575" s="176"/>
      <c r="G575" s="176"/>
      <c r="H575" s="176"/>
      <c r="I575" s="176"/>
      <c r="J575" s="176"/>
      <c r="K575" s="132"/>
      <c r="L575" s="132"/>
      <c r="M575" s="132"/>
      <c r="N575" s="132"/>
      <c r="O575" s="132"/>
      <c r="P575" s="132"/>
      <c r="Q575" s="132"/>
      <c r="R575" s="132"/>
      <c r="S575" s="132"/>
      <c r="T575" s="132"/>
      <c r="U575" s="132"/>
      <c r="V575" s="132"/>
      <c r="W575" s="132"/>
      <c r="X575" s="132"/>
      <c r="Y575" s="132"/>
      <c r="Z575" s="132"/>
      <c r="AA575" s="132"/>
    </row>
    <row r="576" spans="1:27" ht="16.5" customHeight="1">
      <c r="A576" s="132"/>
      <c r="B576" s="176"/>
      <c r="C576" s="176"/>
      <c r="D576" s="176"/>
      <c r="E576" s="176"/>
      <c r="F576" s="176"/>
      <c r="G576" s="176"/>
      <c r="H576" s="176"/>
      <c r="I576" s="176"/>
      <c r="J576" s="176"/>
      <c r="K576" s="132"/>
      <c r="L576" s="132"/>
      <c r="M576" s="132"/>
      <c r="N576" s="132"/>
      <c r="O576" s="132"/>
      <c r="P576" s="132"/>
      <c r="Q576" s="132"/>
      <c r="R576" s="132"/>
      <c r="S576" s="132"/>
      <c r="T576" s="132"/>
      <c r="U576" s="132"/>
      <c r="V576" s="132"/>
      <c r="W576" s="132"/>
      <c r="X576" s="132"/>
      <c r="Y576" s="132"/>
      <c r="Z576" s="132"/>
      <c r="AA576" s="132"/>
    </row>
    <row r="577" spans="1:27" ht="16.5" customHeight="1">
      <c r="A577" s="132"/>
      <c r="B577" s="176"/>
      <c r="C577" s="176"/>
      <c r="D577" s="176"/>
      <c r="E577" s="176"/>
      <c r="F577" s="176"/>
      <c r="G577" s="176"/>
      <c r="H577" s="176"/>
      <c r="I577" s="176"/>
      <c r="J577" s="176"/>
      <c r="K577" s="132"/>
      <c r="L577" s="132"/>
      <c r="M577" s="132"/>
      <c r="N577" s="132"/>
      <c r="O577" s="132"/>
      <c r="P577" s="132"/>
      <c r="Q577" s="132"/>
      <c r="R577" s="132"/>
      <c r="S577" s="132"/>
      <c r="T577" s="132"/>
      <c r="U577" s="132"/>
      <c r="V577" s="132"/>
      <c r="W577" s="132"/>
      <c r="X577" s="132"/>
      <c r="Y577" s="132"/>
      <c r="Z577" s="132"/>
      <c r="AA577" s="132"/>
    </row>
    <row r="578" spans="1:27" ht="16.5" customHeight="1">
      <c r="A578" s="132"/>
      <c r="B578" s="176"/>
      <c r="C578" s="176"/>
      <c r="D578" s="176"/>
      <c r="E578" s="176"/>
      <c r="F578" s="176"/>
      <c r="G578" s="176"/>
      <c r="H578" s="176"/>
      <c r="I578" s="176"/>
      <c r="J578" s="176"/>
      <c r="K578" s="132"/>
      <c r="L578" s="132"/>
      <c r="M578" s="132"/>
      <c r="N578" s="132"/>
      <c r="O578" s="132"/>
      <c r="P578" s="132"/>
      <c r="Q578" s="132"/>
      <c r="R578" s="132"/>
      <c r="S578" s="132"/>
      <c r="T578" s="132"/>
      <c r="U578" s="132"/>
      <c r="V578" s="132"/>
      <c r="W578" s="132"/>
      <c r="X578" s="132"/>
      <c r="Y578" s="132"/>
      <c r="Z578" s="132"/>
      <c r="AA578" s="132"/>
    </row>
    <row r="579" spans="1:27" ht="16.5" customHeight="1">
      <c r="A579" s="132"/>
      <c r="B579" s="176"/>
      <c r="C579" s="176"/>
      <c r="D579" s="176"/>
      <c r="E579" s="176"/>
      <c r="F579" s="176"/>
      <c r="G579" s="176"/>
      <c r="H579" s="176"/>
      <c r="I579" s="176"/>
      <c r="J579" s="176"/>
      <c r="K579" s="132"/>
      <c r="L579" s="132"/>
      <c r="M579" s="132"/>
      <c r="N579" s="132"/>
      <c r="O579" s="132"/>
      <c r="P579" s="132"/>
      <c r="Q579" s="132"/>
      <c r="R579" s="132"/>
      <c r="S579" s="132"/>
      <c r="T579" s="132"/>
      <c r="U579" s="132"/>
      <c r="V579" s="132"/>
      <c r="W579" s="132"/>
      <c r="X579" s="132"/>
      <c r="Y579" s="132"/>
      <c r="Z579" s="132"/>
      <c r="AA579" s="132"/>
    </row>
    <row r="580" spans="1:27" ht="16.5" customHeight="1">
      <c r="A580" s="132"/>
      <c r="B580" s="176"/>
      <c r="C580" s="176"/>
      <c r="D580" s="176"/>
      <c r="E580" s="176"/>
      <c r="F580" s="176"/>
      <c r="G580" s="176"/>
      <c r="H580" s="176"/>
      <c r="I580" s="176"/>
      <c r="J580" s="176"/>
      <c r="K580" s="132"/>
      <c r="L580" s="132"/>
      <c r="M580" s="132"/>
      <c r="N580" s="132"/>
      <c r="O580" s="132"/>
      <c r="P580" s="132"/>
      <c r="Q580" s="132"/>
      <c r="R580" s="132"/>
      <c r="S580" s="132"/>
      <c r="T580" s="132"/>
      <c r="U580" s="132"/>
      <c r="V580" s="132"/>
      <c r="W580" s="132"/>
      <c r="X580" s="132"/>
      <c r="Y580" s="132"/>
      <c r="Z580" s="132"/>
      <c r="AA580" s="132"/>
    </row>
    <row r="581" spans="1:27" ht="16.5" customHeight="1">
      <c r="A581" s="132"/>
      <c r="B581" s="176"/>
      <c r="C581" s="176"/>
      <c r="D581" s="176"/>
      <c r="E581" s="176"/>
      <c r="F581" s="176"/>
      <c r="G581" s="176"/>
      <c r="H581" s="176"/>
      <c r="I581" s="176"/>
      <c r="J581" s="176"/>
      <c r="K581" s="132"/>
      <c r="L581" s="132"/>
      <c r="M581" s="132"/>
      <c r="N581" s="132"/>
      <c r="O581" s="132"/>
      <c r="P581" s="132"/>
      <c r="Q581" s="132"/>
      <c r="R581" s="132"/>
      <c r="S581" s="132"/>
      <c r="T581" s="132"/>
      <c r="U581" s="132"/>
      <c r="V581" s="132"/>
      <c r="W581" s="132"/>
      <c r="X581" s="132"/>
      <c r="Y581" s="132"/>
      <c r="Z581" s="132"/>
      <c r="AA581" s="132"/>
    </row>
    <row r="582" spans="1:27" ht="16.5" customHeight="1">
      <c r="A582" s="132"/>
      <c r="B582" s="176"/>
      <c r="C582" s="176"/>
      <c r="D582" s="176"/>
      <c r="E582" s="176"/>
      <c r="F582" s="176"/>
      <c r="G582" s="176"/>
      <c r="H582" s="176"/>
      <c r="I582" s="176"/>
      <c r="J582" s="176"/>
      <c r="K582" s="132"/>
      <c r="L582" s="132"/>
      <c r="M582" s="132"/>
      <c r="N582" s="132"/>
      <c r="O582" s="132"/>
      <c r="P582" s="132"/>
      <c r="Q582" s="132"/>
      <c r="R582" s="132"/>
      <c r="S582" s="132"/>
      <c r="T582" s="132"/>
      <c r="U582" s="132"/>
      <c r="V582" s="132"/>
      <c r="W582" s="132"/>
      <c r="X582" s="132"/>
      <c r="Y582" s="132"/>
      <c r="Z582" s="132"/>
      <c r="AA582" s="132"/>
    </row>
    <row r="583" spans="1:27" ht="16.5" customHeight="1">
      <c r="A583" s="132"/>
      <c r="B583" s="176"/>
      <c r="C583" s="176"/>
      <c r="D583" s="176"/>
      <c r="E583" s="176"/>
      <c r="F583" s="176"/>
      <c r="G583" s="176"/>
      <c r="H583" s="176"/>
      <c r="I583" s="176"/>
      <c r="J583" s="176"/>
      <c r="K583" s="132"/>
      <c r="L583" s="132"/>
      <c r="M583" s="132"/>
      <c r="N583" s="132"/>
      <c r="O583" s="132"/>
      <c r="P583" s="132"/>
      <c r="Q583" s="132"/>
      <c r="R583" s="132"/>
      <c r="S583" s="132"/>
      <c r="T583" s="132"/>
      <c r="U583" s="132"/>
      <c r="V583" s="132"/>
      <c r="W583" s="132"/>
      <c r="X583" s="132"/>
      <c r="Y583" s="132"/>
      <c r="Z583" s="132"/>
      <c r="AA583" s="132"/>
    </row>
    <row r="584" spans="1:27" ht="16.5" customHeight="1">
      <c r="A584" s="132"/>
      <c r="B584" s="176"/>
      <c r="C584" s="176"/>
      <c r="D584" s="176"/>
      <c r="E584" s="176"/>
      <c r="F584" s="176"/>
      <c r="G584" s="176"/>
      <c r="H584" s="176"/>
      <c r="I584" s="176"/>
      <c r="J584" s="176"/>
      <c r="K584" s="132"/>
      <c r="L584" s="132"/>
      <c r="M584" s="132"/>
      <c r="N584" s="132"/>
      <c r="O584" s="132"/>
      <c r="P584" s="132"/>
      <c r="Q584" s="132"/>
      <c r="R584" s="132"/>
      <c r="S584" s="132"/>
      <c r="T584" s="132"/>
      <c r="U584" s="132"/>
      <c r="V584" s="132"/>
      <c r="W584" s="132"/>
      <c r="X584" s="132"/>
      <c r="Y584" s="132"/>
      <c r="Z584" s="132"/>
      <c r="AA584" s="132"/>
    </row>
    <row r="585" spans="1:27" ht="16.5" customHeight="1">
      <c r="A585" s="132"/>
      <c r="B585" s="176"/>
      <c r="C585" s="176"/>
      <c r="D585" s="176"/>
      <c r="E585" s="176"/>
      <c r="F585" s="176"/>
      <c r="G585" s="176"/>
      <c r="H585" s="176"/>
      <c r="I585" s="176"/>
      <c r="J585" s="176"/>
      <c r="K585" s="132"/>
      <c r="L585" s="132"/>
      <c r="M585" s="132"/>
      <c r="N585" s="132"/>
      <c r="O585" s="132"/>
      <c r="P585" s="132"/>
      <c r="Q585" s="132"/>
      <c r="R585" s="132"/>
      <c r="S585" s="132"/>
      <c r="T585" s="132"/>
      <c r="U585" s="132"/>
      <c r="V585" s="132"/>
      <c r="W585" s="132"/>
      <c r="X585" s="132"/>
      <c r="Y585" s="132"/>
      <c r="Z585" s="132"/>
      <c r="AA585" s="132"/>
    </row>
    <row r="586" spans="1:27" ht="16.5" customHeight="1">
      <c r="A586" s="132"/>
      <c r="B586" s="176"/>
      <c r="C586" s="176"/>
      <c r="D586" s="176"/>
      <c r="E586" s="176"/>
      <c r="F586" s="176"/>
      <c r="G586" s="176"/>
      <c r="H586" s="176"/>
      <c r="I586" s="176"/>
      <c r="J586" s="176"/>
      <c r="K586" s="132"/>
      <c r="L586" s="132"/>
      <c r="M586" s="132"/>
      <c r="N586" s="132"/>
      <c r="O586" s="132"/>
      <c r="P586" s="132"/>
      <c r="Q586" s="132"/>
      <c r="R586" s="132"/>
      <c r="S586" s="132"/>
      <c r="T586" s="132"/>
      <c r="U586" s="132"/>
      <c r="V586" s="132"/>
      <c r="W586" s="132"/>
      <c r="X586" s="132"/>
      <c r="Y586" s="132"/>
      <c r="Z586" s="132"/>
      <c r="AA586" s="132"/>
    </row>
    <row r="587" spans="1:27" ht="16.5" customHeight="1">
      <c r="A587" s="132"/>
      <c r="B587" s="176"/>
      <c r="C587" s="176"/>
      <c r="D587" s="176"/>
      <c r="E587" s="176"/>
      <c r="F587" s="176"/>
      <c r="G587" s="176"/>
      <c r="H587" s="176"/>
      <c r="I587" s="176"/>
      <c r="J587" s="176"/>
      <c r="K587" s="132"/>
      <c r="L587" s="132"/>
      <c r="M587" s="132"/>
      <c r="N587" s="132"/>
      <c r="O587" s="132"/>
      <c r="P587" s="132"/>
      <c r="Q587" s="132"/>
      <c r="R587" s="132"/>
      <c r="S587" s="132"/>
      <c r="T587" s="132"/>
      <c r="U587" s="132"/>
      <c r="V587" s="132"/>
      <c r="W587" s="132"/>
      <c r="X587" s="132"/>
      <c r="Y587" s="132"/>
      <c r="Z587" s="132"/>
      <c r="AA587" s="132"/>
    </row>
    <row r="588" spans="1:27" ht="16.5" customHeight="1">
      <c r="A588" s="132"/>
      <c r="B588" s="176"/>
      <c r="C588" s="176"/>
      <c r="D588" s="176"/>
      <c r="E588" s="176"/>
      <c r="F588" s="176"/>
      <c r="G588" s="176"/>
      <c r="H588" s="176"/>
      <c r="I588" s="176"/>
      <c r="J588" s="176"/>
      <c r="K588" s="132"/>
      <c r="L588" s="132"/>
      <c r="M588" s="132"/>
      <c r="N588" s="132"/>
      <c r="O588" s="132"/>
      <c r="P588" s="132"/>
      <c r="Q588" s="132"/>
      <c r="R588" s="132"/>
      <c r="S588" s="132"/>
      <c r="T588" s="132"/>
      <c r="U588" s="132"/>
      <c r="V588" s="132"/>
      <c r="W588" s="132"/>
      <c r="X588" s="132"/>
      <c r="Y588" s="132"/>
      <c r="Z588" s="132"/>
      <c r="AA588" s="132"/>
    </row>
    <row r="589" spans="1:27" ht="16.5" customHeight="1">
      <c r="A589" s="132"/>
      <c r="B589" s="176"/>
      <c r="C589" s="176"/>
      <c r="D589" s="176"/>
      <c r="E589" s="176"/>
      <c r="F589" s="176"/>
      <c r="G589" s="176"/>
      <c r="H589" s="176"/>
      <c r="I589" s="176"/>
      <c r="J589" s="176"/>
      <c r="K589" s="132"/>
      <c r="L589" s="132"/>
      <c r="M589" s="132"/>
      <c r="N589" s="132"/>
      <c r="O589" s="132"/>
      <c r="P589" s="132"/>
      <c r="Q589" s="132"/>
      <c r="R589" s="132"/>
      <c r="S589" s="132"/>
      <c r="T589" s="132"/>
      <c r="U589" s="132"/>
      <c r="V589" s="132"/>
      <c r="W589" s="132"/>
      <c r="X589" s="132"/>
      <c r="Y589" s="132"/>
      <c r="Z589" s="132"/>
      <c r="AA589" s="132"/>
    </row>
    <row r="590" spans="1:27" ht="16.5" customHeight="1">
      <c r="A590" s="132"/>
      <c r="B590" s="176"/>
      <c r="C590" s="176"/>
      <c r="D590" s="176"/>
      <c r="E590" s="176"/>
      <c r="F590" s="176"/>
      <c r="G590" s="176"/>
      <c r="H590" s="176"/>
      <c r="I590" s="176"/>
      <c r="J590" s="176"/>
      <c r="K590" s="132"/>
      <c r="L590" s="132"/>
      <c r="M590" s="132"/>
      <c r="N590" s="132"/>
      <c r="O590" s="132"/>
      <c r="P590" s="132"/>
      <c r="Q590" s="132"/>
      <c r="R590" s="132"/>
      <c r="S590" s="132"/>
      <c r="T590" s="132"/>
      <c r="U590" s="132"/>
      <c r="V590" s="132"/>
      <c r="W590" s="132"/>
      <c r="X590" s="132"/>
      <c r="Y590" s="132"/>
      <c r="Z590" s="132"/>
      <c r="AA590" s="132"/>
    </row>
    <row r="591" spans="1:27" ht="16.5" customHeight="1">
      <c r="A591" s="132"/>
      <c r="B591" s="176"/>
      <c r="C591" s="176"/>
      <c r="D591" s="176"/>
      <c r="E591" s="176"/>
      <c r="F591" s="176"/>
      <c r="G591" s="176"/>
      <c r="H591" s="176"/>
      <c r="I591" s="176"/>
      <c r="J591" s="176"/>
      <c r="K591" s="132"/>
      <c r="L591" s="132"/>
      <c r="M591" s="132"/>
      <c r="N591" s="132"/>
      <c r="O591" s="132"/>
      <c r="P591" s="132"/>
      <c r="Q591" s="132"/>
      <c r="R591" s="132"/>
      <c r="S591" s="132"/>
      <c r="T591" s="132"/>
      <c r="U591" s="132"/>
      <c r="V591" s="132"/>
      <c r="W591" s="132"/>
      <c r="X591" s="132"/>
      <c r="Y591" s="132"/>
      <c r="Z591" s="132"/>
      <c r="AA591" s="132"/>
    </row>
    <row r="592" spans="1:27" ht="16.5" customHeight="1">
      <c r="A592" s="132"/>
      <c r="B592" s="176"/>
      <c r="C592" s="176"/>
      <c r="D592" s="176"/>
      <c r="E592" s="176"/>
      <c r="F592" s="176"/>
      <c r="G592" s="176"/>
      <c r="H592" s="176"/>
      <c r="I592" s="176"/>
      <c r="J592" s="176"/>
      <c r="K592" s="132"/>
      <c r="L592" s="132"/>
      <c r="M592" s="132"/>
      <c r="N592" s="132"/>
      <c r="O592" s="132"/>
      <c r="P592" s="132"/>
      <c r="Q592" s="132"/>
      <c r="R592" s="132"/>
      <c r="S592" s="132"/>
      <c r="T592" s="132"/>
      <c r="U592" s="132"/>
      <c r="V592" s="132"/>
      <c r="W592" s="132"/>
      <c r="X592" s="132"/>
      <c r="Y592" s="132"/>
      <c r="Z592" s="132"/>
      <c r="AA592" s="132"/>
    </row>
    <row r="593" spans="1:27" ht="16.5" customHeight="1">
      <c r="A593" s="132"/>
      <c r="B593" s="176"/>
      <c r="C593" s="176"/>
      <c r="D593" s="176"/>
      <c r="E593" s="176"/>
      <c r="F593" s="176"/>
      <c r="G593" s="176"/>
      <c r="H593" s="176"/>
      <c r="I593" s="176"/>
      <c r="J593" s="176"/>
      <c r="K593" s="132"/>
      <c r="L593" s="132"/>
      <c r="M593" s="132"/>
      <c r="N593" s="132"/>
      <c r="O593" s="132"/>
      <c r="P593" s="132"/>
      <c r="Q593" s="132"/>
      <c r="R593" s="132"/>
      <c r="S593" s="132"/>
      <c r="T593" s="132"/>
      <c r="U593" s="132"/>
      <c r="V593" s="132"/>
      <c r="W593" s="132"/>
      <c r="X593" s="132"/>
      <c r="Y593" s="132"/>
      <c r="Z593" s="132"/>
      <c r="AA593" s="132"/>
    </row>
    <row r="594" spans="1:27" ht="16.5" customHeight="1">
      <c r="A594" s="132"/>
      <c r="B594" s="176"/>
      <c r="C594" s="176"/>
      <c r="D594" s="176"/>
      <c r="E594" s="176"/>
      <c r="F594" s="176"/>
      <c r="G594" s="176"/>
      <c r="H594" s="176"/>
      <c r="I594" s="176"/>
      <c r="J594" s="176"/>
      <c r="K594" s="132"/>
      <c r="L594" s="132"/>
      <c r="M594" s="132"/>
      <c r="N594" s="132"/>
      <c r="O594" s="132"/>
      <c r="P594" s="132"/>
      <c r="Q594" s="132"/>
      <c r="R594" s="132"/>
      <c r="S594" s="132"/>
      <c r="T594" s="132"/>
      <c r="U594" s="132"/>
      <c r="V594" s="132"/>
      <c r="W594" s="132"/>
      <c r="X594" s="132"/>
      <c r="Y594" s="132"/>
      <c r="Z594" s="132"/>
      <c r="AA594" s="132"/>
    </row>
    <row r="595" spans="1:27" ht="16.5" customHeight="1">
      <c r="A595" s="132"/>
      <c r="B595" s="176"/>
      <c r="C595" s="176"/>
      <c r="D595" s="176"/>
      <c r="E595" s="176"/>
      <c r="F595" s="176"/>
      <c r="G595" s="176"/>
      <c r="H595" s="176"/>
      <c r="I595" s="176"/>
      <c r="J595" s="176"/>
      <c r="K595" s="132"/>
      <c r="L595" s="132"/>
      <c r="M595" s="132"/>
      <c r="N595" s="132"/>
      <c r="O595" s="132"/>
      <c r="P595" s="132"/>
      <c r="Q595" s="132"/>
      <c r="R595" s="132"/>
      <c r="S595" s="132"/>
      <c r="T595" s="132"/>
      <c r="U595" s="132"/>
      <c r="V595" s="132"/>
      <c r="W595" s="132"/>
      <c r="X595" s="132"/>
      <c r="Y595" s="132"/>
      <c r="Z595" s="132"/>
      <c r="AA595" s="132"/>
    </row>
    <row r="596" spans="1:27" ht="16.5" customHeight="1">
      <c r="A596" s="132"/>
      <c r="B596" s="176"/>
      <c r="C596" s="176"/>
      <c r="D596" s="176"/>
      <c r="E596" s="176"/>
      <c r="F596" s="176"/>
      <c r="G596" s="176"/>
      <c r="H596" s="176"/>
      <c r="I596" s="176"/>
      <c r="J596" s="176"/>
      <c r="K596" s="132"/>
      <c r="L596" s="132"/>
      <c r="M596" s="132"/>
      <c r="N596" s="132"/>
      <c r="O596" s="132"/>
      <c r="P596" s="132"/>
      <c r="Q596" s="132"/>
      <c r="R596" s="132"/>
      <c r="S596" s="132"/>
      <c r="T596" s="132"/>
      <c r="U596" s="132"/>
      <c r="V596" s="132"/>
      <c r="W596" s="132"/>
      <c r="X596" s="132"/>
      <c r="Y596" s="132"/>
      <c r="Z596" s="132"/>
      <c r="AA596" s="132"/>
    </row>
    <row r="597" spans="1:27" ht="16.5" customHeight="1">
      <c r="A597" s="132"/>
      <c r="B597" s="176"/>
      <c r="C597" s="176"/>
      <c r="D597" s="176"/>
      <c r="E597" s="176"/>
      <c r="F597" s="176"/>
      <c r="G597" s="176"/>
      <c r="H597" s="176"/>
      <c r="I597" s="176"/>
      <c r="J597" s="176"/>
      <c r="K597" s="132"/>
      <c r="L597" s="132"/>
      <c r="M597" s="132"/>
      <c r="N597" s="132"/>
      <c r="O597" s="132"/>
      <c r="P597" s="132"/>
      <c r="Q597" s="132"/>
      <c r="R597" s="132"/>
      <c r="S597" s="132"/>
      <c r="T597" s="132"/>
      <c r="U597" s="132"/>
      <c r="V597" s="132"/>
      <c r="W597" s="132"/>
      <c r="X597" s="132"/>
      <c r="Y597" s="132"/>
      <c r="Z597" s="132"/>
      <c r="AA597" s="132"/>
    </row>
    <row r="598" spans="1:27" ht="16.5" customHeight="1">
      <c r="A598" s="132"/>
      <c r="B598" s="176"/>
      <c r="C598" s="176"/>
      <c r="D598" s="176"/>
      <c r="E598" s="176"/>
      <c r="F598" s="176"/>
      <c r="G598" s="176"/>
      <c r="H598" s="176"/>
      <c r="I598" s="176"/>
      <c r="J598" s="176"/>
      <c r="K598" s="132"/>
      <c r="L598" s="132"/>
      <c r="M598" s="132"/>
      <c r="N598" s="132"/>
      <c r="O598" s="132"/>
      <c r="P598" s="132"/>
      <c r="Q598" s="132"/>
      <c r="R598" s="132"/>
      <c r="S598" s="132"/>
      <c r="T598" s="132"/>
      <c r="U598" s="132"/>
      <c r="V598" s="132"/>
      <c r="W598" s="132"/>
      <c r="X598" s="132"/>
      <c r="Y598" s="132"/>
      <c r="Z598" s="132"/>
      <c r="AA598" s="132"/>
    </row>
    <row r="599" spans="1:27" ht="16.5" customHeight="1">
      <c r="A599" s="132"/>
      <c r="B599" s="176"/>
      <c r="C599" s="176"/>
      <c r="D599" s="176"/>
      <c r="E599" s="176"/>
      <c r="F599" s="176"/>
      <c r="G599" s="176"/>
      <c r="H599" s="176"/>
      <c r="I599" s="176"/>
      <c r="J599" s="176"/>
      <c r="K599" s="132"/>
      <c r="L599" s="132"/>
      <c r="M599" s="132"/>
      <c r="N599" s="132"/>
      <c r="O599" s="132"/>
      <c r="P599" s="132"/>
      <c r="Q599" s="132"/>
      <c r="R599" s="132"/>
      <c r="S599" s="132"/>
      <c r="T599" s="132"/>
      <c r="U599" s="132"/>
      <c r="V599" s="132"/>
      <c r="W599" s="132"/>
      <c r="X599" s="132"/>
      <c r="Y599" s="132"/>
      <c r="Z599" s="132"/>
      <c r="AA599" s="132"/>
    </row>
    <row r="600" spans="1:27" ht="16.5" customHeight="1">
      <c r="A600" s="132"/>
      <c r="B600" s="176"/>
      <c r="C600" s="176"/>
      <c r="D600" s="176"/>
      <c r="E600" s="176"/>
      <c r="F600" s="176"/>
      <c r="G600" s="176"/>
      <c r="H600" s="176"/>
      <c r="I600" s="176"/>
      <c r="J600" s="176"/>
      <c r="K600" s="132"/>
      <c r="L600" s="132"/>
      <c r="M600" s="132"/>
      <c r="N600" s="132"/>
      <c r="O600" s="132"/>
      <c r="P600" s="132"/>
      <c r="Q600" s="132"/>
      <c r="R600" s="132"/>
      <c r="S600" s="132"/>
      <c r="T600" s="132"/>
      <c r="U600" s="132"/>
      <c r="V600" s="132"/>
      <c r="W600" s="132"/>
      <c r="X600" s="132"/>
      <c r="Y600" s="132"/>
      <c r="Z600" s="132"/>
      <c r="AA600" s="132"/>
    </row>
    <row r="601" spans="1:27" ht="16.5" customHeight="1">
      <c r="A601" s="132"/>
      <c r="B601" s="176"/>
      <c r="C601" s="176"/>
      <c r="D601" s="176"/>
      <c r="E601" s="176"/>
      <c r="F601" s="176"/>
      <c r="G601" s="176"/>
      <c r="H601" s="176"/>
      <c r="I601" s="176"/>
      <c r="J601" s="176"/>
      <c r="K601" s="132"/>
      <c r="L601" s="132"/>
      <c r="M601" s="132"/>
      <c r="N601" s="132"/>
      <c r="O601" s="132"/>
      <c r="P601" s="132"/>
      <c r="Q601" s="132"/>
      <c r="R601" s="132"/>
      <c r="S601" s="132"/>
      <c r="T601" s="132"/>
      <c r="U601" s="132"/>
      <c r="V601" s="132"/>
      <c r="W601" s="132"/>
      <c r="X601" s="132"/>
      <c r="Y601" s="132"/>
      <c r="Z601" s="132"/>
      <c r="AA601" s="132"/>
    </row>
    <row r="602" spans="1:27" ht="16.5" customHeight="1">
      <c r="A602" s="132"/>
      <c r="B602" s="176"/>
      <c r="C602" s="176"/>
      <c r="D602" s="176"/>
      <c r="E602" s="176"/>
      <c r="F602" s="176"/>
      <c r="G602" s="176"/>
      <c r="H602" s="176"/>
      <c r="I602" s="176"/>
      <c r="J602" s="176"/>
      <c r="K602" s="132"/>
      <c r="L602" s="132"/>
      <c r="M602" s="132"/>
      <c r="N602" s="132"/>
      <c r="O602" s="132"/>
      <c r="P602" s="132"/>
      <c r="Q602" s="132"/>
      <c r="R602" s="132"/>
      <c r="S602" s="132"/>
      <c r="T602" s="132"/>
      <c r="U602" s="132"/>
      <c r="V602" s="132"/>
      <c r="W602" s="132"/>
      <c r="X602" s="132"/>
      <c r="Y602" s="132"/>
      <c r="Z602" s="132"/>
      <c r="AA602" s="132"/>
    </row>
    <row r="603" spans="1:27" ht="16.5" customHeight="1">
      <c r="A603" s="132"/>
      <c r="B603" s="176"/>
      <c r="C603" s="176"/>
      <c r="D603" s="176"/>
      <c r="E603" s="176"/>
      <c r="F603" s="176"/>
      <c r="G603" s="176"/>
      <c r="H603" s="176"/>
      <c r="I603" s="176"/>
      <c r="J603" s="176"/>
      <c r="K603" s="132"/>
      <c r="L603" s="132"/>
      <c r="M603" s="132"/>
      <c r="N603" s="132"/>
      <c r="O603" s="132"/>
      <c r="P603" s="132"/>
      <c r="Q603" s="132"/>
      <c r="R603" s="132"/>
      <c r="S603" s="132"/>
      <c r="T603" s="132"/>
      <c r="U603" s="132"/>
      <c r="V603" s="132"/>
      <c r="W603" s="132"/>
      <c r="X603" s="132"/>
      <c r="Y603" s="132"/>
      <c r="Z603" s="132"/>
      <c r="AA603" s="132"/>
    </row>
    <row r="604" spans="1:27" ht="16.5" customHeight="1">
      <c r="A604" s="132"/>
      <c r="B604" s="176"/>
      <c r="C604" s="176"/>
      <c r="D604" s="176"/>
      <c r="E604" s="176"/>
      <c r="F604" s="176"/>
      <c r="G604" s="176"/>
      <c r="H604" s="176"/>
      <c r="I604" s="176"/>
      <c r="J604" s="176"/>
      <c r="K604" s="132"/>
      <c r="L604" s="132"/>
      <c r="M604" s="132"/>
      <c r="N604" s="132"/>
      <c r="O604" s="132"/>
      <c r="P604" s="132"/>
      <c r="Q604" s="132"/>
      <c r="R604" s="132"/>
      <c r="S604" s="132"/>
      <c r="T604" s="132"/>
      <c r="U604" s="132"/>
      <c r="V604" s="132"/>
      <c r="W604" s="132"/>
      <c r="X604" s="132"/>
      <c r="Y604" s="132"/>
      <c r="Z604" s="132"/>
      <c r="AA604" s="132"/>
    </row>
    <row r="605" spans="1:27" ht="16.5" customHeight="1">
      <c r="A605" s="132"/>
      <c r="B605" s="176"/>
      <c r="C605" s="176"/>
      <c r="D605" s="176"/>
      <c r="E605" s="176"/>
      <c r="F605" s="176"/>
      <c r="G605" s="176"/>
      <c r="H605" s="176"/>
      <c r="I605" s="176"/>
      <c r="J605" s="176"/>
      <c r="K605" s="132"/>
      <c r="L605" s="132"/>
      <c r="M605" s="132"/>
      <c r="N605" s="132"/>
      <c r="O605" s="132"/>
      <c r="P605" s="132"/>
      <c r="Q605" s="132"/>
      <c r="R605" s="132"/>
      <c r="S605" s="132"/>
      <c r="T605" s="132"/>
      <c r="U605" s="132"/>
      <c r="V605" s="132"/>
      <c r="W605" s="132"/>
      <c r="X605" s="132"/>
      <c r="Y605" s="132"/>
      <c r="Z605" s="132"/>
      <c r="AA605" s="132"/>
    </row>
    <row r="606" spans="1:27" ht="16.5" customHeight="1">
      <c r="A606" s="132"/>
      <c r="B606" s="176"/>
      <c r="C606" s="176"/>
      <c r="D606" s="176"/>
      <c r="E606" s="176"/>
      <c r="F606" s="176"/>
      <c r="G606" s="176"/>
      <c r="H606" s="176"/>
      <c r="I606" s="176"/>
      <c r="J606" s="176"/>
      <c r="K606" s="132"/>
      <c r="L606" s="132"/>
      <c r="M606" s="132"/>
      <c r="N606" s="132"/>
      <c r="O606" s="132"/>
      <c r="P606" s="132"/>
      <c r="Q606" s="132"/>
      <c r="R606" s="132"/>
      <c r="S606" s="132"/>
      <c r="T606" s="132"/>
      <c r="U606" s="132"/>
      <c r="V606" s="132"/>
      <c r="W606" s="132"/>
      <c r="X606" s="132"/>
      <c r="Y606" s="132"/>
      <c r="Z606" s="132"/>
      <c r="AA606" s="132"/>
    </row>
    <row r="607" spans="1:27" ht="16.5" customHeight="1">
      <c r="A607" s="132"/>
      <c r="B607" s="176"/>
      <c r="C607" s="176"/>
      <c r="D607" s="176"/>
      <c r="E607" s="176"/>
      <c r="F607" s="176"/>
      <c r="G607" s="176"/>
      <c r="H607" s="176"/>
      <c r="I607" s="176"/>
      <c r="J607" s="176"/>
      <c r="K607" s="132"/>
      <c r="L607" s="132"/>
      <c r="M607" s="132"/>
      <c r="N607" s="132"/>
      <c r="O607" s="132"/>
      <c r="P607" s="132"/>
      <c r="Q607" s="132"/>
      <c r="R607" s="132"/>
      <c r="S607" s="132"/>
      <c r="T607" s="132"/>
      <c r="U607" s="132"/>
      <c r="V607" s="132"/>
      <c r="W607" s="132"/>
      <c r="X607" s="132"/>
      <c r="Y607" s="132"/>
      <c r="Z607" s="132"/>
      <c r="AA607" s="132"/>
    </row>
    <row r="608" spans="1:27" ht="16.5" customHeight="1">
      <c r="A608" s="132"/>
      <c r="B608" s="176"/>
      <c r="C608" s="176"/>
      <c r="D608" s="176"/>
      <c r="E608" s="176"/>
      <c r="F608" s="176"/>
      <c r="G608" s="176"/>
      <c r="H608" s="176"/>
      <c r="I608" s="176"/>
      <c r="J608" s="176"/>
      <c r="K608" s="132"/>
      <c r="L608" s="132"/>
      <c r="M608" s="132"/>
      <c r="N608" s="132"/>
      <c r="O608" s="132"/>
      <c r="P608" s="132"/>
      <c r="Q608" s="132"/>
      <c r="R608" s="132"/>
      <c r="S608" s="132"/>
      <c r="T608" s="132"/>
      <c r="U608" s="132"/>
      <c r="V608" s="132"/>
      <c r="W608" s="132"/>
      <c r="X608" s="132"/>
      <c r="Y608" s="132"/>
      <c r="Z608" s="132"/>
      <c r="AA608" s="132"/>
    </row>
    <row r="609" spans="1:27" ht="16.5" customHeight="1">
      <c r="A609" s="132"/>
      <c r="B609" s="176"/>
      <c r="C609" s="176"/>
      <c r="D609" s="176"/>
      <c r="E609" s="176"/>
      <c r="F609" s="176"/>
      <c r="G609" s="176"/>
      <c r="H609" s="176"/>
      <c r="I609" s="176"/>
      <c r="J609" s="176"/>
      <c r="K609" s="132"/>
      <c r="L609" s="132"/>
      <c r="M609" s="132"/>
      <c r="N609" s="132"/>
      <c r="O609" s="132"/>
      <c r="P609" s="132"/>
      <c r="Q609" s="132"/>
      <c r="R609" s="132"/>
      <c r="S609" s="132"/>
      <c r="T609" s="132"/>
      <c r="U609" s="132"/>
      <c r="V609" s="132"/>
      <c r="W609" s="132"/>
      <c r="X609" s="132"/>
      <c r="Y609" s="132"/>
      <c r="Z609" s="132"/>
      <c r="AA609" s="132"/>
    </row>
    <row r="610" spans="1:27" ht="16.5" customHeight="1">
      <c r="A610" s="132"/>
      <c r="B610" s="176"/>
      <c r="C610" s="176"/>
      <c r="D610" s="176"/>
      <c r="E610" s="176"/>
      <c r="F610" s="176"/>
      <c r="G610" s="176"/>
      <c r="H610" s="176"/>
      <c r="I610" s="176"/>
      <c r="J610" s="176"/>
      <c r="K610" s="132"/>
      <c r="L610" s="132"/>
      <c r="M610" s="132"/>
      <c r="N610" s="132"/>
      <c r="O610" s="132"/>
      <c r="P610" s="132"/>
      <c r="Q610" s="132"/>
      <c r="R610" s="132"/>
      <c r="S610" s="132"/>
      <c r="T610" s="132"/>
      <c r="U610" s="132"/>
      <c r="V610" s="132"/>
      <c r="W610" s="132"/>
      <c r="X610" s="132"/>
      <c r="Y610" s="132"/>
      <c r="Z610" s="132"/>
      <c r="AA610" s="132"/>
    </row>
    <row r="611" spans="1:27" ht="16.5" customHeight="1">
      <c r="A611" s="132"/>
      <c r="B611" s="176"/>
      <c r="C611" s="176"/>
      <c r="D611" s="176"/>
      <c r="E611" s="176"/>
      <c r="F611" s="176"/>
      <c r="G611" s="176"/>
      <c r="H611" s="176"/>
      <c r="I611" s="176"/>
      <c r="J611" s="176"/>
      <c r="K611" s="132"/>
      <c r="L611" s="132"/>
      <c r="M611" s="132"/>
      <c r="N611" s="132"/>
      <c r="O611" s="132"/>
      <c r="P611" s="132"/>
      <c r="Q611" s="132"/>
      <c r="R611" s="132"/>
      <c r="S611" s="132"/>
      <c r="T611" s="132"/>
      <c r="U611" s="132"/>
      <c r="V611" s="132"/>
      <c r="W611" s="132"/>
      <c r="X611" s="132"/>
      <c r="Y611" s="132"/>
      <c r="Z611" s="132"/>
      <c r="AA611" s="132"/>
    </row>
    <row r="612" spans="1:27" ht="16.5" customHeight="1">
      <c r="A612" s="132"/>
      <c r="B612" s="176"/>
      <c r="C612" s="176"/>
      <c r="D612" s="176"/>
      <c r="E612" s="176"/>
      <c r="F612" s="176"/>
      <c r="G612" s="176"/>
      <c r="H612" s="176"/>
      <c r="I612" s="176"/>
      <c r="J612" s="176"/>
      <c r="K612" s="132"/>
      <c r="L612" s="132"/>
      <c r="M612" s="132"/>
      <c r="N612" s="132"/>
      <c r="O612" s="132"/>
      <c r="P612" s="132"/>
      <c r="Q612" s="132"/>
      <c r="R612" s="132"/>
      <c r="S612" s="132"/>
      <c r="T612" s="132"/>
      <c r="U612" s="132"/>
      <c r="V612" s="132"/>
      <c r="W612" s="132"/>
      <c r="X612" s="132"/>
      <c r="Y612" s="132"/>
      <c r="Z612" s="132"/>
      <c r="AA612" s="132"/>
    </row>
    <row r="613" spans="1:27" ht="16.5" customHeight="1">
      <c r="A613" s="132"/>
      <c r="B613" s="176"/>
      <c r="C613" s="176"/>
      <c r="D613" s="176"/>
      <c r="E613" s="176"/>
      <c r="F613" s="176"/>
      <c r="G613" s="176"/>
      <c r="H613" s="176"/>
      <c r="I613" s="176"/>
      <c r="J613" s="176"/>
      <c r="K613" s="132"/>
      <c r="L613" s="132"/>
      <c r="M613" s="132"/>
      <c r="N613" s="132"/>
      <c r="O613" s="132"/>
      <c r="P613" s="132"/>
      <c r="Q613" s="132"/>
      <c r="R613" s="132"/>
      <c r="S613" s="132"/>
      <c r="T613" s="132"/>
      <c r="U613" s="132"/>
      <c r="V613" s="132"/>
      <c r="W613" s="132"/>
      <c r="X613" s="132"/>
      <c r="Y613" s="132"/>
      <c r="Z613" s="132"/>
      <c r="AA613" s="132"/>
    </row>
    <row r="614" spans="1:27" ht="16.5" customHeight="1">
      <c r="A614" s="132"/>
      <c r="B614" s="176"/>
      <c r="C614" s="176"/>
      <c r="D614" s="176"/>
      <c r="E614" s="176"/>
      <c r="F614" s="176"/>
      <c r="G614" s="176"/>
      <c r="H614" s="176"/>
      <c r="I614" s="176"/>
      <c r="J614" s="176"/>
      <c r="K614" s="132"/>
      <c r="L614" s="132"/>
      <c r="M614" s="132"/>
      <c r="N614" s="132"/>
      <c r="O614" s="132"/>
      <c r="P614" s="132"/>
      <c r="Q614" s="132"/>
      <c r="R614" s="132"/>
      <c r="S614" s="132"/>
      <c r="T614" s="132"/>
      <c r="U614" s="132"/>
      <c r="V614" s="132"/>
      <c r="W614" s="132"/>
      <c r="X614" s="132"/>
      <c r="Y614" s="132"/>
      <c r="Z614" s="132"/>
      <c r="AA614" s="132"/>
    </row>
    <row r="615" spans="1:27" ht="16.5" customHeight="1">
      <c r="A615" s="132"/>
      <c r="B615" s="176"/>
      <c r="C615" s="176"/>
      <c r="D615" s="176"/>
      <c r="E615" s="176"/>
      <c r="F615" s="176"/>
      <c r="G615" s="176"/>
      <c r="H615" s="176"/>
      <c r="I615" s="176"/>
      <c r="J615" s="176"/>
      <c r="K615" s="132"/>
      <c r="L615" s="132"/>
      <c r="M615" s="132"/>
      <c r="N615" s="132"/>
      <c r="O615" s="132"/>
      <c r="P615" s="132"/>
      <c r="Q615" s="132"/>
      <c r="R615" s="132"/>
      <c r="S615" s="132"/>
      <c r="T615" s="132"/>
      <c r="U615" s="132"/>
      <c r="V615" s="132"/>
      <c r="W615" s="132"/>
      <c r="X615" s="132"/>
      <c r="Y615" s="132"/>
      <c r="Z615" s="132"/>
      <c r="AA615" s="132"/>
    </row>
    <row r="616" spans="1:27" ht="16.5" customHeight="1">
      <c r="A616" s="132"/>
      <c r="B616" s="176"/>
      <c r="C616" s="176"/>
      <c r="D616" s="176"/>
      <c r="E616" s="176"/>
      <c r="F616" s="176"/>
      <c r="G616" s="176"/>
      <c r="H616" s="176"/>
      <c r="I616" s="176"/>
      <c r="J616" s="176"/>
      <c r="K616" s="132"/>
      <c r="L616" s="132"/>
      <c r="M616" s="132"/>
      <c r="N616" s="132"/>
      <c r="O616" s="132"/>
      <c r="P616" s="132"/>
      <c r="Q616" s="132"/>
      <c r="R616" s="132"/>
      <c r="S616" s="132"/>
      <c r="T616" s="132"/>
      <c r="U616" s="132"/>
      <c r="V616" s="132"/>
      <c r="W616" s="132"/>
      <c r="X616" s="132"/>
      <c r="Y616" s="132"/>
      <c r="Z616" s="132"/>
      <c r="AA616" s="132"/>
    </row>
    <row r="617" spans="1:27" ht="16.5" customHeight="1">
      <c r="A617" s="132"/>
      <c r="B617" s="176"/>
      <c r="C617" s="176"/>
      <c r="D617" s="176"/>
      <c r="E617" s="176"/>
      <c r="F617" s="176"/>
      <c r="G617" s="176"/>
      <c r="H617" s="176"/>
      <c r="I617" s="176"/>
      <c r="J617" s="176"/>
      <c r="K617" s="132"/>
      <c r="L617" s="132"/>
      <c r="M617" s="132"/>
      <c r="N617" s="132"/>
      <c r="O617" s="132"/>
      <c r="P617" s="132"/>
      <c r="Q617" s="132"/>
      <c r="R617" s="132"/>
      <c r="S617" s="132"/>
      <c r="T617" s="132"/>
      <c r="U617" s="132"/>
      <c r="V617" s="132"/>
      <c r="W617" s="132"/>
      <c r="X617" s="132"/>
      <c r="Y617" s="132"/>
      <c r="Z617" s="132"/>
      <c r="AA617" s="132"/>
    </row>
    <row r="618" spans="1:27" ht="16.5" customHeight="1">
      <c r="A618" s="132"/>
      <c r="B618" s="176"/>
      <c r="C618" s="176"/>
      <c r="D618" s="176"/>
      <c r="E618" s="176"/>
      <c r="F618" s="176"/>
      <c r="G618" s="176"/>
      <c r="H618" s="176"/>
      <c r="I618" s="176"/>
      <c r="J618" s="176"/>
      <c r="K618" s="132"/>
      <c r="L618" s="132"/>
      <c r="M618" s="132"/>
      <c r="N618" s="132"/>
      <c r="O618" s="132"/>
      <c r="P618" s="132"/>
      <c r="Q618" s="132"/>
      <c r="R618" s="132"/>
      <c r="S618" s="132"/>
      <c r="T618" s="132"/>
      <c r="U618" s="132"/>
      <c r="V618" s="132"/>
      <c r="W618" s="132"/>
      <c r="X618" s="132"/>
      <c r="Y618" s="132"/>
      <c r="Z618" s="132"/>
      <c r="AA618" s="132"/>
    </row>
    <row r="619" spans="1:27" ht="16.5" customHeight="1">
      <c r="A619" s="132"/>
      <c r="B619" s="176"/>
      <c r="C619" s="176"/>
      <c r="D619" s="176"/>
      <c r="E619" s="176"/>
      <c r="F619" s="176"/>
      <c r="G619" s="176"/>
      <c r="H619" s="176"/>
      <c r="I619" s="176"/>
      <c r="J619" s="176"/>
      <c r="K619" s="132"/>
      <c r="L619" s="132"/>
      <c r="M619" s="132"/>
      <c r="N619" s="132"/>
      <c r="O619" s="132"/>
      <c r="P619" s="132"/>
      <c r="Q619" s="132"/>
      <c r="R619" s="132"/>
      <c r="S619" s="132"/>
      <c r="T619" s="132"/>
      <c r="U619" s="132"/>
      <c r="V619" s="132"/>
      <c r="W619" s="132"/>
      <c r="X619" s="132"/>
      <c r="Y619" s="132"/>
      <c r="Z619" s="132"/>
      <c r="AA619" s="132"/>
    </row>
    <row r="620" spans="1:27" ht="16.5" customHeight="1">
      <c r="A620" s="132"/>
      <c r="B620" s="176"/>
      <c r="C620" s="176"/>
      <c r="D620" s="176"/>
      <c r="E620" s="176"/>
      <c r="F620" s="176"/>
      <c r="G620" s="176"/>
      <c r="H620" s="176"/>
      <c r="I620" s="176"/>
      <c r="J620" s="176"/>
      <c r="K620" s="132"/>
      <c r="L620" s="132"/>
      <c r="M620" s="132"/>
      <c r="N620" s="132"/>
      <c r="O620" s="132"/>
      <c r="P620" s="132"/>
      <c r="Q620" s="132"/>
      <c r="R620" s="132"/>
      <c r="S620" s="132"/>
      <c r="T620" s="132"/>
      <c r="U620" s="132"/>
      <c r="V620" s="132"/>
      <c r="W620" s="132"/>
      <c r="X620" s="132"/>
      <c r="Y620" s="132"/>
      <c r="Z620" s="132"/>
      <c r="AA620" s="132"/>
    </row>
    <row r="621" spans="1:27" ht="16.5" customHeight="1">
      <c r="A621" s="132"/>
      <c r="B621" s="176"/>
      <c r="C621" s="176"/>
      <c r="D621" s="176"/>
      <c r="E621" s="176"/>
      <c r="F621" s="176"/>
      <c r="G621" s="176"/>
      <c r="H621" s="176"/>
      <c r="I621" s="176"/>
      <c r="J621" s="176"/>
      <c r="K621" s="132"/>
      <c r="L621" s="132"/>
      <c r="M621" s="132"/>
      <c r="N621" s="132"/>
      <c r="O621" s="132"/>
      <c r="P621" s="132"/>
      <c r="Q621" s="132"/>
      <c r="R621" s="132"/>
      <c r="S621" s="132"/>
      <c r="T621" s="132"/>
      <c r="U621" s="132"/>
      <c r="V621" s="132"/>
      <c r="W621" s="132"/>
      <c r="X621" s="132"/>
      <c r="Y621" s="132"/>
      <c r="Z621" s="132"/>
      <c r="AA621" s="132"/>
    </row>
    <row r="622" spans="1:27" ht="16.5" customHeight="1">
      <c r="A622" s="132"/>
      <c r="B622" s="176"/>
      <c r="C622" s="176"/>
      <c r="D622" s="176"/>
      <c r="E622" s="176"/>
      <c r="F622" s="176"/>
      <c r="G622" s="176"/>
      <c r="H622" s="176"/>
      <c r="I622" s="176"/>
      <c r="J622" s="176"/>
      <c r="K622" s="132"/>
      <c r="L622" s="132"/>
      <c r="M622" s="132"/>
      <c r="N622" s="132"/>
      <c r="O622" s="132"/>
      <c r="P622" s="132"/>
      <c r="Q622" s="132"/>
      <c r="R622" s="132"/>
      <c r="S622" s="132"/>
      <c r="T622" s="132"/>
      <c r="U622" s="132"/>
      <c r="V622" s="132"/>
      <c r="W622" s="132"/>
      <c r="X622" s="132"/>
      <c r="Y622" s="132"/>
      <c r="Z622" s="132"/>
      <c r="AA622" s="132"/>
    </row>
    <row r="623" spans="1:27" ht="16.5" customHeight="1">
      <c r="A623" s="132"/>
      <c r="B623" s="176"/>
      <c r="C623" s="176"/>
      <c r="D623" s="176"/>
      <c r="E623" s="176"/>
      <c r="F623" s="176"/>
      <c r="G623" s="176"/>
      <c r="H623" s="176"/>
      <c r="I623" s="176"/>
      <c r="J623" s="176"/>
      <c r="K623" s="132"/>
      <c r="L623" s="132"/>
      <c r="M623" s="132"/>
      <c r="N623" s="132"/>
      <c r="O623" s="132"/>
      <c r="P623" s="132"/>
      <c r="Q623" s="132"/>
      <c r="R623" s="132"/>
      <c r="S623" s="132"/>
      <c r="T623" s="132"/>
      <c r="U623" s="132"/>
      <c r="V623" s="132"/>
      <c r="W623" s="132"/>
      <c r="X623" s="132"/>
      <c r="Y623" s="132"/>
      <c r="Z623" s="132"/>
      <c r="AA623" s="132"/>
    </row>
    <row r="624" spans="1:27" ht="16.5" customHeight="1">
      <c r="A624" s="132"/>
      <c r="B624" s="176"/>
      <c r="C624" s="176"/>
      <c r="D624" s="176"/>
      <c r="E624" s="176"/>
      <c r="F624" s="176"/>
      <c r="G624" s="176"/>
      <c r="H624" s="176"/>
      <c r="I624" s="176"/>
      <c r="J624" s="176"/>
      <c r="K624" s="132"/>
      <c r="L624" s="132"/>
      <c r="M624" s="132"/>
      <c r="N624" s="132"/>
      <c r="O624" s="132"/>
      <c r="P624" s="132"/>
      <c r="Q624" s="132"/>
      <c r="R624" s="132"/>
      <c r="S624" s="132"/>
      <c r="T624" s="132"/>
      <c r="U624" s="132"/>
      <c r="V624" s="132"/>
      <c r="W624" s="132"/>
      <c r="X624" s="132"/>
      <c r="Y624" s="132"/>
      <c r="Z624" s="132"/>
      <c r="AA624" s="132"/>
    </row>
    <row r="625" spans="1:27" ht="16.5" customHeight="1">
      <c r="A625" s="132"/>
      <c r="B625" s="176"/>
      <c r="C625" s="176"/>
      <c r="D625" s="176"/>
      <c r="E625" s="176"/>
      <c r="F625" s="176"/>
      <c r="G625" s="176"/>
      <c r="H625" s="176"/>
      <c r="I625" s="176"/>
      <c r="J625" s="176"/>
      <c r="K625" s="132"/>
      <c r="L625" s="132"/>
      <c r="M625" s="132"/>
      <c r="N625" s="132"/>
      <c r="O625" s="132"/>
      <c r="P625" s="132"/>
      <c r="Q625" s="132"/>
      <c r="R625" s="132"/>
      <c r="S625" s="132"/>
      <c r="T625" s="132"/>
      <c r="U625" s="132"/>
      <c r="V625" s="132"/>
      <c r="W625" s="132"/>
      <c r="X625" s="132"/>
      <c r="Y625" s="132"/>
      <c r="Z625" s="132"/>
      <c r="AA625" s="132"/>
    </row>
    <row r="626" spans="1:27" ht="16.5" customHeight="1">
      <c r="A626" s="132"/>
      <c r="B626" s="176"/>
      <c r="C626" s="176"/>
      <c r="D626" s="176"/>
      <c r="E626" s="176"/>
      <c r="F626" s="176"/>
      <c r="G626" s="176"/>
      <c r="H626" s="176"/>
      <c r="I626" s="176"/>
      <c r="J626" s="176"/>
      <c r="K626" s="132"/>
      <c r="L626" s="132"/>
      <c r="M626" s="132"/>
      <c r="N626" s="132"/>
      <c r="O626" s="132"/>
      <c r="P626" s="132"/>
      <c r="Q626" s="132"/>
      <c r="R626" s="132"/>
      <c r="S626" s="132"/>
      <c r="T626" s="132"/>
      <c r="U626" s="132"/>
      <c r="V626" s="132"/>
      <c r="W626" s="132"/>
      <c r="X626" s="132"/>
      <c r="Y626" s="132"/>
      <c r="Z626" s="132"/>
      <c r="AA626" s="132"/>
    </row>
    <row r="627" spans="1:27" ht="16.5" customHeight="1">
      <c r="A627" s="132"/>
      <c r="B627" s="176"/>
      <c r="C627" s="176"/>
      <c r="D627" s="176"/>
      <c r="E627" s="176"/>
      <c r="F627" s="176"/>
      <c r="G627" s="176"/>
      <c r="H627" s="176"/>
      <c r="I627" s="176"/>
      <c r="J627" s="176"/>
      <c r="K627" s="132"/>
      <c r="L627" s="132"/>
      <c r="M627" s="132"/>
      <c r="N627" s="132"/>
      <c r="O627" s="132"/>
      <c r="P627" s="132"/>
      <c r="Q627" s="132"/>
      <c r="R627" s="132"/>
      <c r="S627" s="132"/>
      <c r="T627" s="132"/>
      <c r="U627" s="132"/>
      <c r="V627" s="132"/>
      <c r="W627" s="132"/>
      <c r="X627" s="132"/>
      <c r="Y627" s="132"/>
      <c r="Z627" s="132"/>
      <c r="AA627" s="132"/>
    </row>
    <row r="628" spans="1:27" ht="16.5" customHeight="1">
      <c r="A628" s="132"/>
      <c r="B628" s="176"/>
      <c r="C628" s="176"/>
      <c r="D628" s="176"/>
      <c r="E628" s="176"/>
      <c r="F628" s="176"/>
      <c r="G628" s="176"/>
      <c r="H628" s="176"/>
      <c r="I628" s="176"/>
      <c r="J628" s="176"/>
      <c r="K628" s="132"/>
      <c r="L628" s="132"/>
      <c r="M628" s="132"/>
      <c r="N628" s="132"/>
      <c r="O628" s="132"/>
      <c r="P628" s="132"/>
      <c r="Q628" s="132"/>
      <c r="R628" s="132"/>
      <c r="S628" s="132"/>
      <c r="T628" s="132"/>
      <c r="U628" s="132"/>
      <c r="V628" s="132"/>
      <c r="W628" s="132"/>
      <c r="X628" s="132"/>
      <c r="Y628" s="132"/>
      <c r="Z628" s="132"/>
      <c r="AA628" s="132"/>
    </row>
    <row r="629" spans="1:27" ht="16.5" customHeight="1">
      <c r="A629" s="132"/>
      <c r="B629" s="176"/>
      <c r="C629" s="176"/>
      <c r="D629" s="176"/>
      <c r="E629" s="176"/>
      <c r="F629" s="176"/>
      <c r="G629" s="176"/>
      <c r="H629" s="176"/>
      <c r="I629" s="176"/>
      <c r="J629" s="176"/>
      <c r="K629" s="132"/>
      <c r="L629" s="132"/>
      <c r="M629" s="132"/>
      <c r="N629" s="132"/>
      <c r="O629" s="132"/>
      <c r="P629" s="132"/>
      <c r="Q629" s="132"/>
      <c r="R629" s="132"/>
      <c r="S629" s="132"/>
      <c r="T629" s="132"/>
      <c r="U629" s="132"/>
      <c r="V629" s="132"/>
      <c r="W629" s="132"/>
      <c r="X629" s="132"/>
      <c r="Y629" s="132"/>
      <c r="Z629" s="132"/>
      <c r="AA629" s="132"/>
    </row>
    <row r="630" spans="1:27" ht="16.5" customHeight="1">
      <c r="A630" s="132"/>
      <c r="B630" s="176"/>
      <c r="C630" s="176"/>
      <c r="D630" s="176"/>
      <c r="E630" s="176"/>
      <c r="F630" s="176"/>
      <c r="G630" s="176"/>
      <c r="H630" s="176"/>
      <c r="I630" s="176"/>
      <c r="J630" s="176"/>
      <c r="K630" s="132"/>
      <c r="L630" s="132"/>
      <c r="M630" s="132"/>
      <c r="N630" s="132"/>
      <c r="O630" s="132"/>
      <c r="P630" s="132"/>
      <c r="Q630" s="132"/>
      <c r="R630" s="132"/>
      <c r="S630" s="132"/>
      <c r="T630" s="132"/>
      <c r="U630" s="132"/>
      <c r="V630" s="132"/>
      <c r="W630" s="132"/>
      <c r="X630" s="132"/>
      <c r="Y630" s="132"/>
      <c r="Z630" s="132"/>
      <c r="AA630" s="132"/>
    </row>
    <row r="631" spans="1:27" ht="16.5" customHeight="1">
      <c r="A631" s="132"/>
      <c r="B631" s="176"/>
      <c r="C631" s="176"/>
      <c r="D631" s="176"/>
      <c r="E631" s="176"/>
      <c r="F631" s="176"/>
      <c r="G631" s="176"/>
      <c r="H631" s="176"/>
      <c r="I631" s="176"/>
      <c r="J631" s="176"/>
      <c r="K631" s="132"/>
      <c r="L631" s="132"/>
      <c r="M631" s="132"/>
      <c r="N631" s="132"/>
      <c r="O631" s="132"/>
      <c r="P631" s="132"/>
      <c r="Q631" s="132"/>
      <c r="R631" s="132"/>
      <c r="S631" s="132"/>
      <c r="T631" s="132"/>
      <c r="U631" s="132"/>
      <c r="V631" s="132"/>
      <c r="W631" s="132"/>
      <c r="X631" s="132"/>
      <c r="Y631" s="132"/>
      <c r="Z631" s="132"/>
      <c r="AA631" s="132"/>
    </row>
    <row r="632" spans="1:27" ht="16.5" customHeight="1">
      <c r="A632" s="132"/>
      <c r="B632" s="176"/>
      <c r="C632" s="176"/>
      <c r="D632" s="176"/>
      <c r="E632" s="176"/>
      <c r="F632" s="176"/>
      <c r="G632" s="176"/>
      <c r="H632" s="176"/>
      <c r="I632" s="176"/>
      <c r="J632" s="176"/>
      <c r="K632" s="132"/>
      <c r="L632" s="132"/>
      <c r="M632" s="132"/>
      <c r="N632" s="132"/>
      <c r="O632" s="132"/>
      <c r="P632" s="132"/>
      <c r="Q632" s="132"/>
      <c r="R632" s="132"/>
      <c r="S632" s="132"/>
      <c r="T632" s="132"/>
      <c r="U632" s="132"/>
      <c r="V632" s="132"/>
      <c r="W632" s="132"/>
      <c r="X632" s="132"/>
      <c r="Y632" s="132"/>
      <c r="Z632" s="132"/>
      <c r="AA632" s="132"/>
    </row>
    <row r="633" spans="1:27" ht="16.5" customHeight="1">
      <c r="A633" s="132"/>
      <c r="B633" s="176"/>
      <c r="C633" s="176"/>
      <c r="D633" s="176"/>
      <c r="E633" s="176"/>
      <c r="F633" s="176"/>
      <c r="G633" s="176"/>
      <c r="H633" s="176"/>
      <c r="I633" s="176"/>
      <c r="J633" s="176"/>
      <c r="K633" s="132"/>
      <c r="L633" s="132"/>
      <c r="M633" s="132"/>
      <c r="N633" s="132"/>
      <c r="O633" s="132"/>
      <c r="P633" s="132"/>
      <c r="Q633" s="132"/>
      <c r="R633" s="132"/>
      <c r="S633" s="132"/>
      <c r="T633" s="132"/>
      <c r="U633" s="132"/>
      <c r="V633" s="132"/>
      <c r="W633" s="132"/>
      <c r="X633" s="132"/>
      <c r="Y633" s="132"/>
      <c r="Z633" s="132"/>
      <c r="AA633" s="132"/>
    </row>
    <row r="634" spans="1:27" ht="16.5" customHeight="1">
      <c r="A634" s="132"/>
      <c r="B634" s="176"/>
      <c r="C634" s="176"/>
      <c r="D634" s="176"/>
      <c r="E634" s="176"/>
      <c r="F634" s="176"/>
      <c r="G634" s="176"/>
      <c r="H634" s="176"/>
      <c r="I634" s="176"/>
      <c r="J634" s="176"/>
      <c r="K634" s="132"/>
      <c r="L634" s="132"/>
      <c r="M634" s="132"/>
      <c r="N634" s="132"/>
      <c r="O634" s="132"/>
      <c r="P634" s="132"/>
      <c r="Q634" s="132"/>
      <c r="R634" s="132"/>
      <c r="S634" s="132"/>
      <c r="T634" s="132"/>
      <c r="U634" s="132"/>
      <c r="V634" s="132"/>
      <c r="W634" s="132"/>
      <c r="X634" s="132"/>
      <c r="Y634" s="132"/>
      <c r="Z634" s="132"/>
      <c r="AA634" s="132"/>
    </row>
    <row r="635" spans="1:27" ht="16.5" customHeight="1">
      <c r="A635" s="132"/>
      <c r="B635" s="176"/>
      <c r="C635" s="176"/>
      <c r="D635" s="176"/>
      <c r="E635" s="176"/>
      <c r="F635" s="176"/>
      <c r="G635" s="176"/>
      <c r="H635" s="176"/>
      <c r="I635" s="176"/>
      <c r="J635" s="176"/>
      <c r="K635" s="132"/>
      <c r="L635" s="132"/>
      <c r="M635" s="132"/>
      <c r="N635" s="132"/>
      <c r="O635" s="132"/>
      <c r="P635" s="132"/>
      <c r="Q635" s="132"/>
      <c r="R635" s="132"/>
      <c r="S635" s="132"/>
      <c r="T635" s="132"/>
      <c r="U635" s="132"/>
      <c r="V635" s="132"/>
      <c r="W635" s="132"/>
      <c r="X635" s="132"/>
      <c r="Y635" s="132"/>
      <c r="Z635" s="132"/>
      <c r="AA635" s="132"/>
    </row>
    <row r="636" spans="1:27" ht="16.5" customHeight="1">
      <c r="A636" s="132"/>
      <c r="B636" s="176"/>
      <c r="C636" s="176"/>
      <c r="D636" s="176"/>
      <c r="E636" s="176"/>
      <c r="F636" s="176"/>
      <c r="G636" s="176"/>
      <c r="H636" s="176"/>
      <c r="I636" s="176"/>
      <c r="J636" s="176"/>
      <c r="K636" s="132"/>
      <c r="L636" s="132"/>
      <c r="M636" s="132"/>
      <c r="N636" s="132"/>
      <c r="O636" s="132"/>
      <c r="P636" s="132"/>
      <c r="Q636" s="132"/>
      <c r="R636" s="132"/>
      <c r="S636" s="132"/>
      <c r="T636" s="132"/>
      <c r="U636" s="132"/>
      <c r="V636" s="132"/>
      <c r="W636" s="132"/>
      <c r="X636" s="132"/>
      <c r="Y636" s="132"/>
      <c r="Z636" s="132"/>
      <c r="AA636" s="132"/>
    </row>
    <row r="637" spans="1:27" ht="16.5" customHeight="1">
      <c r="A637" s="132"/>
      <c r="B637" s="176"/>
      <c r="C637" s="176"/>
      <c r="D637" s="176"/>
      <c r="E637" s="176"/>
      <c r="F637" s="176"/>
      <c r="G637" s="176"/>
      <c r="H637" s="176"/>
      <c r="I637" s="176"/>
      <c r="J637" s="176"/>
      <c r="K637" s="132"/>
      <c r="L637" s="132"/>
      <c r="M637" s="132"/>
      <c r="N637" s="132"/>
      <c r="O637" s="132"/>
      <c r="P637" s="132"/>
      <c r="Q637" s="132"/>
      <c r="R637" s="132"/>
      <c r="S637" s="132"/>
      <c r="T637" s="132"/>
      <c r="U637" s="132"/>
      <c r="V637" s="132"/>
      <c r="W637" s="132"/>
      <c r="X637" s="132"/>
      <c r="Y637" s="132"/>
      <c r="Z637" s="132"/>
      <c r="AA637" s="132"/>
    </row>
    <row r="638" spans="1:27" ht="16.5" customHeight="1">
      <c r="A638" s="132"/>
      <c r="B638" s="176"/>
      <c r="C638" s="176"/>
      <c r="D638" s="176"/>
      <c r="E638" s="176"/>
      <c r="F638" s="176"/>
      <c r="G638" s="176"/>
      <c r="H638" s="176"/>
      <c r="I638" s="176"/>
      <c r="J638" s="176"/>
      <c r="K638" s="132"/>
      <c r="L638" s="132"/>
      <c r="M638" s="132"/>
      <c r="N638" s="132"/>
      <c r="O638" s="132"/>
      <c r="P638" s="132"/>
      <c r="Q638" s="132"/>
      <c r="R638" s="132"/>
      <c r="S638" s="132"/>
      <c r="T638" s="132"/>
      <c r="U638" s="132"/>
      <c r="V638" s="132"/>
      <c r="W638" s="132"/>
      <c r="X638" s="132"/>
      <c r="Y638" s="132"/>
      <c r="Z638" s="132"/>
      <c r="AA638" s="132"/>
    </row>
    <row r="639" spans="1:27" ht="16.5" customHeight="1">
      <c r="A639" s="132"/>
      <c r="B639" s="176"/>
      <c r="C639" s="176"/>
      <c r="D639" s="176"/>
      <c r="E639" s="176"/>
      <c r="F639" s="176"/>
      <c r="G639" s="176"/>
      <c r="H639" s="176"/>
      <c r="I639" s="176"/>
      <c r="J639" s="176"/>
      <c r="K639" s="132"/>
      <c r="L639" s="132"/>
      <c r="M639" s="132"/>
      <c r="N639" s="132"/>
      <c r="O639" s="132"/>
      <c r="P639" s="132"/>
      <c r="Q639" s="132"/>
      <c r="R639" s="132"/>
      <c r="S639" s="132"/>
      <c r="T639" s="132"/>
      <c r="U639" s="132"/>
      <c r="V639" s="132"/>
      <c r="W639" s="132"/>
      <c r="X639" s="132"/>
      <c r="Y639" s="132"/>
      <c r="Z639" s="132"/>
      <c r="AA639" s="132"/>
    </row>
    <row r="640" spans="1:27" ht="16.5" customHeight="1">
      <c r="A640" s="132"/>
      <c r="B640" s="176"/>
      <c r="C640" s="176"/>
      <c r="D640" s="176"/>
      <c r="E640" s="176"/>
      <c r="F640" s="176"/>
      <c r="G640" s="176"/>
      <c r="H640" s="176"/>
      <c r="I640" s="176"/>
      <c r="J640" s="176"/>
      <c r="K640" s="132"/>
      <c r="L640" s="132"/>
      <c r="M640" s="132"/>
      <c r="N640" s="132"/>
      <c r="O640" s="132"/>
      <c r="P640" s="132"/>
      <c r="Q640" s="132"/>
      <c r="R640" s="132"/>
      <c r="S640" s="132"/>
      <c r="T640" s="132"/>
      <c r="U640" s="132"/>
      <c r="V640" s="132"/>
      <c r="W640" s="132"/>
      <c r="X640" s="132"/>
      <c r="Y640" s="132"/>
      <c r="Z640" s="132"/>
      <c r="AA640" s="132"/>
    </row>
    <row r="641" spans="1:27" ht="16.5" customHeight="1">
      <c r="A641" s="132"/>
      <c r="B641" s="176"/>
      <c r="C641" s="176"/>
      <c r="D641" s="176"/>
      <c r="E641" s="176"/>
      <c r="F641" s="176"/>
      <c r="G641" s="176"/>
      <c r="H641" s="176"/>
      <c r="I641" s="176"/>
      <c r="J641" s="176"/>
      <c r="K641" s="132"/>
      <c r="L641" s="132"/>
      <c r="M641" s="132"/>
      <c r="N641" s="132"/>
      <c r="O641" s="132"/>
      <c r="P641" s="132"/>
      <c r="Q641" s="132"/>
      <c r="R641" s="132"/>
      <c r="S641" s="132"/>
      <c r="T641" s="132"/>
      <c r="U641" s="132"/>
      <c r="V641" s="132"/>
      <c r="W641" s="132"/>
      <c r="X641" s="132"/>
      <c r="Y641" s="132"/>
      <c r="Z641" s="132"/>
      <c r="AA641" s="132"/>
    </row>
    <row r="642" spans="1:27" ht="16.5" customHeight="1">
      <c r="A642" s="132"/>
      <c r="B642" s="176"/>
      <c r="C642" s="176"/>
      <c r="D642" s="176"/>
      <c r="E642" s="176"/>
      <c r="F642" s="176"/>
      <c r="G642" s="176"/>
      <c r="H642" s="176"/>
      <c r="I642" s="176"/>
      <c r="J642" s="176"/>
      <c r="K642" s="132"/>
      <c r="L642" s="132"/>
      <c r="M642" s="132"/>
      <c r="N642" s="132"/>
      <c r="O642" s="132"/>
      <c r="P642" s="132"/>
      <c r="Q642" s="132"/>
      <c r="R642" s="132"/>
      <c r="S642" s="132"/>
      <c r="T642" s="132"/>
      <c r="U642" s="132"/>
      <c r="V642" s="132"/>
      <c r="W642" s="132"/>
      <c r="X642" s="132"/>
      <c r="Y642" s="132"/>
      <c r="Z642" s="132"/>
      <c r="AA642" s="132"/>
    </row>
    <row r="643" spans="1:27" ht="16.5" customHeight="1">
      <c r="A643" s="132"/>
      <c r="B643" s="176"/>
      <c r="C643" s="176"/>
      <c r="D643" s="176"/>
      <c r="E643" s="176"/>
      <c r="F643" s="176"/>
      <c r="G643" s="176"/>
      <c r="H643" s="176"/>
      <c r="I643" s="176"/>
      <c r="J643" s="176"/>
      <c r="K643" s="132"/>
      <c r="L643" s="132"/>
      <c r="M643" s="132"/>
      <c r="N643" s="132"/>
      <c r="O643" s="132"/>
      <c r="P643" s="132"/>
      <c r="Q643" s="132"/>
      <c r="R643" s="132"/>
      <c r="S643" s="132"/>
      <c r="T643" s="132"/>
      <c r="U643" s="132"/>
      <c r="V643" s="132"/>
      <c r="W643" s="132"/>
      <c r="X643" s="132"/>
      <c r="Y643" s="132"/>
      <c r="Z643" s="132"/>
      <c r="AA643" s="132"/>
    </row>
    <row r="644" spans="1:27" ht="16.5" customHeight="1">
      <c r="A644" s="132"/>
      <c r="B644" s="176"/>
      <c r="C644" s="176"/>
      <c r="D644" s="176"/>
      <c r="E644" s="176"/>
      <c r="F644" s="176"/>
      <c r="G644" s="176"/>
      <c r="H644" s="176"/>
      <c r="I644" s="176"/>
      <c r="J644" s="176"/>
      <c r="K644" s="132"/>
      <c r="L644" s="132"/>
      <c r="M644" s="132"/>
      <c r="N644" s="132"/>
      <c r="O644" s="132"/>
      <c r="P644" s="132"/>
      <c r="Q644" s="132"/>
      <c r="R644" s="132"/>
      <c r="S644" s="132"/>
      <c r="T644" s="132"/>
      <c r="U644" s="132"/>
      <c r="V644" s="132"/>
      <c r="W644" s="132"/>
      <c r="X644" s="132"/>
      <c r="Y644" s="132"/>
      <c r="Z644" s="132"/>
      <c r="AA644" s="132"/>
    </row>
    <row r="645" spans="1:27" ht="16.5" customHeight="1">
      <c r="A645" s="132"/>
      <c r="B645" s="176"/>
      <c r="C645" s="176"/>
      <c r="D645" s="176"/>
      <c r="E645" s="176"/>
      <c r="F645" s="176"/>
      <c r="G645" s="176"/>
      <c r="H645" s="176"/>
      <c r="I645" s="176"/>
      <c r="J645" s="176"/>
      <c r="K645" s="132"/>
      <c r="L645" s="132"/>
      <c r="M645" s="132"/>
      <c r="N645" s="132"/>
      <c r="O645" s="132"/>
      <c r="P645" s="132"/>
      <c r="Q645" s="132"/>
      <c r="R645" s="132"/>
      <c r="S645" s="132"/>
      <c r="T645" s="132"/>
      <c r="U645" s="132"/>
      <c r="V645" s="132"/>
      <c r="W645" s="132"/>
      <c r="X645" s="132"/>
      <c r="Y645" s="132"/>
      <c r="Z645" s="132"/>
      <c r="AA645" s="132"/>
    </row>
    <row r="646" spans="1:27" ht="16.5" customHeight="1">
      <c r="A646" s="132"/>
      <c r="B646" s="176"/>
      <c r="C646" s="176"/>
      <c r="D646" s="176"/>
      <c r="E646" s="176"/>
      <c r="F646" s="176"/>
      <c r="G646" s="176"/>
      <c r="H646" s="176"/>
      <c r="I646" s="176"/>
      <c r="J646" s="176"/>
      <c r="K646" s="132"/>
      <c r="L646" s="132"/>
      <c r="M646" s="132"/>
      <c r="N646" s="132"/>
      <c r="O646" s="132"/>
      <c r="P646" s="132"/>
      <c r="Q646" s="132"/>
      <c r="R646" s="132"/>
      <c r="S646" s="132"/>
      <c r="T646" s="132"/>
      <c r="U646" s="132"/>
      <c r="V646" s="132"/>
      <c r="W646" s="132"/>
      <c r="X646" s="132"/>
      <c r="Y646" s="132"/>
      <c r="Z646" s="132"/>
      <c r="AA646" s="132"/>
    </row>
    <row r="647" spans="1:27" ht="16.5" customHeight="1">
      <c r="A647" s="132"/>
      <c r="B647" s="176"/>
      <c r="C647" s="176"/>
      <c r="D647" s="176"/>
      <c r="E647" s="176"/>
      <c r="F647" s="176"/>
      <c r="G647" s="176"/>
      <c r="H647" s="176"/>
      <c r="I647" s="176"/>
      <c r="J647" s="176"/>
      <c r="K647" s="132"/>
      <c r="L647" s="132"/>
      <c r="M647" s="132"/>
      <c r="N647" s="132"/>
      <c r="O647" s="132"/>
      <c r="P647" s="132"/>
      <c r="Q647" s="132"/>
      <c r="R647" s="132"/>
      <c r="S647" s="132"/>
      <c r="T647" s="132"/>
      <c r="U647" s="132"/>
      <c r="V647" s="132"/>
      <c r="W647" s="132"/>
      <c r="X647" s="132"/>
      <c r="Y647" s="132"/>
      <c r="Z647" s="132"/>
      <c r="AA647" s="132"/>
    </row>
    <row r="648" spans="1:27" ht="16.5" customHeight="1">
      <c r="A648" s="132"/>
      <c r="B648" s="176"/>
      <c r="C648" s="176"/>
      <c r="D648" s="176"/>
      <c r="E648" s="176"/>
      <c r="F648" s="176"/>
      <c r="G648" s="176"/>
      <c r="H648" s="176"/>
      <c r="I648" s="176"/>
      <c r="J648" s="176"/>
      <c r="K648" s="132"/>
      <c r="L648" s="132"/>
      <c r="M648" s="132"/>
      <c r="N648" s="132"/>
      <c r="O648" s="132"/>
      <c r="P648" s="132"/>
      <c r="Q648" s="132"/>
      <c r="R648" s="132"/>
      <c r="S648" s="132"/>
      <c r="T648" s="132"/>
      <c r="U648" s="132"/>
      <c r="V648" s="132"/>
      <c r="W648" s="132"/>
      <c r="X648" s="132"/>
      <c r="Y648" s="132"/>
      <c r="Z648" s="132"/>
      <c r="AA648" s="132"/>
    </row>
    <row r="649" spans="1:27" ht="16.5" customHeight="1">
      <c r="A649" s="132"/>
      <c r="B649" s="176"/>
      <c r="C649" s="176"/>
      <c r="D649" s="176"/>
      <c r="E649" s="176"/>
      <c r="F649" s="176"/>
      <c r="G649" s="176"/>
      <c r="H649" s="176"/>
      <c r="I649" s="176"/>
      <c r="J649" s="176"/>
      <c r="K649" s="132"/>
      <c r="L649" s="132"/>
      <c r="M649" s="132"/>
      <c r="N649" s="132"/>
      <c r="O649" s="132"/>
      <c r="P649" s="132"/>
      <c r="Q649" s="132"/>
      <c r="R649" s="132"/>
      <c r="S649" s="132"/>
      <c r="T649" s="132"/>
      <c r="U649" s="132"/>
      <c r="V649" s="132"/>
      <c r="W649" s="132"/>
      <c r="X649" s="132"/>
      <c r="Y649" s="132"/>
      <c r="Z649" s="132"/>
      <c r="AA649" s="132"/>
    </row>
    <row r="650" spans="1:27" ht="16.5" customHeight="1">
      <c r="A650" s="132"/>
      <c r="B650" s="176"/>
      <c r="C650" s="176"/>
      <c r="D650" s="176"/>
      <c r="E650" s="176"/>
      <c r="F650" s="176"/>
      <c r="G650" s="176"/>
      <c r="H650" s="176"/>
      <c r="I650" s="176"/>
      <c r="J650" s="176"/>
      <c r="K650" s="132"/>
      <c r="L650" s="132"/>
      <c r="M650" s="132"/>
      <c r="N650" s="132"/>
      <c r="O650" s="132"/>
      <c r="P650" s="132"/>
      <c r="Q650" s="132"/>
      <c r="R650" s="132"/>
      <c r="S650" s="132"/>
      <c r="T650" s="132"/>
      <c r="U650" s="132"/>
      <c r="V650" s="132"/>
      <c r="W650" s="132"/>
      <c r="X650" s="132"/>
      <c r="Y650" s="132"/>
      <c r="Z650" s="132"/>
      <c r="AA650" s="132"/>
    </row>
    <row r="651" spans="1:27" ht="16.5" customHeight="1">
      <c r="A651" s="132"/>
      <c r="B651" s="176"/>
      <c r="C651" s="176"/>
      <c r="D651" s="176"/>
      <c r="E651" s="176"/>
      <c r="F651" s="176"/>
      <c r="G651" s="176"/>
      <c r="H651" s="176"/>
      <c r="I651" s="176"/>
      <c r="J651" s="176"/>
      <c r="K651" s="132"/>
      <c r="L651" s="132"/>
      <c r="M651" s="132"/>
      <c r="N651" s="132"/>
      <c r="O651" s="132"/>
      <c r="P651" s="132"/>
      <c r="Q651" s="132"/>
      <c r="R651" s="132"/>
      <c r="S651" s="132"/>
      <c r="T651" s="132"/>
      <c r="U651" s="132"/>
      <c r="V651" s="132"/>
      <c r="W651" s="132"/>
      <c r="X651" s="132"/>
      <c r="Y651" s="132"/>
      <c r="Z651" s="132"/>
      <c r="AA651" s="132"/>
    </row>
    <row r="652" spans="1:27" ht="16.5" customHeight="1">
      <c r="A652" s="132"/>
      <c r="B652" s="176"/>
      <c r="C652" s="176"/>
      <c r="D652" s="176"/>
      <c r="E652" s="176"/>
      <c r="F652" s="176"/>
      <c r="G652" s="176"/>
      <c r="H652" s="176"/>
      <c r="I652" s="176"/>
      <c r="J652" s="176"/>
      <c r="K652" s="132"/>
      <c r="L652" s="132"/>
      <c r="M652" s="132"/>
      <c r="N652" s="132"/>
      <c r="O652" s="132"/>
      <c r="P652" s="132"/>
      <c r="Q652" s="132"/>
      <c r="R652" s="132"/>
      <c r="S652" s="132"/>
      <c r="T652" s="132"/>
      <c r="U652" s="132"/>
      <c r="V652" s="132"/>
      <c r="W652" s="132"/>
      <c r="X652" s="132"/>
      <c r="Y652" s="132"/>
      <c r="Z652" s="132"/>
      <c r="AA652" s="132"/>
    </row>
    <row r="653" spans="1:27" ht="16.5" customHeight="1">
      <c r="A653" s="132"/>
      <c r="B653" s="176"/>
      <c r="C653" s="176"/>
      <c r="D653" s="176"/>
      <c r="E653" s="176"/>
      <c r="F653" s="176"/>
      <c r="G653" s="176"/>
      <c r="H653" s="176"/>
      <c r="I653" s="176"/>
      <c r="J653" s="176"/>
      <c r="K653" s="132"/>
      <c r="L653" s="132"/>
      <c r="M653" s="132"/>
      <c r="N653" s="132"/>
      <c r="O653" s="132"/>
      <c r="P653" s="132"/>
      <c r="Q653" s="132"/>
      <c r="R653" s="132"/>
      <c r="S653" s="132"/>
      <c r="T653" s="132"/>
      <c r="U653" s="132"/>
      <c r="V653" s="132"/>
      <c r="W653" s="132"/>
      <c r="X653" s="132"/>
      <c r="Y653" s="132"/>
      <c r="Z653" s="132"/>
      <c r="AA653" s="132"/>
    </row>
    <row r="654" spans="1:27" ht="16.5" customHeight="1">
      <c r="A654" s="132"/>
      <c r="B654" s="176"/>
      <c r="C654" s="176"/>
      <c r="D654" s="176"/>
      <c r="E654" s="176"/>
      <c r="F654" s="176"/>
      <c r="G654" s="176"/>
      <c r="H654" s="176"/>
      <c r="I654" s="176"/>
      <c r="J654" s="176"/>
      <c r="K654" s="132"/>
      <c r="L654" s="132"/>
      <c r="M654" s="132"/>
      <c r="N654" s="132"/>
      <c r="O654" s="132"/>
      <c r="P654" s="132"/>
      <c r="Q654" s="132"/>
      <c r="R654" s="132"/>
      <c r="S654" s="132"/>
      <c r="T654" s="132"/>
      <c r="U654" s="132"/>
      <c r="V654" s="132"/>
      <c r="W654" s="132"/>
      <c r="X654" s="132"/>
      <c r="Y654" s="132"/>
      <c r="Z654" s="132"/>
      <c r="AA654" s="132"/>
    </row>
    <row r="655" spans="1:27" ht="16.5" customHeight="1">
      <c r="A655" s="132"/>
      <c r="B655" s="176"/>
      <c r="C655" s="176"/>
      <c r="D655" s="176"/>
      <c r="E655" s="176"/>
      <c r="F655" s="176"/>
      <c r="G655" s="176"/>
      <c r="H655" s="176"/>
      <c r="I655" s="176"/>
      <c r="J655" s="176"/>
      <c r="K655" s="132"/>
      <c r="L655" s="132"/>
      <c r="M655" s="132"/>
      <c r="N655" s="132"/>
      <c r="O655" s="132"/>
      <c r="P655" s="132"/>
      <c r="Q655" s="132"/>
      <c r="R655" s="132"/>
      <c r="S655" s="132"/>
      <c r="T655" s="132"/>
      <c r="U655" s="132"/>
      <c r="V655" s="132"/>
      <c r="W655" s="132"/>
      <c r="X655" s="132"/>
      <c r="Y655" s="132"/>
      <c r="Z655" s="132"/>
      <c r="AA655" s="132"/>
    </row>
    <row r="656" spans="1:27" ht="16.5" customHeight="1">
      <c r="A656" s="132"/>
      <c r="B656" s="176"/>
      <c r="C656" s="176"/>
      <c r="D656" s="176"/>
      <c r="E656" s="176"/>
      <c r="F656" s="176"/>
      <c r="G656" s="176"/>
      <c r="H656" s="176"/>
      <c r="I656" s="176"/>
      <c r="J656" s="176"/>
      <c r="K656" s="132"/>
      <c r="L656" s="132"/>
      <c r="M656" s="132"/>
      <c r="N656" s="132"/>
      <c r="O656" s="132"/>
      <c r="P656" s="132"/>
      <c r="Q656" s="132"/>
      <c r="R656" s="132"/>
      <c r="S656" s="132"/>
      <c r="T656" s="132"/>
      <c r="U656" s="132"/>
      <c r="V656" s="132"/>
      <c r="W656" s="132"/>
      <c r="X656" s="132"/>
      <c r="Y656" s="132"/>
      <c r="Z656" s="132"/>
      <c r="AA656" s="132"/>
    </row>
    <row r="657" spans="1:27" ht="16.5" customHeight="1">
      <c r="A657" s="132"/>
      <c r="B657" s="176"/>
      <c r="C657" s="176"/>
      <c r="D657" s="176"/>
      <c r="E657" s="176"/>
      <c r="F657" s="176"/>
      <c r="G657" s="176"/>
      <c r="H657" s="176"/>
      <c r="I657" s="176"/>
      <c r="J657" s="176"/>
      <c r="K657" s="132"/>
      <c r="L657" s="132"/>
      <c r="M657" s="132"/>
      <c r="N657" s="132"/>
      <c r="O657" s="132"/>
      <c r="P657" s="132"/>
      <c r="Q657" s="132"/>
      <c r="R657" s="132"/>
      <c r="S657" s="132"/>
      <c r="T657" s="132"/>
      <c r="U657" s="132"/>
      <c r="V657" s="132"/>
      <c r="W657" s="132"/>
      <c r="X657" s="132"/>
      <c r="Y657" s="132"/>
      <c r="Z657" s="132"/>
      <c r="AA657" s="132"/>
    </row>
    <row r="658" spans="1:27" ht="16.5" customHeight="1">
      <c r="A658" s="132"/>
      <c r="B658" s="176"/>
      <c r="C658" s="176"/>
      <c r="D658" s="176"/>
      <c r="E658" s="176"/>
      <c r="F658" s="176"/>
      <c r="G658" s="176"/>
      <c r="H658" s="176"/>
      <c r="I658" s="176"/>
      <c r="J658" s="176"/>
      <c r="K658" s="132"/>
      <c r="L658" s="132"/>
      <c r="M658" s="132"/>
      <c r="N658" s="132"/>
      <c r="O658" s="132"/>
      <c r="P658" s="132"/>
      <c r="Q658" s="132"/>
      <c r="R658" s="132"/>
      <c r="S658" s="132"/>
      <c r="T658" s="132"/>
      <c r="U658" s="132"/>
      <c r="V658" s="132"/>
      <c r="W658" s="132"/>
      <c r="X658" s="132"/>
      <c r="Y658" s="132"/>
      <c r="Z658" s="132"/>
      <c r="AA658" s="132"/>
    </row>
    <row r="659" spans="1:27" ht="16.5" customHeight="1">
      <c r="A659" s="132"/>
      <c r="B659" s="176"/>
      <c r="C659" s="176"/>
      <c r="D659" s="176"/>
      <c r="E659" s="176"/>
      <c r="F659" s="176"/>
      <c r="G659" s="176"/>
      <c r="H659" s="176"/>
      <c r="I659" s="176"/>
      <c r="J659" s="176"/>
      <c r="K659" s="132"/>
      <c r="L659" s="132"/>
      <c r="M659" s="132"/>
      <c r="N659" s="132"/>
      <c r="O659" s="132"/>
      <c r="P659" s="132"/>
      <c r="Q659" s="132"/>
      <c r="R659" s="132"/>
      <c r="S659" s="132"/>
      <c r="T659" s="132"/>
      <c r="U659" s="132"/>
      <c r="V659" s="132"/>
      <c r="W659" s="132"/>
      <c r="X659" s="132"/>
      <c r="Y659" s="132"/>
      <c r="Z659" s="132"/>
      <c r="AA659" s="132"/>
    </row>
    <row r="660" spans="1:27" ht="16.5" customHeight="1">
      <c r="A660" s="132"/>
      <c r="B660" s="176"/>
      <c r="C660" s="176"/>
      <c r="D660" s="176"/>
      <c r="E660" s="176"/>
      <c r="F660" s="176"/>
      <c r="G660" s="176"/>
      <c r="H660" s="176"/>
      <c r="I660" s="176"/>
      <c r="J660" s="176"/>
      <c r="K660" s="132"/>
      <c r="L660" s="132"/>
      <c r="M660" s="132"/>
      <c r="N660" s="132"/>
      <c r="O660" s="132"/>
      <c r="P660" s="132"/>
      <c r="Q660" s="132"/>
      <c r="R660" s="132"/>
      <c r="S660" s="132"/>
      <c r="T660" s="132"/>
      <c r="U660" s="132"/>
      <c r="V660" s="132"/>
      <c r="W660" s="132"/>
      <c r="X660" s="132"/>
      <c r="Y660" s="132"/>
      <c r="Z660" s="132"/>
      <c r="AA660" s="132"/>
    </row>
    <row r="661" spans="1:27" ht="16.5" customHeight="1">
      <c r="A661" s="132"/>
      <c r="B661" s="176"/>
      <c r="C661" s="176"/>
      <c r="D661" s="176"/>
      <c r="E661" s="176"/>
      <c r="F661" s="176"/>
      <c r="G661" s="176"/>
      <c r="H661" s="176"/>
      <c r="I661" s="176"/>
      <c r="J661" s="176"/>
      <c r="K661" s="132"/>
      <c r="L661" s="132"/>
      <c r="M661" s="132"/>
      <c r="N661" s="132"/>
      <c r="O661" s="132"/>
      <c r="P661" s="132"/>
      <c r="Q661" s="132"/>
      <c r="R661" s="132"/>
      <c r="S661" s="132"/>
      <c r="T661" s="132"/>
      <c r="U661" s="132"/>
      <c r="V661" s="132"/>
      <c r="W661" s="132"/>
      <c r="X661" s="132"/>
      <c r="Y661" s="132"/>
      <c r="Z661" s="132"/>
      <c r="AA661" s="132"/>
    </row>
    <row r="662" spans="1:27" ht="16.5" customHeight="1">
      <c r="A662" s="132"/>
      <c r="B662" s="176"/>
      <c r="C662" s="176"/>
      <c r="D662" s="176"/>
      <c r="E662" s="176"/>
      <c r="F662" s="176"/>
      <c r="G662" s="176"/>
      <c r="H662" s="176"/>
      <c r="I662" s="176"/>
      <c r="J662" s="176"/>
      <c r="K662" s="132"/>
      <c r="L662" s="132"/>
      <c r="M662" s="132"/>
      <c r="N662" s="132"/>
      <c r="O662" s="132"/>
      <c r="P662" s="132"/>
      <c r="Q662" s="132"/>
      <c r="R662" s="132"/>
      <c r="S662" s="132"/>
      <c r="T662" s="132"/>
      <c r="U662" s="132"/>
      <c r="V662" s="132"/>
      <c r="W662" s="132"/>
      <c r="X662" s="132"/>
      <c r="Y662" s="132"/>
      <c r="Z662" s="132"/>
      <c r="AA662" s="132"/>
    </row>
    <row r="663" spans="1:27" ht="16.5" customHeight="1">
      <c r="A663" s="132"/>
      <c r="B663" s="176"/>
      <c r="C663" s="176"/>
      <c r="D663" s="176"/>
      <c r="E663" s="176"/>
      <c r="F663" s="176"/>
      <c r="G663" s="176"/>
      <c r="H663" s="176"/>
      <c r="I663" s="176"/>
      <c r="J663" s="176"/>
      <c r="K663" s="132"/>
      <c r="L663" s="132"/>
      <c r="M663" s="132"/>
      <c r="N663" s="132"/>
      <c r="O663" s="132"/>
      <c r="P663" s="132"/>
      <c r="Q663" s="132"/>
      <c r="R663" s="132"/>
      <c r="S663" s="132"/>
      <c r="T663" s="132"/>
      <c r="U663" s="132"/>
      <c r="V663" s="132"/>
      <c r="W663" s="132"/>
      <c r="X663" s="132"/>
      <c r="Y663" s="132"/>
      <c r="Z663" s="132"/>
      <c r="AA663" s="132"/>
    </row>
    <row r="664" spans="1:27" ht="16.5" customHeight="1">
      <c r="A664" s="132"/>
      <c r="B664" s="176"/>
      <c r="C664" s="176"/>
      <c r="D664" s="176"/>
      <c r="E664" s="176"/>
      <c r="F664" s="176"/>
      <c r="G664" s="176"/>
      <c r="H664" s="176"/>
      <c r="I664" s="176"/>
      <c r="J664" s="176"/>
      <c r="K664" s="132"/>
      <c r="L664" s="132"/>
      <c r="M664" s="132"/>
      <c r="N664" s="132"/>
      <c r="O664" s="132"/>
      <c r="P664" s="132"/>
      <c r="Q664" s="132"/>
      <c r="R664" s="132"/>
      <c r="S664" s="132"/>
      <c r="T664" s="132"/>
      <c r="U664" s="132"/>
      <c r="V664" s="132"/>
      <c r="W664" s="132"/>
      <c r="X664" s="132"/>
      <c r="Y664" s="132"/>
      <c r="Z664" s="132"/>
      <c r="AA664" s="132"/>
    </row>
    <row r="665" spans="1:27" ht="16.5" customHeight="1">
      <c r="A665" s="132"/>
      <c r="B665" s="176"/>
      <c r="C665" s="176"/>
      <c r="D665" s="176"/>
      <c r="E665" s="176"/>
      <c r="F665" s="176"/>
      <c r="G665" s="176"/>
      <c r="H665" s="176"/>
      <c r="I665" s="176"/>
      <c r="J665" s="176"/>
      <c r="K665" s="132"/>
      <c r="L665" s="132"/>
      <c r="M665" s="132"/>
      <c r="N665" s="132"/>
      <c r="O665" s="132"/>
      <c r="P665" s="132"/>
      <c r="Q665" s="132"/>
      <c r="R665" s="132"/>
      <c r="S665" s="132"/>
      <c r="T665" s="132"/>
      <c r="U665" s="132"/>
      <c r="V665" s="132"/>
      <c r="W665" s="132"/>
      <c r="X665" s="132"/>
      <c r="Y665" s="132"/>
      <c r="Z665" s="132"/>
      <c r="AA665" s="132"/>
    </row>
    <row r="666" spans="1:27" ht="16.5" customHeight="1">
      <c r="A666" s="132"/>
      <c r="B666" s="176"/>
      <c r="C666" s="176"/>
      <c r="D666" s="176"/>
      <c r="E666" s="176"/>
      <c r="F666" s="176"/>
      <c r="G666" s="176"/>
      <c r="H666" s="176"/>
      <c r="I666" s="176"/>
      <c r="J666" s="176"/>
      <c r="K666" s="132"/>
      <c r="L666" s="132"/>
      <c r="M666" s="132"/>
      <c r="N666" s="132"/>
      <c r="O666" s="132"/>
      <c r="P666" s="132"/>
      <c r="Q666" s="132"/>
      <c r="R666" s="132"/>
      <c r="S666" s="132"/>
      <c r="T666" s="132"/>
      <c r="U666" s="132"/>
      <c r="V666" s="132"/>
      <c r="W666" s="132"/>
      <c r="X666" s="132"/>
      <c r="Y666" s="132"/>
      <c r="Z666" s="132"/>
      <c r="AA666" s="132"/>
    </row>
    <row r="667" spans="1:27" ht="16.5" customHeight="1">
      <c r="A667" s="132"/>
      <c r="B667" s="176"/>
      <c r="C667" s="176"/>
      <c r="D667" s="176"/>
      <c r="E667" s="176"/>
      <c r="F667" s="176"/>
      <c r="G667" s="176"/>
      <c r="H667" s="176"/>
      <c r="I667" s="176"/>
      <c r="J667" s="176"/>
      <c r="K667" s="132"/>
      <c r="L667" s="132"/>
      <c r="M667" s="132"/>
      <c r="N667" s="132"/>
      <c r="O667" s="132"/>
      <c r="P667" s="132"/>
      <c r="Q667" s="132"/>
      <c r="R667" s="132"/>
      <c r="S667" s="132"/>
      <c r="T667" s="132"/>
      <c r="U667" s="132"/>
      <c r="V667" s="132"/>
      <c r="W667" s="132"/>
      <c r="X667" s="132"/>
      <c r="Y667" s="132"/>
      <c r="Z667" s="132"/>
      <c r="AA667" s="132"/>
    </row>
    <row r="668" spans="1:27" ht="16.5" customHeight="1">
      <c r="A668" s="132"/>
      <c r="B668" s="176"/>
      <c r="C668" s="176"/>
      <c r="D668" s="176"/>
      <c r="E668" s="176"/>
      <c r="F668" s="176"/>
      <c r="G668" s="176"/>
      <c r="H668" s="176"/>
      <c r="I668" s="176"/>
      <c r="J668" s="176"/>
      <c r="K668" s="132"/>
      <c r="L668" s="132"/>
      <c r="M668" s="132"/>
      <c r="N668" s="132"/>
      <c r="O668" s="132"/>
      <c r="P668" s="132"/>
      <c r="Q668" s="132"/>
      <c r="R668" s="132"/>
      <c r="S668" s="132"/>
      <c r="T668" s="132"/>
      <c r="U668" s="132"/>
      <c r="V668" s="132"/>
      <c r="W668" s="132"/>
      <c r="X668" s="132"/>
      <c r="Y668" s="132"/>
      <c r="Z668" s="132"/>
      <c r="AA668" s="132"/>
    </row>
    <row r="669" spans="1:27" ht="16.5" customHeight="1">
      <c r="A669" s="132"/>
      <c r="B669" s="176"/>
      <c r="C669" s="176"/>
      <c r="D669" s="176"/>
      <c r="E669" s="176"/>
      <c r="F669" s="176"/>
      <c r="G669" s="176"/>
      <c r="H669" s="176"/>
      <c r="I669" s="176"/>
      <c r="J669" s="176"/>
      <c r="K669" s="132"/>
      <c r="L669" s="132"/>
      <c r="M669" s="132"/>
      <c r="N669" s="132"/>
      <c r="O669" s="132"/>
      <c r="P669" s="132"/>
      <c r="Q669" s="132"/>
      <c r="R669" s="132"/>
      <c r="S669" s="132"/>
      <c r="T669" s="132"/>
      <c r="U669" s="132"/>
      <c r="V669" s="132"/>
      <c r="W669" s="132"/>
      <c r="X669" s="132"/>
      <c r="Y669" s="132"/>
      <c r="Z669" s="132"/>
      <c r="AA669" s="132"/>
    </row>
    <row r="670" spans="1:27" ht="16.5" customHeight="1">
      <c r="A670" s="132"/>
      <c r="B670" s="176"/>
      <c r="C670" s="176"/>
      <c r="D670" s="176"/>
      <c r="E670" s="176"/>
      <c r="F670" s="176"/>
      <c r="G670" s="176"/>
      <c r="H670" s="176"/>
      <c r="I670" s="176"/>
      <c r="J670" s="176"/>
      <c r="K670" s="132"/>
      <c r="L670" s="132"/>
      <c r="M670" s="132"/>
      <c r="N670" s="132"/>
      <c r="O670" s="132"/>
      <c r="P670" s="132"/>
      <c r="Q670" s="132"/>
      <c r="R670" s="132"/>
      <c r="S670" s="132"/>
      <c r="T670" s="132"/>
      <c r="U670" s="132"/>
      <c r="V670" s="132"/>
      <c r="W670" s="132"/>
      <c r="X670" s="132"/>
      <c r="Y670" s="132"/>
      <c r="Z670" s="132"/>
      <c r="AA670" s="132"/>
    </row>
    <row r="671" spans="1:27" ht="16.5" customHeight="1">
      <c r="A671" s="132"/>
      <c r="B671" s="176"/>
      <c r="C671" s="176"/>
      <c r="D671" s="176"/>
      <c r="E671" s="176"/>
      <c r="F671" s="176"/>
      <c r="G671" s="176"/>
      <c r="H671" s="176"/>
      <c r="I671" s="176"/>
      <c r="J671" s="176"/>
      <c r="K671" s="132"/>
      <c r="L671" s="132"/>
      <c r="M671" s="132"/>
      <c r="N671" s="132"/>
      <c r="O671" s="132"/>
      <c r="P671" s="132"/>
      <c r="Q671" s="132"/>
      <c r="R671" s="132"/>
      <c r="S671" s="132"/>
      <c r="T671" s="132"/>
      <c r="U671" s="132"/>
      <c r="V671" s="132"/>
      <c r="W671" s="132"/>
      <c r="X671" s="132"/>
      <c r="Y671" s="132"/>
      <c r="Z671" s="132"/>
      <c r="AA671" s="132"/>
    </row>
    <row r="672" spans="1:27" ht="16.5" customHeight="1">
      <c r="A672" s="132"/>
      <c r="B672" s="176"/>
      <c r="C672" s="176"/>
      <c r="D672" s="176"/>
      <c r="E672" s="176"/>
      <c r="F672" s="176"/>
      <c r="G672" s="176"/>
      <c r="H672" s="176"/>
      <c r="I672" s="176"/>
      <c r="J672" s="176"/>
      <c r="K672" s="132"/>
      <c r="L672" s="132"/>
      <c r="M672" s="132"/>
      <c r="N672" s="132"/>
      <c r="O672" s="132"/>
      <c r="P672" s="132"/>
      <c r="Q672" s="132"/>
      <c r="R672" s="132"/>
      <c r="S672" s="132"/>
      <c r="T672" s="132"/>
      <c r="U672" s="132"/>
      <c r="V672" s="132"/>
      <c r="W672" s="132"/>
      <c r="X672" s="132"/>
      <c r="Y672" s="132"/>
      <c r="Z672" s="132"/>
      <c r="AA672" s="132"/>
    </row>
    <row r="673" spans="1:27" ht="16.5" customHeight="1">
      <c r="A673" s="132"/>
      <c r="B673" s="176"/>
      <c r="C673" s="176"/>
      <c r="D673" s="176"/>
      <c r="E673" s="176"/>
      <c r="F673" s="176"/>
      <c r="G673" s="176"/>
      <c r="H673" s="176"/>
      <c r="I673" s="176"/>
      <c r="J673" s="176"/>
      <c r="K673" s="132"/>
      <c r="L673" s="132"/>
      <c r="M673" s="132"/>
      <c r="N673" s="132"/>
      <c r="O673" s="132"/>
      <c r="P673" s="132"/>
      <c r="Q673" s="132"/>
      <c r="R673" s="132"/>
      <c r="S673" s="132"/>
      <c r="T673" s="132"/>
      <c r="U673" s="132"/>
      <c r="V673" s="132"/>
      <c r="W673" s="132"/>
      <c r="X673" s="132"/>
      <c r="Y673" s="132"/>
      <c r="Z673" s="132"/>
      <c r="AA673" s="132"/>
    </row>
    <row r="674" spans="1:27" ht="16.5" customHeight="1">
      <c r="A674" s="132"/>
      <c r="B674" s="176"/>
      <c r="C674" s="176"/>
      <c r="D674" s="176"/>
      <c r="E674" s="176"/>
      <c r="F674" s="176"/>
      <c r="G674" s="176"/>
      <c r="H674" s="176"/>
      <c r="I674" s="176"/>
      <c r="J674" s="176"/>
      <c r="K674" s="132"/>
      <c r="L674" s="132"/>
      <c r="M674" s="132"/>
      <c r="N674" s="132"/>
      <c r="O674" s="132"/>
      <c r="P674" s="132"/>
      <c r="Q674" s="132"/>
      <c r="R674" s="132"/>
      <c r="S674" s="132"/>
      <c r="T674" s="132"/>
      <c r="U674" s="132"/>
      <c r="V674" s="132"/>
      <c r="W674" s="132"/>
      <c r="X674" s="132"/>
      <c r="Y674" s="132"/>
      <c r="Z674" s="132"/>
      <c r="AA674" s="132"/>
    </row>
    <row r="675" spans="1:27" ht="16.5" customHeight="1">
      <c r="A675" s="132"/>
      <c r="B675" s="176"/>
      <c r="C675" s="176"/>
      <c r="D675" s="176"/>
      <c r="E675" s="176"/>
      <c r="F675" s="176"/>
      <c r="G675" s="176"/>
      <c r="H675" s="176"/>
      <c r="I675" s="176"/>
      <c r="J675" s="176"/>
      <c r="K675" s="132"/>
      <c r="L675" s="132"/>
      <c r="M675" s="132"/>
      <c r="N675" s="132"/>
      <c r="O675" s="132"/>
      <c r="P675" s="132"/>
      <c r="Q675" s="132"/>
      <c r="R675" s="132"/>
      <c r="S675" s="132"/>
      <c r="T675" s="132"/>
      <c r="U675" s="132"/>
      <c r="V675" s="132"/>
      <c r="W675" s="132"/>
      <c r="X675" s="132"/>
      <c r="Y675" s="132"/>
      <c r="Z675" s="132"/>
      <c r="AA675" s="132"/>
    </row>
    <row r="676" spans="1:27" ht="16.5" customHeight="1">
      <c r="A676" s="132"/>
      <c r="B676" s="176"/>
      <c r="C676" s="176"/>
      <c r="D676" s="176"/>
      <c r="E676" s="176"/>
      <c r="F676" s="176"/>
      <c r="G676" s="176"/>
      <c r="H676" s="176"/>
      <c r="I676" s="176"/>
      <c r="J676" s="176"/>
      <c r="K676" s="132"/>
      <c r="L676" s="132"/>
      <c r="M676" s="132"/>
      <c r="N676" s="132"/>
      <c r="O676" s="132"/>
      <c r="P676" s="132"/>
      <c r="Q676" s="132"/>
      <c r="R676" s="132"/>
      <c r="S676" s="132"/>
      <c r="T676" s="132"/>
      <c r="U676" s="132"/>
      <c r="V676" s="132"/>
      <c r="W676" s="132"/>
      <c r="X676" s="132"/>
      <c r="Y676" s="132"/>
      <c r="Z676" s="132"/>
      <c r="AA676" s="132"/>
    </row>
    <row r="677" spans="1:27" ht="16.5" customHeight="1">
      <c r="A677" s="132"/>
      <c r="B677" s="176"/>
      <c r="C677" s="176"/>
      <c r="D677" s="176"/>
      <c r="E677" s="176"/>
      <c r="F677" s="176"/>
      <c r="G677" s="176"/>
      <c r="H677" s="176"/>
      <c r="I677" s="176"/>
      <c r="J677" s="176"/>
      <c r="K677" s="132"/>
      <c r="L677" s="132"/>
      <c r="M677" s="132"/>
      <c r="N677" s="132"/>
      <c r="O677" s="132"/>
      <c r="P677" s="132"/>
      <c r="Q677" s="132"/>
      <c r="R677" s="132"/>
      <c r="S677" s="132"/>
      <c r="T677" s="132"/>
      <c r="U677" s="132"/>
      <c r="V677" s="132"/>
      <c r="W677" s="132"/>
      <c r="X677" s="132"/>
      <c r="Y677" s="132"/>
      <c r="Z677" s="132"/>
      <c r="AA677" s="132"/>
    </row>
    <row r="678" spans="1:27" ht="16.5" customHeight="1">
      <c r="A678" s="132"/>
      <c r="B678" s="176"/>
      <c r="C678" s="176"/>
      <c r="D678" s="176"/>
      <c r="E678" s="176"/>
      <c r="F678" s="176"/>
      <c r="G678" s="176"/>
      <c r="H678" s="176"/>
      <c r="I678" s="176"/>
      <c r="J678" s="176"/>
      <c r="K678" s="132"/>
      <c r="L678" s="132"/>
      <c r="M678" s="132"/>
      <c r="N678" s="132"/>
      <c r="O678" s="132"/>
      <c r="P678" s="132"/>
      <c r="Q678" s="132"/>
      <c r="R678" s="132"/>
      <c r="S678" s="132"/>
      <c r="T678" s="132"/>
      <c r="U678" s="132"/>
      <c r="V678" s="132"/>
      <c r="W678" s="132"/>
      <c r="X678" s="132"/>
      <c r="Y678" s="132"/>
      <c r="Z678" s="132"/>
      <c r="AA678" s="132"/>
    </row>
    <row r="679" spans="1:27" ht="16.5" customHeight="1">
      <c r="A679" s="132"/>
      <c r="B679" s="176"/>
      <c r="C679" s="176"/>
      <c r="D679" s="176"/>
      <c r="E679" s="176"/>
      <c r="F679" s="176"/>
      <c r="G679" s="176"/>
      <c r="H679" s="176"/>
      <c r="I679" s="176"/>
      <c r="J679" s="176"/>
      <c r="K679" s="132"/>
      <c r="L679" s="132"/>
      <c r="M679" s="132"/>
      <c r="N679" s="132"/>
      <c r="O679" s="132"/>
      <c r="P679" s="132"/>
      <c r="Q679" s="132"/>
      <c r="R679" s="132"/>
      <c r="S679" s="132"/>
      <c r="T679" s="132"/>
      <c r="U679" s="132"/>
      <c r="V679" s="132"/>
      <c r="W679" s="132"/>
      <c r="X679" s="132"/>
      <c r="Y679" s="132"/>
      <c r="Z679" s="132"/>
      <c r="AA679" s="132"/>
    </row>
    <row r="680" spans="1:27" ht="16.5" customHeight="1">
      <c r="A680" s="132"/>
      <c r="B680" s="176"/>
      <c r="C680" s="176"/>
      <c r="D680" s="176"/>
      <c r="E680" s="176"/>
      <c r="F680" s="176"/>
      <c r="G680" s="176"/>
      <c r="H680" s="176"/>
      <c r="I680" s="176"/>
      <c r="J680" s="176"/>
      <c r="K680" s="132"/>
      <c r="L680" s="132"/>
      <c r="M680" s="132"/>
      <c r="N680" s="132"/>
      <c r="O680" s="132"/>
      <c r="P680" s="132"/>
      <c r="Q680" s="132"/>
      <c r="R680" s="132"/>
      <c r="S680" s="132"/>
      <c r="T680" s="132"/>
      <c r="U680" s="132"/>
      <c r="V680" s="132"/>
      <c r="W680" s="132"/>
      <c r="X680" s="132"/>
      <c r="Y680" s="132"/>
      <c r="Z680" s="132"/>
      <c r="AA680" s="132"/>
    </row>
    <row r="681" spans="1:27" ht="16.5" customHeight="1">
      <c r="A681" s="132"/>
      <c r="B681" s="176"/>
      <c r="C681" s="176"/>
      <c r="D681" s="176"/>
      <c r="E681" s="176"/>
      <c r="F681" s="176"/>
      <c r="G681" s="176"/>
      <c r="H681" s="176"/>
      <c r="I681" s="176"/>
      <c r="J681" s="176"/>
      <c r="K681" s="132"/>
      <c r="L681" s="132"/>
      <c r="M681" s="132"/>
      <c r="N681" s="132"/>
      <c r="O681" s="132"/>
      <c r="P681" s="132"/>
      <c r="Q681" s="132"/>
      <c r="R681" s="132"/>
      <c r="S681" s="132"/>
      <c r="T681" s="132"/>
      <c r="U681" s="132"/>
      <c r="V681" s="132"/>
      <c r="W681" s="132"/>
      <c r="X681" s="132"/>
      <c r="Y681" s="132"/>
      <c r="Z681" s="132"/>
      <c r="AA681" s="132"/>
    </row>
    <row r="682" spans="1:27" ht="16.5" customHeight="1">
      <c r="A682" s="132"/>
      <c r="B682" s="176"/>
      <c r="C682" s="176"/>
      <c r="D682" s="176"/>
      <c r="E682" s="176"/>
      <c r="F682" s="176"/>
      <c r="G682" s="176"/>
      <c r="H682" s="176"/>
      <c r="I682" s="176"/>
      <c r="J682" s="176"/>
      <c r="K682" s="132"/>
      <c r="L682" s="132"/>
      <c r="M682" s="132"/>
      <c r="N682" s="132"/>
      <c r="O682" s="132"/>
      <c r="P682" s="132"/>
      <c r="Q682" s="132"/>
      <c r="R682" s="132"/>
      <c r="S682" s="132"/>
      <c r="T682" s="132"/>
      <c r="U682" s="132"/>
      <c r="V682" s="132"/>
      <c r="W682" s="132"/>
      <c r="X682" s="132"/>
      <c r="Y682" s="132"/>
      <c r="Z682" s="132"/>
      <c r="AA682" s="132"/>
    </row>
    <row r="683" spans="1:27" ht="16.5" customHeight="1">
      <c r="A683" s="132"/>
      <c r="B683" s="176"/>
      <c r="C683" s="176"/>
      <c r="D683" s="176"/>
      <c r="E683" s="176"/>
      <c r="F683" s="176"/>
      <c r="G683" s="176"/>
      <c r="H683" s="176"/>
      <c r="I683" s="176"/>
      <c r="J683" s="176"/>
      <c r="K683" s="132"/>
      <c r="L683" s="132"/>
      <c r="M683" s="132"/>
      <c r="N683" s="132"/>
      <c r="O683" s="132"/>
      <c r="P683" s="132"/>
      <c r="Q683" s="132"/>
      <c r="R683" s="132"/>
      <c r="S683" s="132"/>
      <c r="T683" s="132"/>
      <c r="U683" s="132"/>
      <c r="V683" s="132"/>
      <c r="W683" s="132"/>
      <c r="X683" s="132"/>
      <c r="Y683" s="132"/>
      <c r="Z683" s="132"/>
      <c r="AA683" s="132"/>
    </row>
    <row r="684" spans="1:27" ht="16.5" customHeight="1">
      <c r="A684" s="132"/>
      <c r="B684" s="176"/>
      <c r="C684" s="176"/>
      <c r="D684" s="176"/>
      <c r="E684" s="176"/>
      <c r="F684" s="176"/>
      <c r="G684" s="176"/>
      <c r="H684" s="176"/>
      <c r="I684" s="176"/>
      <c r="J684" s="176"/>
      <c r="K684" s="132"/>
      <c r="L684" s="132"/>
      <c r="M684" s="132"/>
      <c r="N684" s="132"/>
      <c r="O684" s="132"/>
      <c r="P684" s="132"/>
      <c r="Q684" s="132"/>
      <c r="R684" s="132"/>
      <c r="S684" s="132"/>
      <c r="T684" s="132"/>
      <c r="U684" s="132"/>
      <c r="V684" s="132"/>
      <c r="W684" s="132"/>
      <c r="X684" s="132"/>
      <c r="Y684" s="132"/>
      <c r="Z684" s="132"/>
      <c r="AA684" s="132"/>
    </row>
    <row r="685" spans="1:27" ht="16.5" customHeight="1">
      <c r="A685" s="132"/>
      <c r="B685" s="176"/>
      <c r="C685" s="176"/>
      <c r="D685" s="176"/>
      <c r="E685" s="176"/>
      <c r="F685" s="176"/>
      <c r="G685" s="176"/>
      <c r="H685" s="176"/>
      <c r="I685" s="176"/>
      <c r="J685" s="176"/>
      <c r="K685" s="132"/>
      <c r="L685" s="132"/>
      <c r="M685" s="132"/>
      <c r="N685" s="132"/>
      <c r="O685" s="132"/>
      <c r="P685" s="132"/>
      <c r="Q685" s="132"/>
      <c r="R685" s="132"/>
      <c r="S685" s="132"/>
      <c r="T685" s="132"/>
      <c r="U685" s="132"/>
      <c r="V685" s="132"/>
      <c r="W685" s="132"/>
      <c r="X685" s="132"/>
      <c r="Y685" s="132"/>
      <c r="Z685" s="132"/>
      <c r="AA685" s="132"/>
    </row>
    <row r="686" spans="1:27" ht="16.5" customHeight="1">
      <c r="A686" s="132"/>
      <c r="B686" s="176"/>
      <c r="C686" s="176"/>
      <c r="D686" s="176"/>
      <c r="E686" s="176"/>
      <c r="F686" s="176"/>
      <c r="G686" s="176"/>
      <c r="H686" s="176"/>
      <c r="I686" s="176"/>
      <c r="J686" s="176"/>
      <c r="K686" s="132"/>
      <c r="L686" s="132"/>
      <c r="M686" s="132"/>
      <c r="N686" s="132"/>
      <c r="O686" s="132"/>
      <c r="P686" s="132"/>
      <c r="Q686" s="132"/>
      <c r="R686" s="132"/>
      <c r="S686" s="132"/>
      <c r="T686" s="132"/>
      <c r="U686" s="132"/>
      <c r="V686" s="132"/>
      <c r="W686" s="132"/>
      <c r="X686" s="132"/>
      <c r="Y686" s="132"/>
      <c r="Z686" s="132"/>
      <c r="AA686" s="132"/>
    </row>
    <row r="687" spans="1:27" ht="16.5" customHeight="1">
      <c r="A687" s="132"/>
      <c r="B687" s="176"/>
      <c r="C687" s="176"/>
      <c r="D687" s="176"/>
      <c r="E687" s="176"/>
      <c r="F687" s="176"/>
      <c r="G687" s="176"/>
      <c r="H687" s="176"/>
      <c r="I687" s="176"/>
      <c r="J687" s="176"/>
      <c r="K687" s="132"/>
      <c r="L687" s="132"/>
      <c r="M687" s="132"/>
      <c r="N687" s="132"/>
      <c r="O687" s="132"/>
      <c r="P687" s="132"/>
      <c r="Q687" s="132"/>
      <c r="R687" s="132"/>
      <c r="S687" s="132"/>
      <c r="T687" s="132"/>
      <c r="U687" s="132"/>
      <c r="V687" s="132"/>
      <c r="W687" s="132"/>
      <c r="X687" s="132"/>
      <c r="Y687" s="132"/>
      <c r="Z687" s="132"/>
      <c r="AA687" s="132"/>
    </row>
    <row r="688" spans="1:27" ht="16.5" customHeight="1">
      <c r="A688" s="132"/>
      <c r="B688" s="176"/>
      <c r="C688" s="176"/>
      <c r="D688" s="176"/>
      <c r="E688" s="176"/>
      <c r="F688" s="176"/>
      <c r="G688" s="176"/>
      <c r="H688" s="176"/>
      <c r="I688" s="176"/>
      <c r="J688" s="176"/>
      <c r="K688" s="132"/>
      <c r="L688" s="132"/>
      <c r="M688" s="132"/>
      <c r="N688" s="132"/>
      <c r="O688" s="132"/>
      <c r="P688" s="132"/>
      <c r="Q688" s="132"/>
      <c r="R688" s="132"/>
      <c r="S688" s="132"/>
      <c r="T688" s="132"/>
      <c r="U688" s="132"/>
      <c r="V688" s="132"/>
      <c r="W688" s="132"/>
      <c r="X688" s="132"/>
      <c r="Y688" s="132"/>
      <c r="Z688" s="132"/>
      <c r="AA688" s="132"/>
    </row>
    <row r="689" spans="1:27" ht="16.5" customHeight="1">
      <c r="A689" s="132"/>
      <c r="B689" s="176"/>
      <c r="C689" s="176"/>
      <c r="D689" s="176"/>
      <c r="E689" s="176"/>
      <c r="F689" s="176"/>
      <c r="G689" s="176"/>
      <c r="H689" s="176"/>
      <c r="I689" s="176"/>
      <c r="J689" s="176"/>
      <c r="K689" s="132"/>
      <c r="L689" s="132"/>
      <c r="M689" s="132"/>
      <c r="N689" s="132"/>
      <c r="O689" s="132"/>
      <c r="P689" s="132"/>
      <c r="Q689" s="132"/>
      <c r="R689" s="132"/>
      <c r="S689" s="132"/>
      <c r="T689" s="132"/>
      <c r="U689" s="132"/>
      <c r="V689" s="132"/>
      <c r="W689" s="132"/>
      <c r="X689" s="132"/>
      <c r="Y689" s="132"/>
      <c r="Z689" s="132"/>
      <c r="AA689" s="132"/>
    </row>
    <row r="690" spans="1:27" ht="16.5" customHeight="1">
      <c r="A690" s="132"/>
      <c r="B690" s="176"/>
      <c r="C690" s="176"/>
      <c r="D690" s="176"/>
      <c r="E690" s="176"/>
      <c r="F690" s="176"/>
      <c r="G690" s="176"/>
      <c r="H690" s="176"/>
      <c r="I690" s="176"/>
      <c r="J690" s="176"/>
      <c r="K690" s="132"/>
      <c r="L690" s="132"/>
      <c r="M690" s="132"/>
      <c r="N690" s="132"/>
      <c r="O690" s="132"/>
      <c r="P690" s="132"/>
      <c r="Q690" s="132"/>
      <c r="R690" s="132"/>
      <c r="S690" s="132"/>
      <c r="T690" s="132"/>
      <c r="U690" s="132"/>
      <c r="V690" s="132"/>
      <c r="W690" s="132"/>
      <c r="X690" s="132"/>
      <c r="Y690" s="132"/>
      <c r="Z690" s="132"/>
      <c r="AA690" s="132"/>
    </row>
    <row r="691" spans="1:27" ht="16.5" customHeight="1">
      <c r="A691" s="132"/>
      <c r="B691" s="176"/>
      <c r="C691" s="176"/>
      <c r="D691" s="176"/>
      <c r="E691" s="176"/>
      <c r="F691" s="176"/>
      <c r="G691" s="176"/>
      <c r="H691" s="176"/>
      <c r="I691" s="176"/>
      <c r="J691" s="176"/>
      <c r="K691" s="132"/>
      <c r="L691" s="132"/>
      <c r="M691" s="132"/>
      <c r="N691" s="132"/>
      <c r="O691" s="132"/>
      <c r="P691" s="132"/>
      <c r="Q691" s="132"/>
      <c r="R691" s="132"/>
      <c r="S691" s="132"/>
      <c r="T691" s="132"/>
      <c r="U691" s="132"/>
      <c r="V691" s="132"/>
      <c r="W691" s="132"/>
      <c r="X691" s="132"/>
      <c r="Y691" s="132"/>
      <c r="Z691" s="132"/>
      <c r="AA691" s="132"/>
    </row>
    <row r="692" spans="1:27" ht="16.5" customHeight="1">
      <c r="A692" s="132"/>
      <c r="B692" s="176"/>
      <c r="C692" s="176"/>
      <c r="D692" s="176"/>
      <c r="E692" s="176"/>
      <c r="F692" s="176"/>
      <c r="G692" s="176"/>
      <c r="H692" s="176"/>
      <c r="I692" s="176"/>
      <c r="J692" s="176"/>
      <c r="K692" s="132"/>
      <c r="L692" s="132"/>
      <c r="M692" s="132"/>
      <c r="N692" s="132"/>
      <c r="O692" s="132"/>
      <c r="P692" s="132"/>
      <c r="Q692" s="132"/>
      <c r="R692" s="132"/>
      <c r="S692" s="132"/>
      <c r="T692" s="132"/>
      <c r="U692" s="132"/>
      <c r="V692" s="132"/>
      <c r="W692" s="132"/>
      <c r="X692" s="132"/>
      <c r="Y692" s="132"/>
      <c r="Z692" s="132"/>
      <c r="AA692" s="132"/>
    </row>
    <row r="693" spans="1:27" ht="16.5" customHeight="1">
      <c r="A693" s="132"/>
      <c r="B693" s="176"/>
      <c r="C693" s="176"/>
      <c r="D693" s="176"/>
      <c r="E693" s="176"/>
      <c r="F693" s="176"/>
      <c r="G693" s="176"/>
      <c r="H693" s="176"/>
      <c r="I693" s="176"/>
      <c r="J693" s="176"/>
      <c r="K693" s="132"/>
      <c r="L693" s="132"/>
      <c r="M693" s="132"/>
      <c r="N693" s="132"/>
      <c r="O693" s="132"/>
      <c r="P693" s="132"/>
      <c r="Q693" s="132"/>
      <c r="R693" s="132"/>
      <c r="S693" s="132"/>
      <c r="T693" s="132"/>
      <c r="U693" s="132"/>
      <c r="V693" s="132"/>
      <c r="W693" s="132"/>
      <c r="X693" s="132"/>
      <c r="Y693" s="132"/>
      <c r="Z693" s="132"/>
      <c r="AA693" s="132"/>
    </row>
    <row r="694" spans="1:27" ht="16.5" customHeight="1">
      <c r="A694" s="132"/>
      <c r="B694" s="176"/>
      <c r="C694" s="176"/>
      <c r="D694" s="176"/>
      <c r="E694" s="176"/>
      <c r="F694" s="176"/>
      <c r="G694" s="176"/>
      <c r="H694" s="176"/>
      <c r="I694" s="176"/>
      <c r="J694" s="176"/>
      <c r="K694" s="132"/>
      <c r="L694" s="132"/>
      <c r="M694" s="132"/>
      <c r="N694" s="132"/>
      <c r="O694" s="132"/>
      <c r="P694" s="132"/>
      <c r="Q694" s="132"/>
      <c r="R694" s="132"/>
      <c r="S694" s="132"/>
      <c r="T694" s="132"/>
      <c r="U694" s="132"/>
      <c r="V694" s="132"/>
      <c r="W694" s="132"/>
      <c r="X694" s="132"/>
      <c r="Y694" s="132"/>
      <c r="Z694" s="132"/>
      <c r="AA694" s="132"/>
    </row>
    <row r="695" spans="1:27" ht="16.5" customHeight="1">
      <c r="A695" s="132"/>
      <c r="B695" s="176"/>
      <c r="C695" s="176"/>
      <c r="D695" s="176"/>
      <c r="E695" s="176"/>
      <c r="F695" s="176"/>
      <c r="G695" s="176"/>
      <c r="H695" s="176"/>
      <c r="I695" s="176"/>
      <c r="J695" s="176"/>
      <c r="K695" s="132"/>
      <c r="L695" s="132"/>
      <c r="M695" s="132"/>
      <c r="N695" s="132"/>
      <c r="O695" s="132"/>
      <c r="P695" s="132"/>
      <c r="Q695" s="132"/>
      <c r="R695" s="132"/>
      <c r="S695" s="132"/>
      <c r="T695" s="132"/>
      <c r="U695" s="132"/>
      <c r="V695" s="132"/>
      <c r="W695" s="132"/>
      <c r="X695" s="132"/>
      <c r="Y695" s="132"/>
      <c r="Z695" s="132"/>
      <c r="AA695" s="132"/>
    </row>
    <row r="696" spans="1:27" ht="16.5" customHeight="1">
      <c r="A696" s="132"/>
      <c r="B696" s="176"/>
      <c r="C696" s="176"/>
      <c r="D696" s="176"/>
      <c r="E696" s="176"/>
      <c r="F696" s="176"/>
      <c r="G696" s="176"/>
      <c r="H696" s="176"/>
      <c r="I696" s="176"/>
      <c r="J696" s="176"/>
      <c r="K696" s="132"/>
      <c r="L696" s="132"/>
      <c r="M696" s="132"/>
      <c r="N696" s="132"/>
      <c r="O696" s="132"/>
      <c r="P696" s="132"/>
      <c r="Q696" s="132"/>
      <c r="R696" s="132"/>
      <c r="S696" s="132"/>
      <c r="T696" s="132"/>
      <c r="U696" s="132"/>
      <c r="V696" s="132"/>
      <c r="W696" s="132"/>
      <c r="X696" s="132"/>
      <c r="Y696" s="132"/>
      <c r="Z696" s="132"/>
      <c r="AA696" s="132"/>
    </row>
    <row r="697" spans="1:27" ht="16.5" customHeight="1">
      <c r="A697" s="132"/>
      <c r="B697" s="176"/>
      <c r="C697" s="176"/>
      <c r="D697" s="176"/>
      <c r="E697" s="176"/>
      <c r="F697" s="176"/>
      <c r="G697" s="176"/>
      <c r="H697" s="176"/>
      <c r="I697" s="176"/>
      <c r="J697" s="176"/>
      <c r="K697" s="132"/>
      <c r="L697" s="132"/>
      <c r="M697" s="132"/>
      <c r="N697" s="132"/>
      <c r="O697" s="132"/>
      <c r="P697" s="132"/>
      <c r="Q697" s="132"/>
      <c r="R697" s="132"/>
      <c r="S697" s="132"/>
      <c r="T697" s="132"/>
      <c r="U697" s="132"/>
      <c r="V697" s="132"/>
      <c r="W697" s="132"/>
      <c r="X697" s="132"/>
      <c r="Y697" s="132"/>
      <c r="Z697" s="132"/>
      <c r="AA697" s="132"/>
    </row>
    <row r="698" spans="1:27" ht="16.5" customHeight="1">
      <c r="A698" s="132"/>
      <c r="B698" s="176"/>
      <c r="C698" s="176"/>
      <c r="D698" s="176"/>
      <c r="E698" s="176"/>
      <c r="F698" s="176"/>
      <c r="G698" s="176"/>
      <c r="H698" s="176"/>
      <c r="I698" s="176"/>
      <c r="J698" s="176"/>
      <c r="K698" s="132"/>
      <c r="L698" s="132"/>
      <c r="M698" s="132"/>
      <c r="N698" s="132"/>
      <c r="O698" s="132"/>
      <c r="P698" s="132"/>
      <c r="Q698" s="132"/>
      <c r="R698" s="132"/>
      <c r="S698" s="132"/>
      <c r="T698" s="132"/>
      <c r="U698" s="132"/>
      <c r="V698" s="132"/>
      <c r="W698" s="132"/>
      <c r="X698" s="132"/>
      <c r="Y698" s="132"/>
      <c r="Z698" s="132"/>
      <c r="AA698" s="132"/>
    </row>
    <row r="699" spans="1:27" ht="16.5" customHeight="1">
      <c r="A699" s="132"/>
      <c r="B699" s="176"/>
      <c r="C699" s="176"/>
      <c r="D699" s="176"/>
      <c r="E699" s="176"/>
      <c r="F699" s="176"/>
      <c r="G699" s="176"/>
      <c r="H699" s="176"/>
      <c r="I699" s="176"/>
      <c r="J699" s="176"/>
      <c r="K699" s="132"/>
      <c r="L699" s="132"/>
      <c r="M699" s="132"/>
      <c r="N699" s="132"/>
      <c r="O699" s="132"/>
      <c r="P699" s="132"/>
      <c r="Q699" s="132"/>
      <c r="R699" s="132"/>
      <c r="S699" s="132"/>
      <c r="T699" s="132"/>
      <c r="U699" s="132"/>
      <c r="V699" s="132"/>
      <c r="W699" s="132"/>
      <c r="X699" s="132"/>
      <c r="Y699" s="132"/>
      <c r="Z699" s="132"/>
      <c r="AA699" s="132"/>
    </row>
    <row r="700" spans="1:27" ht="16.5" customHeight="1">
      <c r="A700" s="132"/>
      <c r="B700" s="176"/>
      <c r="C700" s="176"/>
      <c r="D700" s="176"/>
      <c r="E700" s="176"/>
      <c r="F700" s="176"/>
      <c r="G700" s="176"/>
      <c r="H700" s="176"/>
      <c r="I700" s="176"/>
      <c r="J700" s="176"/>
      <c r="K700" s="132"/>
      <c r="L700" s="132"/>
      <c r="M700" s="132"/>
      <c r="N700" s="132"/>
      <c r="O700" s="132"/>
      <c r="P700" s="132"/>
      <c r="Q700" s="132"/>
      <c r="R700" s="132"/>
      <c r="S700" s="132"/>
      <c r="T700" s="132"/>
      <c r="U700" s="132"/>
      <c r="V700" s="132"/>
      <c r="W700" s="132"/>
      <c r="X700" s="132"/>
      <c r="Y700" s="132"/>
      <c r="Z700" s="132"/>
      <c r="AA700" s="132"/>
    </row>
    <row r="701" spans="1:27" ht="16.5" customHeight="1">
      <c r="A701" s="132"/>
      <c r="B701" s="176"/>
      <c r="C701" s="176"/>
      <c r="D701" s="176"/>
      <c r="E701" s="176"/>
      <c r="F701" s="176"/>
      <c r="G701" s="176"/>
      <c r="H701" s="176"/>
      <c r="I701" s="176"/>
      <c r="J701" s="176"/>
      <c r="K701" s="132"/>
      <c r="L701" s="132"/>
      <c r="M701" s="132"/>
      <c r="N701" s="132"/>
      <c r="O701" s="132"/>
      <c r="P701" s="132"/>
      <c r="Q701" s="132"/>
      <c r="R701" s="132"/>
      <c r="S701" s="132"/>
      <c r="T701" s="132"/>
      <c r="U701" s="132"/>
      <c r="V701" s="132"/>
      <c r="W701" s="132"/>
      <c r="X701" s="132"/>
      <c r="Y701" s="132"/>
      <c r="Z701" s="132"/>
      <c r="AA701" s="132"/>
    </row>
    <row r="702" spans="1:27" ht="16.5" customHeight="1">
      <c r="A702" s="132"/>
      <c r="B702" s="176"/>
      <c r="C702" s="176"/>
      <c r="D702" s="176"/>
      <c r="E702" s="176"/>
      <c r="F702" s="176"/>
      <c r="G702" s="176"/>
      <c r="H702" s="176"/>
      <c r="I702" s="176"/>
      <c r="J702" s="176"/>
      <c r="K702" s="132"/>
      <c r="L702" s="132"/>
      <c r="M702" s="132"/>
      <c r="N702" s="132"/>
      <c r="O702" s="132"/>
      <c r="P702" s="132"/>
      <c r="Q702" s="132"/>
      <c r="R702" s="132"/>
      <c r="S702" s="132"/>
      <c r="T702" s="132"/>
      <c r="U702" s="132"/>
      <c r="V702" s="132"/>
      <c r="W702" s="132"/>
      <c r="X702" s="132"/>
      <c r="Y702" s="132"/>
      <c r="Z702" s="132"/>
      <c r="AA702" s="132"/>
    </row>
    <row r="703" spans="1:27" ht="16.5" customHeight="1">
      <c r="A703" s="132"/>
      <c r="B703" s="176"/>
      <c r="C703" s="176"/>
      <c r="D703" s="176"/>
      <c r="E703" s="176"/>
      <c r="F703" s="176"/>
      <c r="G703" s="176"/>
      <c r="H703" s="176"/>
      <c r="I703" s="176"/>
      <c r="J703" s="176"/>
      <c r="K703" s="132"/>
      <c r="L703" s="132"/>
      <c r="M703" s="132"/>
      <c r="N703" s="132"/>
      <c r="O703" s="132"/>
      <c r="P703" s="132"/>
      <c r="Q703" s="132"/>
      <c r="R703" s="132"/>
      <c r="S703" s="132"/>
      <c r="T703" s="132"/>
      <c r="U703" s="132"/>
      <c r="V703" s="132"/>
      <c r="W703" s="132"/>
      <c r="X703" s="132"/>
      <c r="Y703" s="132"/>
      <c r="Z703" s="132"/>
      <c r="AA703" s="132"/>
    </row>
    <row r="704" spans="1:27" ht="16.5" customHeight="1">
      <c r="A704" s="132"/>
      <c r="B704" s="176"/>
      <c r="C704" s="176"/>
      <c r="D704" s="176"/>
      <c r="E704" s="176"/>
      <c r="F704" s="176"/>
      <c r="G704" s="176"/>
      <c r="H704" s="176"/>
      <c r="I704" s="176"/>
      <c r="J704" s="176"/>
      <c r="K704" s="132"/>
      <c r="L704" s="132"/>
      <c r="M704" s="132"/>
      <c r="N704" s="132"/>
      <c r="O704" s="132"/>
      <c r="P704" s="132"/>
      <c r="Q704" s="132"/>
      <c r="R704" s="132"/>
      <c r="S704" s="132"/>
      <c r="T704" s="132"/>
      <c r="U704" s="132"/>
      <c r="V704" s="132"/>
      <c r="W704" s="132"/>
      <c r="X704" s="132"/>
      <c r="Y704" s="132"/>
      <c r="Z704" s="132"/>
      <c r="AA704" s="132"/>
    </row>
    <row r="705" spans="1:27" ht="16.5" customHeight="1">
      <c r="A705" s="132"/>
      <c r="B705" s="176"/>
      <c r="C705" s="176"/>
      <c r="D705" s="176"/>
      <c r="E705" s="176"/>
      <c r="F705" s="176"/>
      <c r="G705" s="176"/>
      <c r="H705" s="176"/>
      <c r="I705" s="176"/>
      <c r="J705" s="176"/>
      <c r="K705" s="132"/>
      <c r="L705" s="132"/>
      <c r="M705" s="132"/>
      <c r="N705" s="132"/>
      <c r="O705" s="132"/>
      <c r="P705" s="132"/>
      <c r="Q705" s="132"/>
      <c r="R705" s="132"/>
      <c r="S705" s="132"/>
      <c r="T705" s="132"/>
      <c r="U705" s="132"/>
      <c r="V705" s="132"/>
      <c r="W705" s="132"/>
      <c r="X705" s="132"/>
      <c r="Y705" s="132"/>
      <c r="Z705" s="132"/>
      <c r="AA705" s="132"/>
    </row>
    <row r="706" spans="1:27" ht="16.5" customHeight="1">
      <c r="A706" s="132"/>
      <c r="B706" s="176"/>
      <c r="C706" s="176"/>
      <c r="D706" s="176"/>
      <c r="E706" s="176"/>
      <c r="F706" s="176"/>
      <c r="G706" s="176"/>
      <c r="H706" s="176"/>
      <c r="I706" s="176"/>
      <c r="J706" s="176"/>
      <c r="K706" s="132"/>
      <c r="L706" s="132"/>
      <c r="M706" s="132"/>
      <c r="N706" s="132"/>
      <c r="O706" s="132"/>
      <c r="P706" s="132"/>
      <c r="Q706" s="132"/>
      <c r="R706" s="132"/>
      <c r="S706" s="132"/>
      <c r="T706" s="132"/>
      <c r="U706" s="132"/>
      <c r="V706" s="132"/>
      <c r="W706" s="132"/>
      <c r="X706" s="132"/>
      <c r="Y706" s="132"/>
      <c r="Z706" s="132"/>
      <c r="AA706" s="132"/>
    </row>
    <row r="707" spans="1:27" ht="16.5" customHeight="1">
      <c r="A707" s="132"/>
      <c r="B707" s="176"/>
      <c r="C707" s="176"/>
      <c r="D707" s="176"/>
      <c r="E707" s="176"/>
      <c r="F707" s="176"/>
      <c r="G707" s="176"/>
      <c r="H707" s="176"/>
      <c r="I707" s="176"/>
      <c r="J707" s="176"/>
      <c r="K707" s="132"/>
      <c r="L707" s="132"/>
      <c r="M707" s="132"/>
      <c r="N707" s="132"/>
      <c r="O707" s="132"/>
      <c r="P707" s="132"/>
      <c r="Q707" s="132"/>
      <c r="R707" s="132"/>
      <c r="S707" s="132"/>
      <c r="T707" s="132"/>
      <c r="U707" s="132"/>
      <c r="V707" s="132"/>
      <c r="W707" s="132"/>
      <c r="X707" s="132"/>
      <c r="Y707" s="132"/>
      <c r="Z707" s="132"/>
      <c r="AA707" s="132"/>
    </row>
    <row r="708" spans="1:27" ht="16.5" customHeight="1">
      <c r="A708" s="132"/>
      <c r="B708" s="176"/>
      <c r="C708" s="176"/>
      <c r="D708" s="176"/>
      <c r="E708" s="176"/>
      <c r="F708" s="176"/>
      <c r="G708" s="176"/>
      <c r="H708" s="176"/>
      <c r="I708" s="176"/>
      <c r="J708" s="176"/>
      <c r="K708" s="132"/>
      <c r="L708" s="132"/>
      <c r="M708" s="132"/>
      <c r="N708" s="132"/>
      <c r="O708" s="132"/>
      <c r="P708" s="132"/>
      <c r="Q708" s="132"/>
      <c r="R708" s="132"/>
      <c r="S708" s="132"/>
      <c r="T708" s="132"/>
      <c r="U708" s="132"/>
      <c r="V708" s="132"/>
      <c r="W708" s="132"/>
      <c r="X708" s="132"/>
      <c r="Y708" s="132"/>
      <c r="Z708" s="132"/>
      <c r="AA708" s="132"/>
    </row>
    <row r="709" spans="1:27" ht="16.5" customHeight="1">
      <c r="A709" s="132"/>
      <c r="B709" s="176"/>
      <c r="C709" s="176"/>
      <c r="D709" s="176"/>
      <c r="E709" s="176"/>
      <c r="F709" s="176"/>
      <c r="G709" s="176"/>
      <c r="H709" s="176"/>
      <c r="I709" s="176"/>
      <c r="J709" s="176"/>
      <c r="K709" s="132"/>
      <c r="L709" s="132"/>
      <c r="M709" s="132"/>
      <c r="N709" s="132"/>
      <c r="O709" s="132"/>
      <c r="P709" s="132"/>
      <c r="Q709" s="132"/>
      <c r="R709" s="132"/>
      <c r="S709" s="132"/>
      <c r="T709" s="132"/>
      <c r="U709" s="132"/>
      <c r="V709" s="132"/>
      <c r="W709" s="132"/>
      <c r="X709" s="132"/>
      <c r="Y709" s="132"/>
      <c r="Z709" s="132"/>
      <c r="AA709" s="132"/>
    </row>
    <row r="710" spans="1:27" ht="16.5" customHeight="1">
      <c r="A710" s="132"/>
      <c r="B710" s="176"/>
      <c r="C710" s="176"/>
      <c r="D710" s="176"/>
      <c r="E710" s="176"/>
      <c r="F710" s="176"/>
      <c r="G710" s="176"/>
      <c r="H710" s="176"/>
      <c r="I710" s="176"/>
      <c r="J710" s="176"/>
      <c r="K710" s="132"/>
      <c r="L710" s="132"/>
      <c r="M710" s="132"/>
      <c r="N710" s="132"/>
      <c r="O710" s="132"/>
      <c r="P710" s="132"/>
      <c r="Q710" s="132"/>
      <c r="R710" s="132"/>
      <c r="S710" s="132"/>
      <c r="T710" s="132"/>
      <c r="U710" s="132"/>
      <c r="V710" s="132"/>
      <c r="W710" s="132"/>
      <c r="X710" s="132"/>
      <c r="Y710" s="132"/>
      <c r="Z710" s="132"/>
      <c r="AA710" s="132"/>
    </row>
    <row r="711" spans="1:27" ht="16.5" customHeight="1">
      <c r="A711" s="132"/>
      <c r="B711" s="176"/>
      <c r="C711" s="176"/>
      <c r="D711" s="176"/>
      <c r="E711" s="176"/>
      <c r="F711" s="176"/>
      <c r="G711" s="176"/>
      <c r="H711" s="176"/>
      <c r="I711" s="176"/>
      <c r="J711" s="176"/>
      <c r="K711" s="132"/>
      <c r="L711" s="132"/>
      <c r="M711" s="132"/>
      <c r="N711" s="132"/>
      <c r="O711" s="132"/>
      <c r="P711" s="132"/>
      <c r="Q711" s="132"/>
      <c r="R711" s="132"/>
      <c r="S711" s="132"/>
      <c r="T711" s="132"/>
      <c r="U711" s="132"/>
      <c r="V711" s="132"/>
      <c r="W711" s="132"/>
      <c r="X711" s="132"/>
      <c r="Y711" s="132"/>
      <c r="Z711" s="132"/>
      <c r="AA711" s="132"/>
    </row>
    <row r="712" spans="1:27" ht="16.5" customHeight="1">
      <c r="A712" s="132"/>
      <c r="B712" s="176"/>
      <c r="C712" s="176"/>
      <c r="D712" s="176"/>
      <c r="E712" s="176"/>
      <c r="F712" s="176"/>
      <c r="G712" s="176"/>
      <c r="H712" s="176"/>
      <c r="I712" s="176"/>
      <c r="J712" s="176"/>
      <c r="K712" s="132"/>
      <c r="L712" s="132"/>
      <c r="M712" s="132"/>
      <c r="N712" s="132"/>
      <c r="O712" s="132"/>
      <c r="P712" s="132"/>
      <c r="Q712" s="132"/>
      <c r="R712" s="132"/>
      <c r="S712" s="132"/>
      <c r="T712" s="132"/>
      <c r="U712" s="132"/>
      <c r="V712" s="132"/>
      <c r="W712" s="132"/>
      <c r="X712" s="132"/>
      <c r="Y712" s="132"/>
      <c r="Z712" s="132"/>
      <c r="AA712" s="132"/>
    </row>
    <row r="713" spans="1:27" ht="16.5" customHeight="1">
      <c r="A713" s="132"/>
      <c r="B713" s="176"/>
      <c r="C713" s="176"/>
      <c r="D713" s="176"/>
      <c r="E713" s="176"/>
      <c r="F713" s="176"/>
      <c r="G713" s="176"/>
      <c r="H713" s="176"/>
      <c r="I713" s="176"/>
      <c r="J713" s="176"/>
      <c r="K713" s="132"/>
      <c r="L713" s="132"/>
      <c r="M713" s="132"/>
      <c r="N713" s="132"/>
      <c r="O713" s="132"/>
      <c r="P713" s="132"/>
      <c r="Q713" s="132"/>
      <c r="R713" s="132"/>
      <c r="S713" s="132"/>
      <c r="T713" s="132"/>
      <c r="U713" s="132"/>
      <c r="V713" s="132"/>
      <c r="W713" s="132"/>
      <c r="X713" s="132"/>
      <c r="Y713" s="132"/>
      <c r="Z713" s="132"/>
      <c r="AA713" s="132"/>
    </row>
    <row r="714" spans="1:27" ht="16.5" customHeight="1">
      <c r="A714" s="132"/>
      <c r="B714" s="176"/>
      <c r="C714" s="176"/>
      <c r="D714" s="176"/>
      <c r="E714" s="176"/>
      <c r="F714" s="176"/>
      <c r="G714" s="176"/>
      <c r="H714" s="176"/>
      <c r="I714" s="176"/>
      <c r="J714" s="176"/>
      <c r="K714" s="132"/>
      <c r="L714" s="132"/>
      <c r="M714" s="132"/>
      <c r="N714" s="132"/>
      <c r="O714" s="132"/>
      <c r="P714" s="132"/>
      <c r="Q714" s="132"/>
      <c r="R714" s="132"/>
      <c r="S714" s="132"/>
      <c r="T714" s="132"/>
      <c r="U714" s="132"/>
      <c r="V714" s="132"/>
      <c r="W714" s="132"/>
      <c r="X714" s="132"/>
      <c r="Y714" s="132"/>
      <c r="Z714" s="132"/>
      <c r="AA714" s="132"/>
    </row>
    <row r="715" spans="1:27" ht="16.5" customHeight="1">
      <c r="A715" s="132"/>
      <c r="B715" s="176"/>
      <c r="C715" s="176"/>
      <c r="D715" s="176"/>
      <c r="E715" s="176"/>
      <c r="F715" s="176"/>
      <c r="G715" s="176"/>
      <c r="H715" s="176"/>
      <c r="I715" s="176"/>
      <c r="J715" s="176"/>
      <c r="K715" s="132"/>
      <c r="L715" s="132"/>
      <c r="M715" s="132"/>
      <c r="N715" s="132"/>
      <c r="O715" s="132"/>
      <c r="P715" s="132"/>
      <c r="Q715" s="132"/>
      <c r="R715" s="132"/>
      <c r="S715" s="132"/>
      <c r="T715" s="132"/>
      <c r="U715" s="132"/>
      <c r="V715" s="132"/>
      <c r="W715" s="132"/>
      <c r="X715" s="132"/>
      <c r="Y715" s="132"/>
      <c r="Z715" s="132"/>
      <c r="AA715" s="132"/>
    </row>
    <row r="716" spans="1:27" ht="16.5" customHeight="1">
      <c r="A716" s="132"/>
      <c r="B716" s="176"/>
      <c r="C716" s="176"/>
      <c r="D716" s="176"/>
      <c r="E716" s="176"/>
      <c r="F716" s="176"/>
      <c r="G716" s="176"/>
      <c r="H716" s="176"/>
      <c r="I716" s="176"/>
      <c r="J716" s="176"/>
      <c r="K716" s="132"/>
      <c r="L716" s="132"/>
      <c r="M716" s="132"/>
      <c r="N716" s="132"/>
      <c r="O716" s="132"/>
      <c r="P716" s="132"/>
      <c r="Q716" s="132"/>
      <c r="R716" s="132"/>
      <c r="S716" s="132"/>
      <c r="T716" s="132"/>
      <c r="U716" s="132"/>
      <c r="V716" s="132"/>
      <c r="W716" s="132"/>
      <c r="X716" s="132"/>
      <c r="Y716" s="132"/>
      <c r="Z716" s="132"/>
      <c r="AA716" s="132"/>
    </row>
    <row r="717" spans="1:27" ht="16.5" customHeight="1">
      <c r="A717" s="132"/>
      <c r="B717" s="176"/>
      <c r="C717" s="176"/>
      <c r="D717" s="176"/>
      <c r="E717" s="176"/>
      <c r="F717" s="176"/>
      <c r="G717" s="176"/>
      <c r="H717" s="176"/>
      <c r="I717" s="176"/>
      <c r="J717" s="176"/>
      <c r="K717" s="132"/>
      <c r="L717" s="132"/>
      <c r="M717" s="132"/>
      <c r="N717" s="132"/>
      <c r="O717" s="132"/>
      <c r="P717" s="132"/>
      <c r="Q717" s="132"/>
      <c r="R717" s="132"/>
      <c r="S717" s="132"/>
      <c r="T717" s="132"/>
      <c r="U717" s="132"/>
      <c r="V717" s="132"/>
      <c r="W717" s="132"/>
      <c r="X717" s="132"/>
      <c r="Y717" s="132"/>
      <c r="Z717" s="132"/>
      <c r="AA717" s="132"/>
    </row>
    <row r="718" spans="1:27" ht="16.5" customHeight="1">
      <c r="A718" s="132"/>
      <c r="B718" s="176"/>
      <c r="C718" s="176"/>
      <c r="D718" s="176"/>
      <c r="E718" s="176"/>
      <c r="F718" s="176"/>
      <c r="G718" s="176"/>
      <c r="H718" s="176"/>
      <c r="I718" s="176"/>
      <c r="J718" s="176"/>
      <c r="K718" s="132"/>
      <c r="L718" s="132"/>
      <c r="M718" s="132"/>
      <c r="N718" s="132"/>
      <c r="O718" s="132"/>
      <c r="P718" s="132"/>
      <c r="Q718" s="132"/>
      <c r="R718" s="132"/>
      <c r="S718" s="132"/>
      <c r="T718" s="132"/>
      <c r="U718" s="132"/>
      <c r="V718" s="132"/>
      <c r="W718" s="132"/>
      <c r="X718" s="132"/>
      <c r="Y718" s="132"/>
      <c r="Z718" s="132"/>
      <c r="AA718" s="132"/>
    </row>
    <row r="719" spans="1:27" ht="16.5" customHeight="1">
      <c r="A719" s="132"/>
      <c r="B719" s="176"/>
      <c r="C719" s="176"/>
      <c r="D719" s="176"/>
      <c r="E719" s="176"/>
      <c r="F719" s="176"/>
      <c r="G719" s="176"/>
      <c r="H719" s="176"/>
      <c r="I719" s="176"/>
      <c r="J719" s="176"/>
      <c r="K719" s="132"/>
      <c r="L719" s="132"/>
      <c r="M719" s="132"/>
      <c r="N719" s="132"/>
      <c r="O719" s="132"/>
      <c r="P719" s="132"/>
      <c r="Q719" s="132"/>
      <c r="R719" s="132"/>
      <c r="S719" s="132"/>
      <c r="T719" s="132"/>
      <c r="U719" s="132"/>
      <c r="V719" s="132"/>
      <c r="W719" s="132"/>
      <c r="X719" s="132"/>
      <c r="Y719" s="132"/>
      <c r="Z719" s="132"/>
      <c r="AA719" s="132"/>
    </row>
    <row r="720" spans="1:27" ht="16.5" customHeight="1">
      <c r="A720" s="132"/>
      <c r="B720" s="176"/>
      <c r="C720" s="176"/>
      <c r="D720" s="176"/>
      <c r="E720" s="176"/>
      <c r="F720" s="176"/>
      <c r="G720" s="176"/>
      <c r="H720" s="176"/>
      <c r="I720" s="176"/>
      <c r="J720" s="176"/>
      <c r="K720" s="132"/>
      <c r="L720" s="132"/>
      <c r="M720" s="132"/>
      <c r="N720" s="132"/>
      <c r="O720" s="132"/>
      <c r="P720" s="132"/>
      <c r="Q720" s="132"/>
      <c r="R720" s="132"/>
      <c r="S720" s="132"/>
      <c r="T720" s="132"/>
      <c r="U720" s="132"/>
      <c r="V720" s="132"/>
      <c r="W720" s="132"/>
      <c r="X720" s="132"/>
      <c r="Y720" s="132"/>
      <c r="Z720" s="132"/>
      <c r="AA720" s="132"/>
    </row>
    <row r="721" spans="1:27" ht="16.5" customHeight="1">
      <c r="A721" s="132"/>
      <c r="B721" s="176"/>
      <c r="C721" s="176"/>
      <c r="D721" s="176"/>
      <c r="E721" s="176"/>
      <c r="F721" s="176"/>
      <c r="G721" s="176"/>
      <c r="H721" s="176"/>
      <c r="I721" s="176"/>
      <c r="J721" s="176"/>
      <c r="K721" s="132"/>
      <c r="L721" s="132"/>
      <c r="M721" s="132"/>
      <c r="N721" s="132"/>
      <c r="O721" s="132"/>
      <c r="P721" s="132"/>
      <c r="Q721" s="132"/>
      <c r="R721" s="132"/>
      <c r="S721" s="132"/>
      <c r="T721" s="132"/>
      <c r="U721" s="132"/>
      <c r="V721" s="132"/>
      <c r="W721" s="132"/>
      <c r="X721" s="132"/>
      <c r="Y721" s="132"/>
      <c r="Z721" s="132"/>
      <c r="AA721" s="132"/>
    </row>
    <row r="722" spans="1:27" ht="16.5" customHeight="1">
      <c r="A722" s="132"/>
      <c r="B722" s="176"/>
      <c r="C722" s="176"/>
      <c r="D722" s="176"/>
      <c r="E722" s="176"/>
      <c r="F722" s="176"/>
      <c r="G722" s="176"/>
      <c r="H722" s="176"/>
      <c r="I722" s="176"/>
      <c r="J722" s="176"/>
      <c r="K722" s="132"/>
      <c r="L722" s="132"/>
      <c r="M722" s="132"/>
      <c r="N722" s="132"/>
      <c r="O722" s="132"/>
      <c r="P722" s="132"/>
      <c r="Q722" s="132"/>
      <c r="R722" s="132"/>
      <c r="S722" s="132"/>
      <c r="T722" s="132"/>
      <c r="U722" s="132"/>
      <c r="V722" s="132"/>
      <c r="W722" s="132"/>
      <c r="X722" s="132"/>
      <c r="Y722" s="132"/>
      <c r="Z722" s="132"/>
      <c r="AA722" s="132"/>
    </row>
    <row r="723" spans="1:27" ht="16.5" customHeight="1">
      <c r="A723" s="132"/>
      <c r="B723" s="176"/>
      <c r="C723" s="176"/>
      <c r="D723" s="176"/>
      <c r="E723" s="176"/>
      <c r="F723" s="176"/>
      <c r="G723" s="176"/>
      <c r="H723" s="176"/>
      <c r="I723" s="176"/>
      <c r="J723" s="176"/>
      <c r="K723" s="132"/>
      <c r="L723" s="132"/>
      <c r="M723" s="132"/>
      <c r="N723" s="132"/>
      <c r="O723" s="132"/>
      <c r="P723" s="132"/>
      <c r="Q723" s="132"/>
      <c r="R723" s="132"/>
      <c r="S723" s="132"/>
      <c r="T723" s="132"/>
      <c r="U723" s="132"/>
      <c r="V723" s="132"/>
      <c r="W723" s="132"/>
      <c r="X723" s="132"/>
      <c r="Y723" s="132"/>
      <c r="Z723" s="132"/>
      <c r="AA723" s="132"/>
    </row>
    <row r="724" spans="1:27" ht="16.5" customHeight="1">
      <c r="A724" s="132"/>
      <c r="B724" s="176"/>
      <c r="C724" s="176"/>
      <c r="D724" s="176"/>
      <c r="E724" s="176"/>
      <c r="F724" s="176"/>
      <c r="G724" s="176"/>
      <c r="H724" s="176"/>
      <c r="I724" s="176"/>
      <c r="J724" s="176"/>
      <c r="K724" s="132"/>
      <c r="L724" s="132"/>
      <c r="M724" s="132"/>
      <c r="N724" s="132"/>
      <c r="O724" s="132"/>
      <c r="P724" s="132"/>
      <c r="Q724" s="132"/>
      <c r="R724" s="132"/>
      <c r="S724" s="132"/>
      <c r="T724" s="132"/>
      <c r="U724" s="132"/>
      <c r="V724" s="132"/>
      <c r="W724" s="132"/>
      <c r="X724" s="132"/>
      <c r="Y724" s="132"/>
      <c r="Z724" s="132"/>
      <c r="AA724" s="132"/>
    </row>
    <row r="725" spans="1:27" ht="16.5" customHeight="1">
      <c r="A725" s="132"/>
      <c r="B725" s="176"/>
      <c r="C725" s="176"/>
      <c r="D725" s="176"/>
      <c r="E725" s="176"/>
      <c r="F725" s="176"/>
      <c r="G725" s="176"/>
      <c r="H725" s="176"/>
      <c r="I725" s="176"/>
      <c r="J725" s="176"/>
      <c r="K725" s="132"/>
      <c r="L725" s="132"/>
      <c r="M725" s="132"/>
      <c r="N725" s="132"/>
      <c r="O725" s="132"/>
      <c r="P725" s="132"/>
      <c r="Q725" s="132"/>
      <c r="R725" s="132"/>
      <c r="S725" s="132"/>
      <c r="T725" s="132"/>
      <c r="U725" s="132"/>
      <c r="V725" s="132"/>
      <c r="W725" s="132"/>
      <c r="X725" s="132"/>
      <c r="Y725" s="132"/>
      <c r="Z725" s="132"/>
      <c r="AA725" s="132"/>
    </row>
    <row r="726" spans="1:27" ht="16.5" customHeight="1">
      <c r="A726" s="132"/>
      <c r="B726" s="176"/>
      <c r="C726" s="176"/>
      <c r="D726" s="176"/>
      <c r="E726" s="176"/>
      <c r="F726" s="176"/>
      <c r="G726" s="176"/>
      <c r="H726" s="176"/>
      <c r="I726" s="176"/>
      <c r="J726" s="176"/>
      <c r="K726" s="132"/>
      <c r="L726" s="132"/>
      <c r="M726" s="132"/>
      <c r="N726" s="132"/>
      <c r="O726" s="132"/>
      <c r="P726" s="132"/>
      <c r="Q726" s="132"/>
      <c r="R726" s="132"/>
      <c r="S726" s="132"/>
      <c r="T726" s="132"/>
      <c r="U726" s="132"/>
      <c r="V726" s="132"/>
      <c r="W726" s="132"/>
      <c r="X726" s="132"/>
      <c r="Y726" s="132"/>
      <c r="Z726" s="132"/>
      <c r="AA726" s="132"/>
    </row>
    <row r="727" spans="1:27" ht="16.5" customHeight="1">
      <c r="A727" s="132"/>
      <c r="B727" s="176"/>
      <c r="C727" s="176"/>
      <c r="D727" s="176"/>
      <c r="E727" s="176"/>
      <c r="F727" s="176"/>
      <c r="G727" s="176"/>
      <c r="H727" s="176"/>
      <c r="I727" s="176"/>
      <c r="J727" s="176"/>
      <c r="K727" s="132"/>
      <c r="L727" s="132"/>
      <c r="M727" s="132"/>
      <c r="N727" s="132"/>
      <c r="O727" s="132"/>
      <c r="P727" s="132"/>
      <c r="Q727" s="132"/>
      <c r="R727" s="132"/>
      <c r="S727" s="132"/>
      <c r="T727" s="132"/>
      <c r="U727" s="132"/>
      <c r="V727" s="132"/>
      <c r="W727" s="132"/>
      <c r="X727" s="132"/>
      <c r="Y727" s="132"/>
      <c r="Z727" s="132"/>
      <c r="AA727" s="132"/>
    </row>
    <row r="728" spans="1:27" ht="16.5" customHeight="1">
      <c r="A728" s="132"/>
      <c r="B728" s="176"/>
      <c r="C728" s="176"/>
      <c r="D728" s="176"/>
      <c r="E728" s="176"/>
      <c r="F728" s="176"/>
      <c r="G728" s="176"/>
      <c r="H728" s="176"/>
      <c r="I728" s="176"/>
      <c r="J728" s="176"/>
      <c r="K728" s="132"/>
      <c r="L728" s="132"/>
      <c r="M728" s="132"/>
      <c r="N728" s="132"/>
      <c r="O728" s="132"/>
      <c r="P728" s="132"/>
      <c r="Q728" s="132"/>
      <c r="R728" s="132"/>
      <c r="S728" s="132"/>
      <c r="T728" s="132"/>
      <c r="U728" s="132"/>
      <c r="V728" s="132"/>
      <c r="W728" s="132"/>
      <c r="X728" s="132"/>
      <c r="Y728" s="132"/>
      <c r="Z728" s="132"/>
      <c r="AA728" s="132"/>
    </row>
    <row r="729" spans="1:27" ht="16.5" customHeight="1">
      <c r="A729" s="132"/>
      <c r="B729" s="176"/>
      <c r="C729" s="176"/>
      <c r="D729" s="176"/>
      <c r="E729" s="176"/>
      <c r="F729" s="176"/>
      <c r="G729" s="176"/>
      <c r="H729" s="176"/>
      <c r="I729" s="176"/>
      <c r="J729" s="176"/>
      <c r="K729" s="132"/>
      <c r="L729" s="132"/>
      <c r="M729" s="132"/>
      <c r="N729" s="132"/>
      <c r="O729" s="132"/>
      <c r="P729" s="132"/>
      <c r="Q729" s="132"/>
      <c r="R729" s="132"/>
      <c r="S729" s="132"/>
      <c r="T729" s="132"/>
      <c r="U729" s="132"/>
      <c r="V729" s="132"/>
      <c r="W729" s="132"/>
      <c r="X729" s="132"/>
      <c r="Y729" s="132"/>
      <c r="Z729" s="132"/>
      <c r="AA729" s="132"/>
    </row>
    <row r="730" spans="1:27" ht="16.5" customHeight="1">
      <c r="A730" s="132"/>
      <c r="B730" s="176"/>
      <c r="C730" s="176"/>
      <c r="D730" s="176"/>
      <c r="E730" s="176"/>
      <c r="F730" s="176"/>
      <c r="G730" s="176"/>
      <c r="H730" s="176"/>
      <c r="I730" s="176"/>
      <c r="J730" s="176"/>
      <c r="K730" s="132"/>
      <c r="L730" s="132"/>
      <c r="M730" s="132"/>
      <c r="N730" s="132"/>
      <c r="O730" s="132"/>
      <c r="P730" s="132"/>
      <c r="Q730" s="132"/>
      <c r="R730" s="132"/>
      <c r="S730" s="132"/>
      <c r="T730" s="132"/>
      <c r="U730" s="132"/>
      <c r="V730" s="132"/>
      <c r="W730" s="132"/>
      <c r="X730" s="132"/>
      <c r="Y730" s="132"/>
      <c r="Z730" s="132"/>
      <c r="AA730" s="132"/>
    </row>
    <row r="731" spans="1:27" ht="16.5" customHeight="1">
      <c r="A731" s="132"/>
      <c r="B731" s="176"/>
      <c r="C731" s="176"/>
      <c r="D731" s="176"/>
      <c r="E731" s="176"/>
      <c r="F731" s="176"/>
      <c r="G731" s="176"/>
      <c r="H731" s="176"/>
      <c r="I731" s="176"/>
      <c r="J731" s="176"/>
      <c r="K731" s="132"/>
      <c r="L731" s="132"/>
      <c r="M731" s="132"/>
      <c r="N731" s="132"/>
      <c r="O731" s="132"/>
      <c r="P731" s="132"/>
      <c r="Q731" s="132"/>
      <c r="R731" s="132"/>
      <c r="S731" s="132"/>
      <c r="T731" s="132"/>
      <c r="U731" s="132"/>
      <c r="V731" s="132"/>
      <c r="W731" s="132"/>
      <c r="X731" s="132"/>
      <c r="Y731" s="132"/>
      <c r="Z731" s="132"/>
      <c r="AA731" s="132"/>
    </row>
    <row r="732" spans="1:27" ht="16.5" customHeight="1">
      <c r="A732" s="132"/>
      <c r="B732" s="176"/>
      <c r="C732" s="176"/>
      <c r="D732" s="176"/>
      <c r="E732" s="176"/>
      <c r="F732" s="176"/>
      <c r="G732" s="176"/>
      <c r="H732" s="176"/>
      <c r="I732" s="176"/>
      <c r="J732" s="176"/>
      <c r="K732" s="132"/>
      <c r="L732" s="132"/>
      <c r="M732" s="132"/>
      <c r="N732" s="132"/>
      <c r="O732" s="132"/>
      <c r="P732" s="132"/>
      <c r="Q732" s="132"/>
      <c r="R732" s="132"/>
      <c r="S732" s="132"/>
      <c r="T732" s="132"/>
      <c r="U732" s="132"/>
      <c r="V732" s="132"/>
      <c r="W732" s="132"/>
      <c r="X732" s="132"/>
      <c r="Y732" s="132"/>
      <c r="Z732" s="132"/>
      <c r="AA732" s="132"/>
    </row>
    <row r="733" spans="1:27" ht="16.5" customHeight="1">
      <c r="A733" s="132"/>
      <c r="B733" s="176"/>
      <c r="C733" s="176"/>
      <c r="D733" s="176"/>
      <c r="E733" s="176"/>
      <c r="F733" s="176"/>
      <c r="G733" s="176"/>
      <c r="H733" s="176"/>
      <c r="I733" s="176"/>
      <c r="J733" s="176"/>
      <c r="K733" s="132"/>
      <c r="L733" s="132"/>
      <c r="M733" s="132"/>
      <c r="N733" s="132"/>
      <c r="O733" s="132"/>
      <c r="P733" s="132"/>
      <c r="Q733" s="132"/>
      <c r="R733" s="132"/>
      <c r="S733" s="132"/>
      <c r="T733" s="132"/>
      <c r="U733" s="132"/>
      <c r="V733" s="132"/>
      <c r="W733" s="132"/>
      <c r="X733" s="132"/>
      <c r="Y733" s="132"/>
      <c r="Z733" s="132"/>
      <c r="AA733" s="132"/>
    </row>
    <row r="734" spans="1:27" ht="16.5" customHeight="1">
      <c r="A734" s="132"/>
      <c r="B734" s="176"/>
      <c r="C734" s="176"/>
      <c r="D734" s="176"/>
      <c r="E734" s="176"/>
      <c r="F734" s="176"/>
      <c r="G734" s="176"/>
      <c r="H734" s="176"/>
      <c r="I734" s="176"/>
      <c r="J734" s="176"/>
      <c r="K734" s="132"/>
      <c r="L734" s="132"/>
      <c r="M734" s="132"/>
      <c r="N734" s="132"/>
      <c r="O734" s="132"/>
      <c r="P734" s="132"/>
      <c r="Q734" s="132"/>
      <c r="R734" s="132"/>
      <c r="S734" s="132"/>
      <c r="T734" s="132"/>
      <c r="U734" s="132"/>
      <c r="V734" s="132"/>
      <c r="W734" s="132"/>
      <c r="X734" s="132"/>
      <c r="Y734" s="132"/>
      <c r="Z734" s="132"/>
      <c r="AA734" s="132"/>
    </row>
    <row r="735" spans="1:27" ht="16.5" customHeight="1">
      <c r="A735" s="132"/>
      <c r="B735" s="176"/>
      <c r="C735" s="176"/>
      <c r="D735" s="176"/>
      <c r="E735" s="176"/>
      <c r="F735" s="176"/>
      <c r="G735" s="176"/>
      <c r="H735" s="176"/>
      <c r="I735" s="176"/>
      <c r="J735" s="176"/>
      <c r="K735" s="132"/>
      <c r="L735" s="132"/>
      <c r="M735" s="132"/>
      <c r="N735" s="132"/>
      <c r="O735" s="132"/>
      <c r="P735" s="132"/>
      <c r="Q735" s="132"/>
      <c r="R735" s="132"/>
      <c r="S735" s="132"/>
      <c r="T735" s="132"/>
      <c r="U735" s="132"/>
      <c r="V735" s="132"/>
      <c r="W735" s="132"/>
      <c r="X735" s="132"/>
      <c r="Y735" s="132"/>
      <c r="Z735" s="132"/>
      <c r="AA735" s="132"/>
    </row>
    <row r="736" spans="1:27" ht="16.5" customHeight="1">
      <c r="A736" s="132"/>
      <c r="B736" s="176"/>
      <c r="C736" s="176"/>
      <c r="D736" s="176"/>
      <c r="E736" s="176"/>
      <c r="F736" s="176"/>
      <c r="G736" s="176"/>
      <c r="H736" s="176"/>
      <c r="I736" s="176"/>
      <c r="J736" s="176"/>
      <c r="K736" s="132"/>
      <c r="L736" s="132"/>
      <c r="M736" s="132"/>
      <c r="N736" s="132"/>
      <c r="O736" s="132"/>
      <c r="P736" s="132"/>
      <c r="Q736" s="132"/>
      <c r="R736" s="132"/>
      <c r="S736" s="132"/>
      <c r="T736" s="132"/>
      <c r="U736" s="132"/>
      <c r="V736" s="132"/>
      <c r="W736" s="132"/>
      <c r="X736" s="132"/>
      <c r="Y736" s="132"/>
      <c r="Z736" s="132"/>
      <c r="AA736" s="132"/>
    </row>
    <row r="737" spans="1:27" ht="16.5" customHeight="1">
      <c r="A737" s="132"/>
      <c r="B737" s="176"/>
      <c r="C737" s="176"/>
      <c r="D737" s="176"/>
      <c r="E737" s="176"/>
      <c r="F737" s="176"/>
      <c r="G737" s="176"/>
      <c r="H737" s="176"/>
      <c r="I737" s="176"/>
      <c r="J737" s="176"/>
      <c r="K737" s="132"/>
      <c r="L737" s="132"/>
      <c r="M737" s="132"/>
      <c r="N737" s="132"/>
      <c r="O737" s="132"/>
      <c r="P737" s="132"/>
      <c r="Q737" s="132"/>
      <c r="R737" s="132"/>
      <c r="S737" s="132"/>
      <c r="T737" s="132"/>
      <c r="U737" s="132"/>
      <c r="V737" s="132"/>
      <c r="W737" s="132"/>
      <c r="X737" s="132"/>
      <c r="Y737" s="132"/>
      <c r="Z737" s="132"/>
      <c r="AA737" s="132"/>
    </row>
    <row r="738" spans="1:27" ht="16.5" customHeight="1">
      <c r="A738" s="132"/>
      <c r="B738" s="176"/>
      <c r="C738" s="176"/>
      <c r="D738" s="176"/>
      <c r="E738" s="176"/>
      <c r="F738" s="176"/>
      <c r="G738" s="176"/>
      <c r="H738" s="176"/>
      <c r="I738" s="176"/>
      <c r="J738" s="176"/>
      <c r="K738" s="132"/>
      <c r="L738" s="132"/>
      <c r="M738" s="132"/>
      <c r="N738" s="132"/>
      <c r="O738" s="132"/>
      <c r="P738" s="132"/>
      <c r="Q738" s="132"/>
      <c r="R738" s="132"/>
      <c r="S738" s="132"/>
      <c r="T738" s="132"/>
      <c r="U738" s="132"/>
      <c r="V738" s="132"/>
      <c r="W738" s="132"/>
      <c r="X738" s="132"/>
      <c r="Y738" s="132"/>
      <c r="Z738" s="132"/>
      <c r="AA738" s="132"/>
    </row>
    <row r="739" spans="1:27" ht="16.5" customHeight="1">
      <c r="A739" s="132"/>
      <c r="B739" s="176"/>
      <c r="C739" s="176"/>
      <c r="D739" s="176"/>
      <c r="E739" s="176"/>
      <c r="F739" s="176"/>
      <c r="G739" s="176"/>
      <c r="H739" s="176"/>
      <c r="I739" s="176"/>
      <c r="J739" s="176"/>
      <c r="K739" s="132"/>
      <c r="L739" s="132"/>
      <c r="M739" s="132"/>
      <c r="N739" s="132"/>
      <c r="O739" s="132"/>
      <c r="P739" s="132"/>
      <c r="Q739" s="132"/>
      <c r="R739" s="132"/>
      <c r="S739" s="132"/>
      <c r="T739" s="132"/>
      <c r="U739" s="132"/>
      <c r="V739" s="132"/>
      <c r="W739" s="132"/>
      <c r="X739" s="132"/>
      <c r="Y739" s="132"/>
      <c r="Z739" s="132"/>
      <c r="AA739" s="132"/>
    </row>
    <row r="740" spans="1:27" ht="16.5" customHeight="1">
      <c r="A740" s="132"/>
      <c r="B740" s="176"/>
      <c r="C740" s="176"/>
      <c r="D740" s="176"/>
      <c r="E740" s="176"/>
      <c r="F740" s="176"/>
      <c r="G740" s="176"/>
      <c r="H740" s="176"/>
      <c r="I740" s="176"/>
      <c r="J740" s="176"/>
      <c r="K740" s="132"/>
      <c r="L740" s="132"/>
      <c r="M740" s="132"/>
      <c r="N740" s="132"/>
      <c r="O740" s="132"/>
      <c r="P740" s="132"/>
      <c r="Q740" s="132"/>
      <c r="R740" s="132"/>
      <c r="S740" s="132"/>
      <c r="T740" s="132"/>
      <c r="U740" s="132"/>
      <c r="V740" s="132"/>
      <c r="W740" s="132"/>
      <c r="X740" s="132"/>
      <c r="Y740" s="132"/>
      <c r="Z740" s="132"/>
      <c r="AA740" s="132"/>
    </row>
    <row r="741" spans="1:27" ht="16.5" customHeight="1">
      <c r="A741" s="132"/>
      <c r="B741" s="176"/>
      <c r="C741" s="176"/>
      <c r="D741" s="176"/>
      <c r="E741" s="176"/>
      <c r="F741" s="176"/>
      <c r="G741" s="176"/>
      <c r="H741" s="176"/>
      <c r="I741" s="176"/>
      <c r="J741" s="176"/>
      <c r="K741" s="132"/>
      <c r="L741" s="132"/>
      <c r="M741" s="132"/>
      <c r="N741" s="132"/>
      <c r="O741" s="132"/>
      <c r="P741" s="132"/>
      <c r="Q741" s="132"/>
      <c r="R741" s="132"/>
      <c r="S741" s="132"/>
      <c r="T741" s="132"/>
      <c r="U741" s="132"/>
      <c r="V741" s="132"/>
      <c r="W741" s="132"/>
      <c r="X741" s="132"/>
      <c r="Y741" s="132"/>
      <c r="Z741" s="132"/>
      <c r="AA741" s="132"/>
    </row>
    <row r="742" spans="1:27" ht="16.5" customHeight="1">
      <c r="A742" s="132"/>
      <c r="B742" s="176"/>
      <c r="C742" s="176"/>
      <c r="D742" s="176"/>
      <c r="E742" s="176"/>
      <c r="F742" s="176"/>
      <c r="G742" s="176"/>
      <c r="H742" s="176"/>
      <c r="I742" s="176"/>
      <c r="J742" s="176"/>
      <c r="K742" s="132"/>
      <c r="L742" s="132"/>
      <c r="M742" s="132"/>
      <c r="N742" s="132"/>
      <c r="O742" s="132"/>
      <c r="P742" s="132"/>
      <c r="Q742" s="132"/>
      <c r="R742" s="132"/>
      <c r="S742" s="132"/>
      <c r="T742" s="132"/>
      <c r="U742" s="132"/>
      <c r="V742" s="132"/>
      <c r="W742" s="132"/>
      <c r="X742" s="132"/>
      <c r="Y742" s="132"/>
      <c r="Z742" s="132"/>
      <c r="AA742" s="132"/>
    </row>
    <row r="743" spans="1:27" ht="16.5" customHeight="1">
      <c r="A743" s="132"/>
      <c r="B743" s="176"/>
      <c r="C743" s="176"/>
      <c r="D743" s="176"/>
      <c r="E743" s="176"/>
      <c r="F743" s="176"/>
      <c r="G743" s="176"/>
      <c r="H743" s="176"/>
      <c r="I743" s="176"/>
      <c r="J743" s="176"/>
      <c r="K743" s="132"/>
      <c r="L743" s="132"/>
      <c r="M743" s="132"/>
      <c r="N743" s="132"/>
      <c r="O743" s="132"/>
      <c r="P743" s="132"/>
      <c r="Q743" s="132"/>
      <c r="R743" s="132"/>
      <c r="S743" s="132"/>
      <c r="T743" s="132"/>
      <c r="U743" s="132"/>
      <c r="V743" s="132"/>
      <c r="W743" s="132"/>
      <c r="X743" s="132"/>
      <c r="Y743" s="132"/>
      <c r="Z743" s="132"/>
      <c r="AA743" s="132"/>
    </row>
    <row r="744" spans="1:27" ht="16.5" customHeight="1">
      <c r="A744" s="132"/>
      <c r="B744" s="176"/>
      <c r="C744" s="176"/>
      <c r="D744" s="176"/>
      <c r="E744" s="176"/>
      <c r="F744" s="176"/>
      <c r="G744" s="176"/>
      <c r="H744" s="176"/>
      <c r="I744" s="176"/>
      <c r="J744" s="176"/>
      <c r="K744" s="132"/>
      <c r="L744" s="132"/>
      <c r="M744" s="132"/>
      <c r="N744" s="132"/>
      <c r="O744" s="132"/>
      <c r="P744" s="132"/>
      <c r="Q744" s="132"/>
      <c r="R744" s="132"/>
      <c r="S744" s="132"/>
      <c r="T744" s="132"/>
      <c r="U744" s="132"/>
      <c r="V744" s="132"/>
      <c r="W744" s="132"/>
      <c r="X744" s="132"/>
      <c r="Y744" s="132"/>
      <c r="Z744" s="132"/>
      <c r="AA744" s="132"/>
    </row>
    <row r="745" spans="1:27" ht="16.5" customHeight="1">
      <c r="A745" s="132"/>
      <c r="B745" s="176"/>
      <c r="C745" s="176"/>
      <c r="D745" s="176"/>
      <c r="E745" s="176"/>
      <c r="F745" s="176"/>
      <c r="G745" s="176"/>
      <c r="H745" s="176"/>
      <c r="I745" s="176"/>
      <c r="J745" s="176"/>
      <c r="K745" s="132"/>
      <c r="L745" s="132"/>
      <c r="M745" s="132"/>
      <c r="N745" s="132"/>
      <c r="O745" s="132"/>
      <c r="P745" s="132"/>
      <c r="Q745" s="132"/>
      <c r="R745" s="132"/>
      <c r="S745" s="132"/>
      <c r="T745" s="132"/>
      <c r="U745" s="132"/>
      <c r="V745" s="132"/>
      <c r="W745" s="132"/>
      <c r="X745" s="132"/>
      <c r="Y745" s="132"/>
      <c r="Z745" s="132"/>
      <c r="AA745" s="132"/>
    </row>
    <row r="746" spans="1:27" ht="16.5" customHeight="1">
      <c r="A746" s="132"/>
      <c r="B746" s="176"/>
      <c r="C746" s="176"/>
      <c r="D746" s="176"/>
      <c r="E746" s="176"/>
      <c r="F746" s="176"/>
      <c r="G746" s="176"/>
      <c r="H746" s="176"/>
      <c r="I746" s="176"/>
      <c r="J746" s="176"/>
      <c r="K746" s="132"/>
      <c r="L746" s="132"/>
      <c r="M746" s="132"/>
      <c r="N746" s="132"/>
      <c r="O746" s="132"/>
      <c r="P746" s="132"/>
      <c r="Q746" s="132"/>
      <c r="R746" s="132"/>
      <c r="S746" s="132"/>
      <c r="T746" s="132"/>
      <c r="U746" s="132"/>
      <c r="V746" s="132"/>
      <c r="W746" s="132"/>
      <c r="X746" s="132"/>
      <c r="Y746" s="132"/>
      <c r="Z746" s="132"/>
      <c r="AA746" s="132"/>
    </row>
    <row r="747" spans="1:27" ht="16.5" customHeight="1">
      <c r="A747" s="132"/>
      <c r="B747" s="176"/>
      <c r="C747" s="176"/>
      <c r="D747" s="176"/>
      <c r="E747" s="176"/>
      <c r="F747" s="176"/>
      <c r="G747" s="176"/>
      <c r="H747" s="176"/>
      <c r="I747" s="176"/>
      <c r="J747" s="176"/>
      <c r="K747" s="132"/>
      <c r="L747" s="132"/>
      <c r="M747" s="132"/>
      <c r="N747" s="132"/>
      <c r="O747" s="132"/>
      <c r="P747" s="132"/>
      <c r="Q747" s="132"/>
      <c r="R747" s="132"/>
      <c r="S747" s="132"/>
      <c r="T747" s="132"/>
      <c r="U747" s="132"/>
      <c r="V747" s="132"/>
      <c r="W747" s="132"/>
      <c r="X747" s="132"/>
      <c r="Y747" s="132"/>
      <c r="Z747" s="132"/>
      <c r="AA747" s="132"/>
    </row>
    <row r="748" spans="1:27" ht="16.5" customHeight="1">
      <c r="A748" s="132"/>
      <c r="B748" s="176"/>
      <c r="C748" s="176"/>
      <c r="D748" s="176"/>
      <c r="E748" s="176"/>
      <c r="F748" s="176"/>
      <c r="G748" s="176"/>
      <c r="H748" s="176"/>
      <c r="I748" s="176"/>
      <c r="J748" s="176"/>
      <c r="K748" s="132"/>
      <c r="L748" s="132"/>
      <c r="M748" s="132"/>
      <c r="N748" s="132"/>
      <c r="O748" s="132"/>
      <c r="P748" s="132"/>
      <c r="Q748" s="132"/>
      <c r="R748" s="132"/>
      <c r="S748" s="132"/>
      <c r="T748" s="132"/>
      <c r="U748" s="132"/>
      <c r="V748" s="132"/>
      <c r="W748" s="132"/>
      <c r="X748" s="132"/>
      <c r="Y748" s="132"/>
      <c r="Z748" s="132"/>
      <c r="AA748" s="132"/>
    </row>
    <row r="749" spans="1:27" ht="16.5" customHeight="1">
      <c r="A749" s="132"/>
      <c r="B749" s="176"/>
      <c r="C749" s="176"/>
      <c r="D749" s="176"/>
      <c r="E749" s="176"/>
      <c r="F749" s="176"/>
      <c r="G749" s="176"/>
      <c r="H749" s="176"/>
      <c r="I749" s="176"/>
      <c r="J749" s="176"/>
      <c r="K749" s="132"/>
      <c r="L749" s="132"/>
      <c r="M749" s="132"/>
      <c r="N749" s="132"/>
      <c r="O749" s="132"/>
      <c r="P749" s="132"/>
      <c r="Q749" s="132"/>
      <c r="R749" s="132"/>
      <c r="S749" s="132"/>
      <c r="T749" s="132"/>
      <c r="U749" s="132"/>
      <c r="V749" s="132"/>
      <c r="W749" s="132"/>
      <c r="X749" s="132"/>
      <c r="Y749" s="132"/>
      <c r="Z749" s="132"/>
      <c r="AA749" s="132"/>
    </row>
    <row r="750" spans="1:27" ht="16.5" customHeight="1">
      <c r="A750" s="132"/>
      <c r="B750" s="176"/>
      <c r="C750" s="176"/>
      <c r="D750" s="176"/>
      <c r="E750" s="176"/>
      <c r="F750" s="176"/>
      <c r="G750" s="176"/>
      <c r="H750" s="176"/>
      <c r="I750" s="176"/>
      <c r="J750" s="176"/>
      <c r="K750" s="132"/>
      <c r="L750" s="132"/>
      <c r="M750" s="132"/>
      <c r="N750" s="132"/>
      <c r="O750" s="132"/>
      <c r="P750" s="132"/>
      <c r="Q750" s="132"/>
      <c r="R750" s="132"/>
      <c r="S750" s="132"/>
      <c r="T750" s="132"/>
      <c r="U750" s="132"/>
      <c r="V750" s="132"/>
      <c r="W750" s="132"/>
      <c r="X750" s="132"/>
      <c r="Y750" s="132"/>
      <c r="Z750" s="132"/>
      <c r="AA750" s="132"/>
    </row>
    <row r="751" spans="1:27" ht="16.5" customHeight="1">
      <c r="A751" s="132"/>
      <c r="B751" s="176"/>
      <c r="C751" s="176"/>
      <c r="D751" s="176"/>
      <c r="E751" s="176"/>
      <c r="F751" s="176"/>
      <c r="G751" s="176"/>
      <c r="H751" s="176"/>
      <c r="I751" s="176"/>
      <c r="J751" s="176"/>
      <c r="K751" s="132"/>
      <c r="L751" s="132"/>
      <c r="M751" s="132"/>
      <c r="N751" s="132"/>
      <c r="O751" s="132"/>
      <c r="P751" s="132"/>
      <c r="Q751" s="132"/>
      <c r="R751" s="132"/>
      <c r="S751" s="132"/>
      <c r="T751" s="132"/>
      <c r="U751" s="132"/>
      <c r="V751" s="132"/>
      <c r="W751" s="132"/>
      <c r="X751" s="132"/>
      <c r="Y751" s="132"/>
      <c r="Z751" s="132"/>
      <c r="AA751" s="132"/>
    </row>
    <row r="752" spans="1:27" ht="16.5" customHeight="1">
      <c r="A752" s="132"/>
      <c r="B752" s="176"/>
      <c r="C752" s="176"/>
      <c r="D752" s="176"/>
      <c r="E752" s="176"/>
      <c r="F752" s="176"/>
      <c r="G752" s="176"/>
      <c r="H752" s="176"/>
      <c r="I752" s="176"/>
      <c r="J752" s="176"/>
      <c r="K752" s="132"/>
      <c r="L752" s="132"/>
      <c r="M752" s="132"/>
      <c r="N752" s="132"/>
      <c r="O752" s="132"/>
      <c r="P752" s="132"/>
      <c r="Q752" s="132"/>
      <c r="R752" s="132"/>
      <c r="S752" s="132"/>
      <c r="T752" s="132"/>
      <c r="U752" s="132"/>
      <c r="V752" s="132"/>
      <c r="W752" s="132"/>
      <c r="X752" s="132"/>
      <c r="Y752" s="132"/>
      <c r="Z752" s="132"/>
      <c r="AA752" s="132"/>
    </row>
    <row r="753" spans="1:27" ht="16.5" customHeight="1">
      <c r="A753" s="132"/>
      <c r="B753" s="176"/>
      <c r="C753" s="176"/>
      <c r="D753" s="176"/>
      <c r="E753" s="176"/>
      <c r="F753" s="176"/>
      <c r="G753" s="176"/>
      <c r="H753" s="176"/>
      <c r="I753" s="176"/>
      <c r="J753" s="176"/>
      <c r="K753" s="132"/>
      <c r="L753" s="132"/>
      <c r="M753" s="132"/>
      <c r="N753" s="132"/>
      <c r="O753" s="132"/>
      <c r="P753" s="132"/>
      <c r="Q753" s="132"/>
      <c r="R753" s="132"/>
      <c r="S753" s="132"/>
      <c r="T753" s="132"/>
      <c r="U753" s="132"/>
      <c r="V753" s="132"/>
      <c r="W753" s="132"/>
      <c r="X753" s="132"/>
      <c r="Y753" s="132"/>
      <c r="Z753" s="132"/>
      <c r="AA753" s="132"/>
    </row>
    <row r="754" spans="1:27" ht="16.5" customHeight="1">
      <c r="A754" s="132"/>
      <c r="B754" s="176"/>
      <c r="C754" s="176"/>
      <c r="D754" s="176"/>
      <c r="E754" s="176"/>
      <c r="F754" s="176"/>
      <c r="G754" s="176"/>
      <c r="H754" s="176"/>
      <c r="I754" s="176"/>
      <c r="J754" s="176"/>
      <c r="K754" s="132"/>
      <c r="L754" s="132"/>
      <c r="M754" s="132"/>
      <c r="N754" s="132"/>
      <c r="O754" s="132"/>
      <c r="P754" s="132"/>
      <c r="Q754" s="132"/>
      <c r="R754" s="132"/>
      <c r="S754" s="132"/>
      <c r="T754" s="132"/>
      <c r="U754" s="132"/>
      <c r="V754" s="132"/>
      <c r="W754" s="132"/>
      <c r="X754" s="132"/>
      <c r="Y754" s="132"/>
      <c r="Z754" s="132"/>
      <c r="AA754" s="132"/>
    </row>
    <row r="755" spans="1:27" ht="16.5" customHeight="1">
      <c r="A755" s="132"/>
      <c r="B755" s="176"/>
      <c r="C755" s="176"/>
      <c r="D755" s="176"/>
      <c r="E755" s="176"/>
      <c r="F755" s="176"/>
      <c r="G755" s="176"/>
      <c r="H755" s="176"/>
      <c r="I755" s="176"/>
      <c r="J755" s="176"/>
      <c r="K755" s="132"/>
      <c r="L755" s="132"/>
      <c r="M755" s="132"/>
      <c r="N755" s="132"/>
      <c r="O755" s="132"/>
      <c r="P755" s="132"/>
      <c r="Q755" s="132"/>
      <c r="R755" s="132"/>
      <c r="S755" s="132"/>
      <c r="T755" s="132"/>
      <c r="U755" s="132"/>
      <c r="V755" s="132"/>
      <c r="W755" s="132"/>
      <c r="X755" s="132"/>
      <c r="Y755" s="132"/>
      <c r="Z755" s="132"/>
      <c r="AA755" s="132"/>
    </row>
    <row r="756" spans="1:27" ht="16.5" customHeight="1">
      <c r="A756" s="132"/>
      <c r="B756" s="176"/>
      <c r="C756" s="176"/>
      <c r="D756" s="176"/>
      <c r="E756" s="176"/>
      <c r="F756" s="176"/>
      <c r="G756" s="176"/>
      <c r="H756" s="176"/>
      <c r="I756" s="176"/>
      <c r="J756" s="176"/>
      <c r="K756" s="132"/>
      <c r="L756" s="132"/>
      <c r="M756" s="132"/>
      <c r="N756" s="132"/>
      <c r="O756" s="132"/>
      <c r="P756" s="132"/>
      <c r="Q756" s="132"/>
      <c r="R756" s="132"/>
      <c r="S756" s="132"/>
      <c r="T756" s="132"/>
      <c r="U756" s="132"/>
      <c r="V756" s="132"/>
      <c r="W756" s="132"/>
      <c r="X756" s="132"/>
      <c r="Y756" s="132"/>
      <c r="Z756" s="132"/>
      <c r="AA756" s="132"/>
    </row>
    <row r="757" spans="1:27" ht="16.5" customHeight="1">
      <c r="A757" s="132"/>
      <c r="B757" s="176"/>
      <c r="C757" s="176"/>
      <c r="D757" s="176"/>
      <c r="E757" s="176"/>
      <c r="F757" s="176"/>
      <c r="G757" s="176"/>
      <c r="H757" s="176"/>
      <c r="I757" s="176"/>
      <c r="J757" s="176"/>
      <c r="K757" s="132"/>
      <c r="L757" s="132"/>
      <c r="M757" s="132"/>
      <c r="N757" s="132"/>
      <c r="O757" s="132"/>
      <c r="P757" s="132"/>
      <c r="Q757" s="132"/>
      <c r="R757" s="132"/>
      <c r="S757" s="132"/>
      <c r="T757" s="132"/>
      <c r="U757" s="132"/>
      <c r="V757" s="132"/>
      <c r="W757" s="132"/>
      <c r="X757" s="132"/>
      <c r="Y757" s="132"/>
      <c r="Z757" s="132"/>
      <c r="AA757" s="132"/>
    </row>
    <row r="758" spans="1:27" ht="16.5" customHeight="1">
      <c r="A758" s="132"/>
      <c r="B758" s="176"/>
      <c r="C758" s="176"/>
      <c r="D758" s="176"/>
      <c r="E758" s="176"/>
      <c r="F758" s="176"/>
      <c r="G758" s="176"/>
      <c r="H758" s="176"/>
      <c r="I758" s="176"/>
      <c r="J758" s="176"/>
      <c r="K758" s="132"/>
      <c r="L758" s="132"/>
      <c r="M758" s="132"/>
      <c r="N758" s="132"/>
      <c r="O758" s="132"/>
      <c r="P758" s="132"/>
      <c r="Q758" s="132"/>
      <c r="R758" s="132"/>
      <c r="S758" s="132"/>
      <c r="T758" s="132"/>
      <c r="U758" s="132"/>
      <c r="V758" s="132"/>
      <c r="W758" s="132"/>
      <c r="X758" s="132"/>
      <c r="Y758" s="132"/>
      <c r="Z758" s="132"/>
      <c r="AA758" s="132"/>
    </row>
    <row r="759" spans="1:27" ht="16.5" customHeight="1">
      <c r="A759" s="132"/>
      <c r="B759" s="176"/>
      <c r="C759" s="176"/>
      <c r="D759" s="176"/>
      <c r="E759" s="176"/>
      <c r="F759" s="176"/>
      <c r="G759" s="176"/>
      <c r="H759" s="176"/>
      <c r="I759" s="176"/>
      <c r="J759" s="176"/>
      <c r="K759" s="132"/>
      <c r="L759" s="132"/>
      <c r="M759" s="132"/>
      <c r="N759" s="132"/>
      <c r="O759" s="132"/>
      <c r="P759" s="132"/>
      <c r="Q759" s="132"/>
      <c r="R759" s="132"/>
      <c r="S759" s="132"/>
      <c r="T759" s="132"/>
      <c r="U759" s="132"/>
      <c r="V759" s="132"/>
      <c r="W759" s="132"/>
      <c r="X759" s="132"/>
      <c r="Y759" s="132"/>
      <c r="Z759" s="132"/>
      <c r="AA759" s="132"/>
    </row>
    <row r="760" spans="1:27" ht="16.5" customHeight="1">
      <c r="A760" s="132"/>
      <c r="B760" s="176"/>
      <c r="C760" s="176"/>
      <c r="D760" s="176"/>
      <c r="E760" s="176"/>
      <c r="F760" s="176"/>
      <c r="G760" s="176"/>
      <c r="H760" s="176"/>
      <c r="I760" s="176"/>
      <c r="J760" s="176"/>
      <c r="K760" s="132"/>
      <c r="L760" s="132"/>
      <c r="M760" s="132"/>
      <c r="N760" s="132"/>
      <c r="O760" s="132"/>
      <c r="P760" s="132"/>
      <c r="Q760" s="132"/>
      <c r="R760" s="132"/>
      <c r="S760" s="132"/>
      <c r="T760" s="132"/>
      <c r="U760" s="132"/>
      <c r="V760" s="132"/>
      <c r="W760" s="132"/>
      <c r="X760" s="132"/>
      <c r="Y760" s="132"/>
      <c r="Z760" s="132"/>
      <c r="AA760" s="132"/>
    </row>
    <row r="761" spans="1:27" ht="16.5" customHeight="1">
      <c r="A761" s="132"/>
      <c r="B761" s="176"/>
      <c r="C761" s="176"/>
      <c r="D761" s="176"/>
      <c r="E761" s="176"/>
      <c r="F761" s="176"/>
      <c r="G761" s="176"/>
      <c r="H761" s="176"/>
      <c r="I761" s="176"/>
      <c r="J761" s="176"/>
      <c r="K761" s="132"/>
      <c r="L761" s="132"/>
      <c r="M761" s="132"/>
      <c r="N761" s="132"/>
      <c r="O761" s="132"/>
      <c r="P761" s="132"/>
      <c r="Q761" s="132"/>
      <c r="R761" s="132"/>
      <c r="S761" s="132"/>
      <c r="T761" s="132"/>
      <c r="U761" s="132"/>
      <c r="V761" s="132"/>
      <c r="W761" s="132"/>
      <c r="X761" s="132"/>
      <c r="Y761" s="132"/>
      <c r="Z761" s="132"/>
      <c r="AA761" s="132"/>
    </row>
    <row r="762" spans="1:27" ht="16.5" customHeight="1">
      <c r="A762" s="132"/>
      <c r="B762" s="176"/>
      <c r="C762" s="176"/>
      <c r="D762" s="176"/>
      <c r="E762" s="176"/>
      <c r="F762" s="176"/>
      <c r="G762" s="176"/>
      <c r="H762" s="176"/>
      <c r="I762" s="176"/>
      <c r="J762" s="176"/>
      <c r="K762" s="132"/>
      <c r="L762" s="132"/>
      <c r="M762" s="132"/>
      <c r="N762" s="132"/>
      <c r="O762" s="132"/>
      <c r="P762" s="132"/>
      <c r="Q762" s="132"/>
      <c r="R762" s="132"/>
      <c r="S762" s="132"/>
      <c r="T762" s="132"/>
      <c r="U762" s="132"/>
      <c r="V762" s="132"/>
      <c r="W762" s="132"/>
      <c r="X762" s="132"/>
      <c r="Y762" s="132"/>
      <c r="Z762" s="132"/>
      <c r="AA762" s="132"/>
    </row>
    <row r="763" spans="1:27" ht="16.5" customHeight="1">
      <c r="A763" s="132"/>
      <c r="B763" s="176"/>
      <c r="C763" s="176"/>
      <c r="D763" s="176"/>
      <c r="E763" s="176"/>
      <c r="F763" s="176"/>
      <c r="G763" s="176"/>
      <c r="H763" s="176"/>
      <c r="I763" s="176"/>
      <c r="J763" s="176"/>
      <c r="K763" s="132"/>
      <c r="L763" s="132"/>
      <c r="M763" s="132"/>
      <c r="N763" s="132"/>
      <c r="O763" s="132"/>
      <c r="P763" s="132"/>
      <c r="Q763" s="132"/>
      <c r="R763" s="132"/>
      <c r="S763" s="132"/>
      <c r="T763" s="132"/>
      <c r="U763" s="132"/>
      <c r="V763" s="132"/>
      <c r="W763" s="132"/>
      <c r="X763" s="132"/>
      <c r="Y763" s="132"/>
      <c r="Z763" s="132"/>
      <c r="AA763" s="132"/>
    </row>
    <row r="764" spans="1:27" ht="16.5" customHeight="1">
      <c r="A764" s="132"/>
      <c r="B764" s="176"/>
      <c r="C764" s="176"/>
      <c r="D764" s="176"/>
      <c r="E764" s="176"/>
      <c r="F764" s="176"/>
      <c r="G764" s="176"/>
      <c r="H764" s="176"/>
      <c r="I764" s="176"/>
      <c r="J764" s="176"/>
      <c r="K764" s="132"/>
      <c r="L764" s="132"/>
      <c r="M764" s="132"/>
      <c r="N764" s="132"/>
      <c r="O764" s="132"/>
      <c r="P764" s="132"/>
      <c r="Q764" s="132"/>
      <c r="R764" s="132"/>
      <c r="S764" s="132"/>
      <c r="T764" s="132"/>
      <c r="U764" s="132"/>
      <c r="V764" s="132"/>
      <c r="W764" s="132"/>
      <c r="X764" s="132"/>
      <c r="Y764" s="132"/>
      <c r="Z764" s="132"/>
      <c r="AA764" s="132"/>
    </row>
    <row r="765" spans="1:27" ht="16.5" customHeight="1">
      <c r="A765" s="132"/>
      <c r="B765" s="176"/>
      <c r="C765" s="176"/>
      <c r="D765" s="176"/>
      <c r="E765" s="176"/>
      <c r="F765" s="176"/>
      <c r="G765" s="176"/>
      <c r="H765" s="176"/>
      <c r="I765" s="176"/>
      <c r="J765" s="176"/>
      <c r="K765" s="132"/>
      <c r="L765" s="132"/>
      <c r="M765" s="132"/>
      <c r="N765" s="132"/>
      <c r="O765" s="132"/>
      <c r="P765" s="132"/>
      <c r="Q765" s="132"/>
      <c r="R765" s="132"/>
      <c r="S765" s="132"/>
      <c r="T765" s="132"/>
      <c r="U765" s="132"/>
      <c r="V765" s="132"/>
      <c r="W765" s="132"/>
      <c r="X765" s="132"/>
      <c r="Y765" s="132"/>
      <c r="Z765" s="132"/>
      <c r="AA765" s="132"/>
    </row>
    <row r="766" spans="1:27" ht="16.5" customHeight="1">
      <c r="A766" s="132"/>
      <c r="B766" s="176"/>
      <c r="C766" s="176"/>
      <c r="D766" s="176"/>
      <c r="E766" s="176"/>
      <c r="F766" s="176"/>
      <c r="G766" s="176"/>
      <c r="H766" s="176"/>
      <c r="I766" s="176"/>
      <c r="J766" s="176"/>
      <c r="K766" s="132"/>
      <c r="L766" s="132"/>
      <c r="M766" s="132"/>
      <c r="N766" s="132"/>
      <c r="O766" s="132"/>
      <c r="P766" s="132"/>
      <c r="Q766" s="132"/>
      <c r="R766" s="132"/>
      <c r="S766" s="132"/>
      <c r="T766" s="132"/>
      <c r="U766" s="132"/>
      <c r="V766" s="132"/>
      <c r="W766" s="132"/>
      <c r="X766" s="132"/>
      <c r="Y766" s="132"/>
      <c r="Z766" s="132"/>
      <c r="AA766" s="132"/>
    </row>
    <row r="767" spans="1:27" ht="16.5" customHeight="1">
      <c r="A767" s="132"/>
      <c r="B767" s="176"/>
      <c r="C767" s="176"/>
      <c r="D767" s="176"/>
      <c r="E767" s="176"/>
      <c r="F767" s="176"/>
      <c r="G767" s="176"/>
      <c r="H767" s="176"/>
      <c r="I767" s="176"/>
      <c r="J767" s="176"/>
      <c r="K767" s="132"/>
      <c r="L767" s="132"/>
      <c r="M767" s="132"/>
      <c r="N767" s="132"/>
      <c r="O767" s="132"/>
      <c r="P767" s="132"/>
      <c r="Q767" s="132"/>
      <c r="R767" s="132"/>
      <c r="S767" s="132"/>
      <c r="T767" s="132"/>
      <c r="U767" s="132"/>
      <c r="V767" s="132"/>
      <c r="W767" s="132"/>
      <c r="X767" s="132"/>
      <c r="Y767" s="132"/>
      <c r="Z767" s="132"/>
      <c r="AA767" s="132"/>
    </row>
    <row r="768" spans="1:27" ht="16.5" customHeight="1">
      <c r="A768" s="132"/>
      <c r="B768" s="176"/>
      <c r="C768" s="176"/>
      <c r="D768" s="176"/>
      <c r="E768" s="176"/>
      <c r="F768" s="176"/>
      <c r="G768" s="176"/>
      <c r="H768" s="176"/>
      <c r="I768" s="176"/>
      <c r="J768" s="176"/>
      <c r="K768" s="132"/>
      <c r="L768" s="132"/>
      <c r="M768" s="132"/>
      <c r="N768" s="132"/>
      <c r="O768" s="132"/>
      <c r="P768" s="132"/>
      <c r="Q768" s="132"/>
      <c r="R768" s="132"/>
      <c r="S768" s="132"/>
      <c r="T768" s="132"/>
      <c r="U768" s="132"/>
      <c r="V768" s="132"/>
      <c r="W768" s="132"/>
      <c r="X768" s="132"/>
      <c r="Y768" s="132"/>
      <c r="Z768" s="132"/>
      <c r="AA768" s="132"/>
    </row>
    <row r="769" spans="1:27" ht="16.5" customHeight="1">
      <c r="A769" s="132"/>
      <c r="B769" s="176"/>
      <c r="C769" s="176"/>
      <c r="D769" s="176"/>
      <c r="E769" s="176"/>
      <c r="F769" s="176"/>
      <c r="G769" s="176"/>
      <c r="H769" s="176"/>
      <c r="I769" s="176"/>
      <c r="J769" s="176"/>
      <c r="K769" s="132"/>
      <c r="L769" s="132"/>
      <c r="M769" s="132"/>
      <c r="N769" s="132"/>
      <c r="O769" s="132"/>
      <c r="P769" s="132"/>
      <c r="Q769" s="132"/>
      <c r="R769" s="132"/>
      <c r="S769" s="132"/>
      <c r="T769" s="132"/>
      <c r="U769" s="132"/>
      <c r="V769" s="132"/>
      <c r="W769" s="132"/>
      <c r="X769" s="132"/>
      <c r="Y769" s="132"/>
      <c r="Z769" s="132"/>
      <c r="AA769" s="132"/>
    </row>
    <row r="770" spans="1:27" ht="16.5" customHeight="1">
      <c r="A770" s="132"/>
      <c r="B770" s="176"/>
      <c r="C770" s="176"/>
      <c r="D770" s="176"/>
      <c r="E770" s="176"/>
      <c r="F770" s="176"/>
      <c r="G770" s="176"/>
      <c r="H770" s="176"/>
      <c r="I770" s="176"/>
      <c r="J770" s="176"/>
      <c r="K770" s="132"/>
      <c r="L770" s="132"/>
      <c r="M770" s="132"/>
      <c r="N770" s="132"/>
      <c r="O770" s="132"/>
      <c r="P770" s="132"/>
      <c r="Q770" s="132"/>
      <c r="R770" s="132"/>
      <c r="S770" s="132"/>
      <c r="T770" s="132"/>
      <c r="U770" s="132"/>
      <c r="V770" s="132"/>
      <c r="W770" s="132"/>
      <c r="X770" s="132"/>
      <c r="Y770" s="132"/>
      <c r="Z770" s="132"/>
      <c r="AA770" s="132"/>
    </row>
    <row r="771" spans="1:27" ht="16.5" customHeight="1">
      <c r="A771" s="132"/>
      <c r="B771" s="176"/>
      <c r="C771" s="176"/>
      <c r="D771" s="176"/>
      <c r="E771" s="176"/>
      <c r="F771" s="176"/>
      <c r="G771" s="176"/>
      <c r="H771" s="176"/>
      <c r="I771" s="176"/>
      <c r="J771" s="176"/>
      <c r="K771" s="132"/>
      <c r="L771" s="132"/>
      <c r="M771" s="132"/>
      <c r="N771" s="132"/>
      <c r="O771" s="132"/>
      <c r="P771" s="132"/>
      <c r="Q771" s="132"/>
      <c r="R771" s="132"/>
      <c r="S771" s="132"/>
      <c r="T771" s="132"/>
      <c r="U771" s="132"/>
      <c r="V771" s="132"/>
      <c r="W771" s="132"/>
      <c r="X771" s="132"/>
      <c r="Y771" s="132"/>
      <c r="Z771" s="132"/>
      <c r="AA771" s="132"/>
    </row>
    <row r="772" spans="1:27" ht="16.5" customHeight="1">
      <c r="A772" s="132"/>
      <c r="B772" s="176"/>
      <c r="C772" s="176"/>
      <c r="D772" s="176"/>
      <c r="E772" s="176"/>
      <c r="F772" s="176"/>
      <c r="G772" s="176"/>
      <c r="H772" s="176"/>
      <c r="I772" s="176"/>
      <c r="J772" s="176"/>
      <c r="K772" s="132"/>
      <c r="L772" s="132"/>
      <c r="M772" s="132"/>
      <c r="N772" s="132"/>
      <c r="O772" s="132"/>
      <c r="P772" s="132"/>
      <c r="Q772" s="132"/>
      <c r="R772" s="132"/>
      <c r="S772" s="132"/>
      <c r="T772" s="132"/>
      <c r="U772" s="132"/>
      <c r="V772" s="132"/>
      <c r="W772" s="132"/>
      <c r="X772" s="132"/>
      <c r="Y772" s="132"/>
      <c r="Z772" s="132"/>
      <c r="AA772" s="132"/>
    </row>
    <row r="773" spans="1:27" ht="16.5" customHeight="1">
      <c r="A773" s="132"/>
      <c r="B773" s="176"/>
      <c r="C773" s="176"/>
      <c r="D773" s="176"/>
      <c r="E773" s="176"/>
      <c r="F773" s="176"/>
      <c r="G773" s="176"/>
      <c r="H773" s="176"/>
      <c r="I773" s="176"/>
      <c r="J773" s="176"/>
      <c r="K773" s="132"/>
      <c r="L773" s="132"/>
      <c r="M773" s="132"/>
      <c r="N773" s="132"/>
      <c r="O773" s="132"/>
      <c r="P773" s="132"/>
      <c r="Q773" s="132"/>
      <c r="R773" s="132"/>
      <c r="S773" s="132"/>
      <c r="T773" s="132"/>
      <c r="U773" s="132"/>
      <c r="V773" s="132"/>
      <c r="W773" s="132"/>
      <c r="X773" s="132"/>
      <c r="Y773" s="132"/>
      <c r="Z773" s="132"/>
      <c r="AA773" s="132"/>
    </row>
    <row r="774" spans="1:27" ht="16.5" customHeight="1">
      <c r="A774" s="132"/>
      <c r="B774" s="176"/>
      <c r="C774" s="176"/>
      <c r="D774" s="176"/>
      <c r="E774" s="176"/>
      <c r="F774" s="176"/>
      <c r="G774" s="176"/>
      <c r="H774" s="176"/>
      <c r="I774" s="176"/>
      <c r="J774" s="176"/>
      <c r="K774" s="132"/>
      <c r="L774" s="132"/>
      <c r="M774" s="132"/>
      <c r="N774" s="132"/>
      <c r="O774" s="132"/>
      <c r="P774" s="132"/>
      <c r="Q774" s="132"/>
      <c r="R774" s="132"/>
      <c r="S774" s="132"/>
      <c r="T774" s="132"/>
      <c r="U774" s="132"/>
      <c r="V774" s="132"/>
      <c r="W774" s="132"/>
      <c r="X774" s="132"/>
      <c r="Y774" s="132"/>
      <c r="Z774" s="132"/>
      <c r="AA774" s="132"/>
    </row>
    <row r="775" spans="1:27" ht="16.5" customHeight="1">
      <c r="A775" s="132"/>
      <c r="B775" s="176"/>
      <c r="C775" s="176"/>
      <c r="D775" s="176"/>
      <c r="E775" s="176"/>
      <c r="F775" s="176"/>
      <c r="G775" s="176"/>
      <c r="H775" s="176"/>
      <c r="I775" s="176"/>
      <c r="J775" s="176"/>
      <c r="K775" s="132"/>
      <c r="L775" s="132"/>
      <c r="M775" s="132"/>
      <c r="N775" s="132"/>
      <c r="O775" s="132"/>
      <c r="P775" s="132"/>
      <c r="Q775" s="132"/>
      <c r="R775" s="132"/>
      <c r="S775" s="132"/>
      <c r="T775" s="132"/>
      <c r="U775" s="132"/>
      <c r="V775" s="132"/>
      <c r="W775" s="132"/>
      <c r="X775" s="132"/>
      <c r="Y775" s="132"/>
      <c r="Z775" s="132"/>
      <c r="AA775" s="132"/>
    </row>
    <row r="776" spans="1:27" ht="16.5" customHeight="1">
      <c r="A776" s="132"/>
      <c r="B776" s="176"/>
      <c r="C776" s="176"/>
      <c r="D776" s="176"/>
      <c r="E776" s="176"/>
      <c r="F776" s="176"/>
      <c r="G776" s="176"/>
      <c r="H776" s="176"/>
      <c r="I776" s="176"/>
      <c r="J776" s="176"/>
      <c r="K776" s="132"/>
      <c r="L776" s="132"/>
      <c r="M776" s="132"/>
      <c r="N776" s="132"/>
      <c r="O776" s="132"/>
      <c r="P776" s="132"/>
      <c r="Q776" s="132"/>
      <c r="R776" s="132"/>
      <c r="S776" s="132"/>
      <c r="T776" s="132"/>
      <c r="U776" s="132"/>
      <c r="V776" s="132"/>
      <c r="W776" s="132"/>
      <c r="X776" s="132"/>
      <c r="Y776" s="132"/>
      <c r="Z776" s="132"/>
      <c r="AA776" s="132"/>
    </row>
    <row r="777" spans="1:27" ht="16.5" customHeight="1">
      <c r="A777" s="132"/>
      <c r="B777" s="176"/>
      <c r="C777" s="176"/>
      <c r="D777" s="176"/>
      <c r="E777" s="176"/>
      <c r="F777" s="176"/>
      <c r="G777" s="176"/>
      <c r="H777" s="176"/>
      <c r="I777" s="176"/>
      <c r="J777" s="176"/>
      <c r="K777" s="132"/>
      <c r="L777" s="132"/>
      <c r="M777" s="132"/>
      <c r="N777" s="132"/>
      <c r="O777" s="132"/>
      <c r="P777" s="132"/>
      <c r="Q777" s="132"/>
      <c r="R777" s="132"/>
      <c r="S777" s="132"/>
      <c r="T777" s="132"/>
      <c r="U777" s="132"/>
      <c r="V777" s="132"/>
      <c r="W777" s="132"/>
      <c r="X777" s="132"/>
      <c r="Y777" s="132"/>
      <c r="Z777" s="132"/>
      <c r="AA777" s="132"/>
    </row>
    <row r="778" spans="1:27" ht="16.5" customHeight="1">
      <c r="A778" s="132"/>
      <c r="B778" s="176"/>
      <c r="C778" s="176"/>
      <c r="D778" s="176"/>
      <c r="E778" s="176"/>
      <c r="F778" s="176"/>
      <c r="G778" s="176"/>
      <c r="H778" s="176"/>
      <c r="I778" s="176"/>
      <c r="J778" s="176"/>
      <c r="K778" s="132"/>
      <c r="L778" s="132"/>
      <c r="M778" s="132"/>
      <c r="N778" s="132"/>
      <c r="O778" s="132"/>
      <c r="P778" s="132"/>
      <c r="Q778" s="132"/>
      <c r="R778" s="132"/>
      <c r="S778" s="132"/>
      <c r="T778" s="132"/>
      <c r="U778" s="132"/>
      <c r="V778" s="132"/>
      <c r="W778" s="132"/>
      <c r="X778" s="132"/>
      <c r="Y778" s="132"/>
      <c r="Z778" s="132"/>
      <c r="AA778" s="132"/>
    </row>
    <row r="779" spans="1:27" ht="16.5" customHeight="1">
      <c r="A779" s="132"/>
      <c r="B779" s="176"/>
      <c r="C779" s="176"/>
      <c r="D779" s="176"/>
      <c r="E779" s="176"/>
      <c r="F779" s="176"/>
      <c r="G779" s="176"/>
      <c r="H779" s="176"/>
      <c r="I779" s="176"/>
      <c r="J779" s="176"/>
      <c r="K779" s="132"/>
      <c r="L779" s="132"/>
      <c r="M779" s="132"/>
      <c r="N779" s="132"/>
      <c r="O779" s="132"/>
      <c r="P779" s="132"/>
      <c r="Q779" s="132"/>
      <c r="R779" s="132"/>
      <c r="S779" s="132"/>
      <c r="T779" s="132"/>
      <c r="U779" s="132"/>
      <c r="V779" s="132"/>
      <c r="W779" s="132"/>
      <c r="X779" s="132"/>
      <c r="Y779" s="132"/>
      <c r="Z779" s="132"/>
      <c r="AA779" s="132"/>
    </row>
    <row r="780" spans="1:27" ht="16.5" customHeight="1">
      <c r="A780" s="132"/>
      <c r="B780" s="176"/>
      <c r="C780" s="176"/>
      <c r="D780" s="176"/>
      <c r="E780" s="176"/>
      <c r="F780" s="176"/>
      <c r="G780" s="176"/>
      <c r="H780" s="176"/>
      <c r="I780" s="176"/>
      <c r="J780" s="176"/>
      <c r="K780" s="132"/>
      <c r="L780" s="132"/>
      <c r="M780" s="132"/>
      <c r="N780" s="132"/>
      <c r="O780" s="132"/>
      <c r="P780" s="132"/>
      <c r="Q780" s="132"/>
      <c r="R780" s="132"/>
      <c r="S780" s="132"/>
      <c r="T780" s="132"/>
      <c r="U780" s="132"/>
      <c r="V780" s="132"/>
      <c r="W780" s="132"/>
      <c r="X780" s="132"/>
      <c r="Y780" s="132"/>
      <c r="Z780" s="132"/>
      <c r="AA780" s="132"/>
    </row>
    <row r="781" spans="1:27" ht="16.5" customHeight="1">
      <c r="A781" s="132"/>
      <c r="B781" s="176"/>
      <c r="C781" s="176"/>
      <c r="D781" s="176"/>
      <c r="E781" s="176"/>
      <c r="F781" s="176"/>
      <c r="G781" s="176"/>
      <c r="H781" s="176"/>
      <c r="I781" s="176"/>
      <c r="J781" s="176"/>
      <c r="K781" s="132"/>
      <c r="L781" s="132"/>
      <c r="M781" s="132"/>
      <c r="N781" s="132"/>
      <c r="O781" s="132"/>
      <c r="P781" s="132"/>
      <c r="Q781" s="132"/>
      <c r="R781" s="132"/>
      <c r="S781" s="132"/>
      <c r="T781" s="132"/>
      <c r="U781" s="132"/>
      <c r="V781" s="132"/>
      <c r="W781" s="132"/>
      <c r="X781" s="132"/>
      <c r="Y781" s="132"/>
      <c r="Z781" s="132"/>
      <c r="AA781" s="132"/>
    </row>
    <row r="782" spans="1:27" ht="16.5" customHeight="1">
      <c r="A782" s="132"/>
      <c r="B782" s="176"/>
      <c r="C782" s="176"/>
      <c r="D782" s="176"/>
      <c r="E782" s="176"/>
      <c r="F782" s="176"/>
      <c r="G782" s="176"/>
      <c r="H782" s="176"/>
      <c r="I782" s="176"/>
      <c r="J782" s="176"/>
      <c r="K782" s="132"/>
      <c r="L782" s="132"/>
      <c r="M782" s="132"/>
      <c r="N782" s="132"/>
      <c r="O782" s="132"/>
      <c r="P782" s="132"/>
      <c r="Q782" s="132"/>
      <c r="R782" s="132"/>
      <c r="S782" s="132"/>
      <c r="T782" s="132"/>
      <c r="U782" s="132"/>
      <c r="V782" s="132"/>
      <c r="W782" s="132"/>
      <c r="X782" s="132"/>
      <c r="Y782" s="132"/>
      <c r="Z782" s="132"/>
      <c r="AA782" s="132"/>
    </row>
    <row r="783" spans="1:27" ht="16.5" customHeight="1">
      <c r="A783" s="132"/>
      <c r="B783" s="176"/>
      <c r="C783" s="176"/>
      <c r="D783" s="176"/>
      <c r="E783" s="176"/>
      <c r="F783" s="176"/>
      <c r="G783" s="176"/>
      <c r="H783" s="176"/>
      <c r="I783" s="176"/>
      <c r="J783" s="176"/>
      <c r="K783" s="132"/>
      <c r="L783" s="132"/>
      <c r="M783" s="132"/>
      <c r="N783" s="132"/>
      <c r="O783" s="132"/>
      <c r="P783" s="132"/>
      <c r="Q783" s="132"/>
      <c r="R783" s="132"/>
      <c r="S783" s="132"/>
      <c r="T783" s="132"/>
      <c r="U783" s="132"/>
      <c r="V783" s="132"/>
      <c r="W783" s="132"/>
      <c r="X783" s="132"/>
      <c r="Y783" s="132"/>
      <c r="Z783" s="132"/>
      <c r="AA783" s="132"/>
    </row>
    <row r="784" spans="1:27" ht="16.5" customHeight="1">
      <c r="A784" s="132"/>
      <c r="B784" s="176"/>
      <c r="C784" s="176"/>
      <c r="D784" s="176"/>
      <c r="E784" s="176"/>
      <c r="F784" s="176"/>
      <c r="G784" s="176"/>
      <c r="H784" s="176"/>
      <c r="I784" s="176"/>
      <c r="J784" s="176"/>
      <c r="K784" s="132"/>
      <c r="L784" s="132"/>
      <c r="M784" s="132"/>
      <c r="N784" s="132"/>
      <c r="O784" s="132"/>
      <c r="P784" s="132"/>
      <c r="Q784" s="132"/>
      <c r="R784" s="132"/>
      <c r="S784" s="132"/>
      <c r="T784" s="132"/>
      <c r="U784" s="132"/>
      <c r="V784" s="132"/>
      <c r="W784" s="132"/>
      <c r="X784" s="132"/>
      <c r="Y784" s="132"/>
      <c r="Z784" s="132"/>
      <c r="AA784" s="132"/>
    </row>
    <row r="785" spans="1:27" ht="16.5" customHeight="1">
      <c r="A785" s="132"/>
      <c r="B785" s="176"/>
      <c r="C785" s="176"/>
      <c r="D785" s="176"/>
      <c r="E785" s="176"/>
      <c r="F785" s="176"/>
      <c r="G785" s="176"/>
      <c r="H785" s="176"/>
      <c r="I785" s="176"/>
      <c r="J785" s="176"/>
      <c r="K785" s="132"/>
      <c r="L785" s="132"/>
      <c r="M785" s="132"/>
      <c r="N785" s="132"/>
      <c r="O785" s="132"/>
      <c r="P785" s="132"/>
      <c r="Q785" s="132"/>
      <c r="R785" s="132"/>
      <c r="S785" s="132"/>
      <c r="T785" s="132"/>
      <c r="U785" s="132"/>
      <c r="V785" s="132"/>
      <c r="W785" s="132"/>
      <c r="X785" s="132"/>
      <c r="Y785" s="132"/>
      <c r="Z785" s="132"/>
      <c r="AA785" s="132"/>
    </row>
    <row r="786" spans="1:27" ht="16.5" customHeight="1">
      <c r="A786" s="132"/>
      <c r="B786" s="176"/>
      <c r="C786" s="176"/>
      <c r="D786" s="176"/>
      <c r="E786" s="176"/>
      <c r="F786" s="176"/>
      <c r="G786" s="176"/>
      <c r="H786" s="176"/>
      <c r="I786" s="176"/>
      <c r="J786" s="176"/>
      <c r="K786" s="132"/>
      <c r="L786" s="132"/>
      <c r="M786" s="132"/>
      <c r="N786" s="132"/>
      <c r="O786" s="132"/>
      <c r="P786" s="132"/>
      <c r="Q786" s="132"/>
      <c r="R786" s="132"/>
      <c r="S786" s="132"/>
      <c r="T786" s="132"/>
      <c r="U786" s="132"/>
      <c r="V786" s="132"/>
      <c r="W786" s="132"/>
      <c r="X786" s="132"/>
      <c r="Y786" s="132"/>
      <c r="Z786" s="132"/>
      <c r="AA786" s="132"/>
    </row>
    <row r="787" spans="1:27" ht="16.5" customHeight="1">
      <c r="A787" s="132"/>
      <c r="B787" s="176"/>
      <c r="C787" s="176"/>
      <c r="D787" s="176"/>
      <c r="E787" s="176"/>
      <c r="F787" s="176"/>
      <c r="G787" s="176"/>
      <c r="H787" s="176"/>
      <c r="I787" s="176"/>
      <c r="J787" s="176"/>
      <c r="K787" s="132"/>
      <c r="L787" s="132"/>
      <c r="M787" s="132"/>
      <c r="N787" s="132"/>
      <c r="O787" s="132"/>
      <c r="P787" s="132"/>
      <c r="Q787" s="132"/>
      <c r="R787" s="132"/>
      <c r="S787" s="132"/>
      <c r="T787" s="132"/>
      <c r="U787" s="132"/>
      <c r="V787" s="132"/>
      <c r="W787" s="132"/>
      <c r="X787" s="132"/>
      <c r="Y787" s="132"/>
      <c r="Z787" s="132"/>
      <c r="AA787" s="132"/>
    </row>
    <row r="788" spans="1:27" ht="16.5" customHeight="1">
      <c r="A788" s="132"/>
      <c r="B788" s="176"/>
      <c r="C788" s="176"/>
      <c r="D788" s="176"/>
      <c r="E788" s="176"/>
      <c r="F788" s="176"/>
      <c r="G788" s="176"/>
      <c r="H788" s="176"/>
      <c r="I788" s="176"/>
      <c r="J788" s="176"/>
      <c r="K788" s="132"/>
      <c r="L788" s="132"/>
      <c r="M788" s="132"/>
      <c r="N788" s="132"/>
      <c r="O788" s="132"/>
      <c r="P788" s="132"/>
      <c r="Q788" s="132"/>
      <c r="R788" s="132"/>
      <c r="S788" s="132"/>
      <c r="T788" s="132"/>
      <c r="U788" s="132"/>
      <c r="V788" s="132"/>
      <c r="W788" s="132"/>
      <c r="X788" s="132"/>
      <c r="Y788" s="132"/>
      <c r="Z788" s="132"/>
      <c r="AA788" s="132"/>
    </row>
    <row r="789" spans="1:27" ht="16.5" customHeight="1">
      <c r="A789" s="132"/>
      <c r="B789" s="176"/>
      <c r="C789" s="176"/>
      <c r="D789" s="176"/>
      <c r="E789" s="176"/>
      <c r="F789" s="176"/>
      <c r="G789" s="176"/>
      <c r="H789" s="176"/>
      <c r="I789" s="176"/>
      <c r="J789" s="176"/>
      <c r="K789" s="132"/>
      <c r="L789" s="132"/>
      <c r="M789" s="132"/>
      <c r="N789" s="132"/>
      <c r="O789" s="132"/>
      <c r="P789" s="132"/>
      <c r="Q789" s="132"/>
      <c r="R789" s="132"/>
      <c r="S789" s="132"/>
      <c r="T789" s="132"/>
      <c r="U789" s="132"/>
      <c r="V789" s="132"/>
      <c r="W789" s="132"/>
      <c r="X789" s="132"/>
      <c r="Y789" s="132"/>
      <c r="Z789" s="132"/>
      <c r="AA789" s="132"/>
    </row>
    <row r="790" spans="1:27" ht="16.5" customHeight="1">
      <c r="A790" s="132"/>
      <c r="B790" s="176"/>
      <c r="C790" s="176"/>
      <c r="D790" s="176"/>
      <c r="E790" s="176"/>
      <c r="F790" s="176"/>
      <c r="G790" s="176"/>
      <c r="H790" s="176"/>
      <c r="I790" s="176"/>
      <c r="J790" s="176"/>
      <c r="K790" s="132"/>
      <c r="L790" s="132"/>
      <c r="M790" s="132"/>
      <c r="N790" s="132"/>
      <c r="O790" s="132"/>
      <c r="P790" s="132"/>
      <c r="Q790" s="132"/>
      <c r="R790" s="132"/>
      <c r="S790" s="132"/>
      <c r="T790" s="132"/>
      <c r="U790" s="132"/>
      <c r="V790" s="132"/>
      <c r="W790" s="132"/>
      <c r="X790" s="132"/>
      <c r="Y790" s="132"/>
      <c r="Z790" s="132"/>
      <c r="AA790" s="132"/>
    </row>
    <row r="791" spans="1:27" ht="16.5" customHeight="1">
      <c r="A791" s="132"/>
      <c r="B791" s="176"/>
      <c r="C791" s="176"/>
      <c r="D791" s="176"/>
      <c r="E791" s="176"/>
      <c r="F791" s="176"/>
      <c r="G791" s="176"/>
      <c r="H791" s="176"/>
      <c r="I791" s="176"/>
      <c r="J791" s="176"/>
      <c r="K791" s="132"/>
      <c r="L791" s="132"/>
      <c r="M791" s="132"/>
      <c r="N791" s="132"/>
      <c r="O791" s="132"/>
      <c r="P791" s="132"/>
      <c r="Q791" s="132"/>
      <c r="R791" s="132"/>
      <c r="S791" s="132"/>
      <c r="T791" s="132"/>
      <c r="U791" s="132"/>
      <c r="V791" s="132"/>
      <c r="W791" s="132"/>
      <c r="X791" s="132"/>
      <c r="Y791" s="132"/>
      <c r="Z791" s="132"/>
      <c r="AA791" s="132"/>
    </row>
    <row r="792" spans="1:27" ht="16.5" customHeight="1">
      <c r="A792" s="132"/>
      <c r="B792" s="176"/>
      <c r="C792" s="176"/>
      <c r="D792" s="176"/>
      <c r="E792" s="176"/>
      <c r="F792" s="176"/>
      <c r="G792" s="176"/>
      <c r="H792" s="176"/>
      <c r="I792" s="176"/>
      <c r="J792" s="176"/>
      <c r="K792" s="132"/>
      <c r="L792" s="132"/>
      <c r="M792" s="132"/>
      <c r="N792" s="132"/>
      <c r="O792" s="132"/>
      <c r="P792" s="132"/>
      <c r="Q792" s="132"/>
      <c r="R792" s="132"/>
      <c r="S792" s="132"/>
      <c r="T792" s="132"/>
      <c r="U792" s="132"/>
      <c r="V792" s="132"/>
      <c r="W792" s="132"/>
      <c r="X792" s="132"/>
      <c r="Y792" s="132"/>
      <c r="Z792" s="132"/>
      <c r="AA792" s="132"/>
    </row>
    <row r="793" spans="1:27" ht="16.5" customHeight="1">
      <c r="A793" s="132"/>
      <c r="B793" s="176"/>
      <c r="C793" s="176"/>
      <c r="D793" s="176"/>
      <c r="E793" s="176"/>
      <c r="F793" s="176"/>
      <c r="G793" s="176"/>
      <c r="H793" s="176"/>
      <c r="I793" s="176"/>
      <c r="J793" s="176"/>
      <c r="K793" s="132"/>
      <c r="L793" s="132"/>
      <c r="M793" s="132"/>
      <c r="N793" s="132"/>
      <c r="O793" s="132"/>
      <c r="P793" s="132"/>
      <c r="Q793" s="132"/>
      <c r="R793" s="132"/>
      <c r="S793" s="132"/>
      <c r="T793" s="132"/>
      <c r="U793" s="132"/>
      <c r="V793" s="132"/>
      <c r="W793" s="132"/>
      <c r="X793" s="132"/>
      <c r="Y793" s="132"/>
      <c r="Z793" s="132"/>
      <c r="AA793" s="132"/>
    </row>
    <row r="794" spans="1:27" ht="16.5" customHeight="1">
      <c r="A794" s="132"/>
      <c r="B794" s="176"/>
      <c r="C794" s="176"/>
      <c r="D794" s="176"/>
      <c r="E794" s="176"/>
      <c r="F794" s="176"/>
      <c r="G794" s="176"/>
      <c r="H794" s="176"/>
      <c r="I794" s="176"/>
      <c r="J794" s="176"/>
      <c r="K794" s="132"/>
      <c r="L794" s="132"/>
      <c r="M794" s="132"/>
      <c r="N794" s="132"/>
      <c r="O794" s="132"/>
      <c r="P794" s="132"/>
      <c r="Q794" s="132"/>
      <c r="R794" s="132"/>
      <c r="S794" s="132"/>
      <c r="T794" s="132"/>
      <c r="U794" s="132"/>
      <c r="V794" s="132"/>
      <c r="W794" s="132"/>
      <c r="X794" s="132"/>
      <c r="Y794" s="132"/>
      <c r="Z794" s="132"/>
      <c r="AA794" s="132"/>
    </row>
    <row r="795" spans="1:27" ht="16.5" customHeight="1">
      <c r="A795" s="132"/>
      <c r="B795" s="176"/>
      <c r="C795" s="176"/>
      <c r="D795" s="176"/>
      <c r="E795" s="176"/>
      <c r="F795" s="176"/>
      <c r="G795" s="176"/>
      <c r="H795" s="176"/>
      <c r="I795" s="176"/>
      <c r="J795" s="176"/>
      <c r="K795" s="132"/>
      <c r="L795" s="132"/>
      <c r="M795" s="132"/>
      <c r="N795" s="132"/>
      <c r="O795" s="132"/>
      <c r="P795" s="132"/>
      <c r="Q795" s="132"/>
      <c r="R795" s="132"/>
      <c r="S795" s="132"/>
      <c r="T795" s="132"/>
      <c r="U795" s="132"/>
      <c r="V795" s="132"/>
      <c r="W795" s="132"/>
      <c r="X795" s="132"/>
      <c r="Y795" s="132"/>
      <c r="Z795" s="132"/>
      <c r="AA795" s="132"/>
    </row>
    <row r="796" spans="1:27" ht="16.5" customHeight="1">
      <c r="A796" s="132"/>
      <c r="B796" s="176"/>
      <c r="C796" s="176"/>
      <c r="D796" s="176"/>
      <c r="E796" s="176"/>
      <c r="F796" s="176"/>
      <c r="G796" s="176"/>
      <c r="H796" s="176"/>
      <c r="I796" s="176"/>
      <c r="J796" s="176"/>
      <c r="K796" s="132"/>
      <c r="L796" s="132"/>
      <c r="M796" s="132"/>
      <c r="N796" s="132"/>
      <c r="O796" s="132"/>
      <c r="P796" s="132"/>
      <c r="Q796" s="132"/>
      <c r="R796" s="132"/>
      <c r="S796" s="132"/>
      <c r="T796" s="132"/>
      <c r="U796" s="132"/>
      <c r="V796" s="132"/>
      <c r="W796" s="132"/>
      <c r="X796" s="132"/>
      <c r="Y796" s="132"/>
      <c r="Z796" s="132"/>
      <c r="AA796" s="132"/>
    </row>
    <row r="797" spans="1:27" ht="16.5" customHeight="1">
      <c r="A797" s="132"/>
      <c r="B797" s="176"/>
      <c r="C797" s="176"/>
      <c r="D797" s="176"/>
      <c r="E797" s="176"/>
      <c r="F797" s="176"/>
      <c r="G797" s="176"/>
      <c r="H797" s="176"/>
      <c r="I797" s="176"/>
      <c r="J797" s="176"/>
      <c r="K797" s="132"/>
      <c r="L797" s="132"/>
      <c r="M797" s="132"/>
      <c r="N797" s="132"/>
      <c r="O797" s="132"/>
      <c r="P797" s="132"/>
      <c r="Q797" s="132"/>
      <c r="R797" s="132"/>
      <c r="S797" s="132"/>
      <c r="T797" s="132"/>
      <c r="U797" s="132"/>
      <c r="V797" s="132"/>
      <c r="W797" s="132"/>
      <c r="X797" s="132"/>
      <c r="Y797" s="132"/>
      <c r="Z797" s="132"/>
      <c r="AA797" s="132"/>
    </row>
    <row r="798" spans="1:27" ht="16.5" customHeight="1">
      <c r="A798" s="132"/>
      <c r="B798" s="176"/>
      <c r="C798" s="176"/>
      <c r="D798" s="176"/>
      <c r="E798" s="176"/>
      <c r="F798" s="176"/>
      <c r="G798" s="176"/>
      <c r="H798" s="176"/>
      <c r="I798" s="176"/>
      <c r="J798" s="176"/>
      <c r="K798" s="132"/>
      <c r="L798" s="132"/>
      <c r="M798" s="132"/>
      <c r="N798" s="132"/>
      <c r="O798" s="132"/>
      <c r="P798" s="132"/>
      <c r="Q798" s="132"/>
      <c r="R798" s="132"/>
      <c r="S798" s="132"/>
      <c r="T798" s="132"/>
      <c r="U798" s="132"/>
      <c r="V798" s="132"/>
      <c r="W798" s="132"/>
      <c r="X798" s="132"/>
      <c r="Y798" s="132"/>
      <c r="Z798" s="132"/>
      <c r="AA798" s="132"/>
    </row>
    <row r="799" spans="1:27" ht="16.5" customHeight="1">
      <c r="A799" s="132"/>
      <c r="B799" s="176"/>
      <c r="C799" s="176"/>
      <c r="D799" s="176"/>
      <c r="E799" s="176"/>
      <c r="F799" s="176"/>
      <c r="G799" s="176"/>
      <c r="H799" s="176"/>
      <c r="I799" s="176"/>
      <c r="J799" s="176"/>
      <c r="K799" s="132"/>
      <c r="L799" s="132"/>
      <c r="M799" s="132"/>
      <c r="N799" s="132"/>
      <c r="O799" s="132"/>
      <c r="P799" s="132"/>
      <c r="Q799" s="132"/>
      <c r="R799" s="132"/>
      <c r="S799" s="132"/>
      <c r="T799" s="132"/>
      <c r="U799" s="132"/>
      <c r="V799" s="132"/>
      <c r="W799" s="132"/>
      <c r="X799" s="132"/>
      <c r="Y799" s="132"/>
      <c r="Z799" s="132"/>
      <c r="AA799" s="132"/>
    </row>
    <row r="800" spans="1:27" ht="16.5" customHeight="1">
      <c r="A800" s="132"/>
      <c r="B800" s="176"/>
      <c r="C800" s="176"/>
      <c r="D800" s="176"/>
      <c r="E800" s="176"/>
      <c r="F800" s="176"/>
      <c r="G800" s="176"/>
      <c r="H800" s="176"/>
      <c r="I800" s="176"/>
      <c r="J800" s="176"/>
      <c r="K800" s="132"/>
      <c r="L800" s="132"/>
      <c r="M800" s="132"/>
      <c r="N800" s="132"/>
      <c r="O800" s="132"/>
      <c r="P800" s="132"/>
      <c r="Q800" s="132"/>
      <c r="R800" s="132"/>
      <c r="S800" s="132"/>
      <c r="T800" s="132"/>
      <c r="U800" s="132"/>
      <c r="V800" s="132"/>
      <c r="W800" s="132"/>
      <c r="X800" s="132"/>
      <c r="Y800" s="132"/>
      <c r="Z800" s="132"/>
      <c r="AA800" s="132"/>
    </row>
    <row r="801" spans="1:27" ht="16.5" customHeight="1">
      <c r="A801" s="132"/>
      <c r="B801" s="176"/>
      <c r="C801" s="176"/>
      <c r="D801" s="176"/>
      <c r="E801" s="176"/>
      <c r="F801" s="176"/>
      <c r="G801" s="176"/>
      <c r="H801" s="176"/>
      <c r="I801" s="176"/>
      <c r="J801" s="176"/>
      <c r="K801" s="132"/>
      <c r="L801" s="132"/>
      <c r="M801" s="132"/>
      <c r="N801" s="132"/>
      <c r="O801" s="132"/>
      <c r="P801" s="132"/>
      <c r="Q801" s="132"/>
      <c r="R801" s="132"/>
      <c r="S801" s="132"/>
      <c r="T801" s="132"/>
      <c r="U801" s="132"/>
      <c r="V801" s="132"/>
      <c r="W801" s="132"/>
      <c r="X801" s="132"/>
      <c r="Y801" s="132"/>
      <c r="Z801" s="132"/>
      <c r="AA801" s="132"/>
    </row>
    <row r="802" spans="1:27" ht="16.5" customHeight="1">
      <c r="A802" s="132"/>
      <c r="B802" s="176"/>
      <c r="C802" s="176"/>
      <c r="D802" s="176"/>
      <c r="E802" s="176"/>
      <c r="F802" s="176"/>
      <c r="G802" s="176"/>
      <c r="H802" s="176"/>
      <c r="I802" s="176"/>
      <c r="J802" s="176"/>
      <c r="K802" s="132"/>
      <c r="L802" s="132"/>
      <c r="M802" s="132"/>
      <c r="N802" s="132"/>
      <c r="O802" s="132"/>
      <c r="P802" s="132"/>
      <c r="Q802" s="132"/>
      <c r="R802" s="132"/>
      <c r="S802" s="132"/>
      <c r="T802" s="132"/>
      <c r="U802" s="132"/>
      <c r="V802" s="132"/>
      <c r="W802" s="132"/>
      <c r="X802" s="132"/>
      <c r="Y802" s="132"/>
      <c r="Z802" s="132"/>
      <c r="AA802" s="132"/>
    </row>
    <row r="803" spans="1:27" ht="16.5" customHeight="1">
      <c r="A803" s="132"/>
      <c r="B803" s="176"/>
      <c r="C803" s="176"/>
      <c r="D803" s="176"/>
      <c r="E803" s="176"/>
      <c r="F803" s="176"/>
      <c r="G803" s="176"/>
      <c r="H803" s="176"/>
      <c r="I803" s="176"/>
      <c r="J803" s="176"/>
      <c r="K803" s="132"/>
      <c r="L803" s="132"/>
      <c r="M803" s="132"/>
      <c r="N803" s="132"/>
      <c r="O803" s="132"/>
      <c r="P803" s="132"/>
      <c r="Q803" s="132"/>
      <c r="R803" s="132"/>
      <c r="S803" s="132"/>
      <c r="T803" s="132"/>
      <c r="U803" s="132"/>
      <c r="V803" s="132"/>
      <c r="W803" s="132"/>
      <c r="X803" s="132"/>
      <c r="Y803" s="132"/>
      <c r="Z803" s="132"/>
      <c r="AA803" s="132"/>
    </row>
    <row r="804" spans="1:27" ht="16.5" customHeight="1">
      <c r="A804" s="132"/>
      <c r="B804" s="176"/>
      <c r="C804" s="176"/>
      <c r="D804" s="176"/>
      <c r="E804" s="176"/>
      <c r="F804" s="176"/>
      <c r="G804" s="176"/>
      <c r="H804" s="176"/>
      <c r="I804" s="176"/>
      <c r="J804" s="176"/>
      <c r="K804" s="132"/>
      <c r="L804" s="132"/>
      <c r="M804" s="132"/>
      <c r="N804" s="132"/>
      <c r="O804" s="132"/>
      <c r="P804" s="132"/>
      <c r="Q804" s="132"/>
      <c r="R804" s="132"/>
      <c r="S804" s="132"/>
      <c r="T804" s="132"/>
      <c r="U804" s="132"/>
      <c r="V804" s="132"/>
      <c r="W804" s="132"/>
      <c r="X804" s="132"/>
      <c r="Y804" s="132"/>
      <c r="Z804" s="132"/>
      <c r="AA804" s="132"/>
    </row>
    <row r="805" spans="1:27" ht="16.5" customHeight="1">
      <c r="A805" s="132"/>
      <c r="B805" s="176"/>
      <c r="C805" s="176"/>
      <c r="D805" s="176"/>
      <c r="E805" s="176"/>
      <c r="F805" s="176"/>
      <c r="G805" s="176"/>
      <c r="H805" s="176"/>
      <c r="I805" s="176"/>
      <c r="J805" s="176"/>
      <c r="K805" s="132"/>
      <c r="L805" s="132"/>
      <c r="M805" s="132"/>
      <c r="N805" s="132"/>
      <c r="O805" s="132"/>
      <c r="P805" s="132"/>
      <c r="Q805" s="132"/>
      <c r="R805" s="132"/>
      <c r="S805" s="132"/>
      <c r="T805" s="132"/>
      <c r="U805" s="132"/>
      <c r="V805" s="132"/>
      <c r="W805" s="132"/>
      <c r="X805" s="132"/>
      <c r="Y805" s="132"/>
      <c r="Z805" s="132"/>
      <c r="AA805" s="132"/>
    </row>
    <row r="806" spans="1:27" ht="16.5" customHeight="1">
      <c r="A806" s="132"/>
      <c r="B806" s="176"/>
      <c r="C806" s="176"/>
      <c r="D806" s="176"/>
      <c r="E806" s="176"/>
      <c r="F806" s="176"/>
      <c r="G806" s="176"/>
      <c r="H806" s="176"/>
      <c r="I806" s="176"/>
      <c r="J806" s="176"/>
      <c r="K806" s="132"/>
      <c r="L806" s="132"/>
      <c r="M806" s="132"/>
      <c r="N806" s="132"/>
      <c r="O806" s="132"/>
      <c r="P806" s="132"/>
      <c r="Q806" s="132"/>
      <c r="R806" s="132"/>
      <c r="S806" s="132"/>
      <c r="T806" s="132"/>
      <c r="U806" s="132"/>
      <c r="V806" s="132"/>
      <c r="W806" s="132"/>
      <c r="X806" s="132"/>
      <c r="Y806" s="132"/>
      <c r="Z806" s="132"/>
      <c r="AA806" s="132"/>
    </row>
    <row r="807" spans="1:27" ht="16.5" customHeight="1">
      <c r="A807" s="132"/>
      <c r="B807" s="176"/>
      <c r="C807" s="176"/>
      <c r="D807" s="176"/>
      <c r="E807" s="176"/>
      <c r="F807" s="176"/>
      <c r="G807" s="176"/>
      <c r="H807" s="176"/>
      <c r="I807" s="176"/>
      <c r="J807" s="176"/>
      <c r="K807" s="132"/>
      <c r="L807" s="132"/>
      <c r="M807" s="132"/>
      <c r="N807" s="132"/>
      <c r="O807" s="132"/>
      <c r="P807" s="132"/>
      <c r="Q807" s="132"/>
      <c r="R807" s="132"/>
      <c r="S807" s="132"/>
      <c r="T807" s="132"/>
      <c r="U807" s="132"/>
      <c r="V807" s="132"/>
      <c r="W807" s="132"/>
      <c r="X807" s="132"/>
      <c r="Y807" s="132"/>
      <c r="Z807" s="132"/>
      <c r="AA807" s="132"/>
    </row>
    <row r="808" spans="1:27" ht="16.5" customHeight="1">
      <c r="A808" s="132"/>
      <c r="B808" s="176"/>
      <c r="C808" s="176"/>
      <c r="D808" s="176"/>
      <c r="E808" s="176"/>
      <c r="F808" s="176"/>
      <c r="G808" s="176"/>
      <c r="H808" s="176"/>
      <c r="I808" s="176"/>
      <c r="J808" s="176"/>
      <c r="K808" s="132"/>
      <c r="L808" s="132"/>
      <c r="M808" s="132"/>
      <c r="N808" s="132"/>
      <c r="O808" s="132"/>
      <c r="P808" s="132"/>
      <c r="Q808" s="132"/>
      <c r="R808" s="132"/>
      <c r="S808" s="132"/>
      <c r="T808" s="132"/>
      <c r="U808" s="132"/>
      <c r="V808" s="132"/>
      <c r="W808" s="132"/>
      <c r="X808" s="132"/>
      <c r="Y808" s="132"/>
      <c r="Z808" s="132"/>
      <c r="AA808" s="132"/>
    </row>
    <row r="809" spans="1:27" ht="16.5" customHeight="1">
      <c r="A809" s="132"/>
      <c r="B809" s="176"/>
      <c r="C809" s="176"/>
      <c r="D809" s="176"/>
      <c r="E809" s="176"/>
      <c r="F809" s="176"/>
      <c r="G809" s="176"/>
      <c r="H809" s="176"/>
      <c r="I809" s="176"/>
      <c r="J809" s="176"/>
      <c r="K809" s="132"/>
      <c r="L809" s="132"/>
      <c r="M809" s="132"/>
      <c r="N809" s="132"/>
      <c r="O809" s="132"/>
      <c r="P809" s="132"/>
      <c r="Q809" s="132"/>
      <c r="R809" s="132"/>
      <c r="S809" s="132"/>
      <c r="T809" s="132"/>
      <c r="U809" s="132"/>
      <c r="V809" s="132"/>
      <c r="W809" s="132"/>
      <c r="X809" s="132"/>
      <c r="Y809" s="132"/>
      <c r="Z809" s="132"/>
      <c r="AA809" s="132"/>
    </row>
    <row r="810" spans="1:27" ht="16.5" customHeight="1">
      <c r="A810" s="132"/>
      <c r="B810" s="176"/>
      <c r="C810" s="176"/>
      <c r="D810" s="176"/>
      <c r="E810" s="176"/>
      <c r="F810" s="176"/>
      <c r="G810" s="176"/>
      <c r="H810" s="176"/>
      <c r="I810" s="176"/>
      <c r="J810" s="176"/>
      <c r="K810" s="132"/>
      <c r="L810" s="132"/>
      <c r="M810" s="132"/>
      <c r="N810" s="132"/>
      <c r="O810" s="132"/>
      <c r="P810" s="132"/>
      <c r="Q810" s="132"/>
      <c r="R810" s="132"/>
      <c r="S810" s="132"/>
      <c r="T810" s="132"/>
      <c r="U810" s="132"/>
      <c r="V810" s="132"/>
      <c r="W810" s="132"/>
      <c r="X810" s="132"/>
      <c r="Y810" s="132"/>
      <c r="Z810" s="132"/>
      <c r="AA810" s="132"/>
    </row>
    <row r="811" spans="1:27" ht="16.5" customHeight="1">
      <c r="A811" s="132"/>
      <c r="B811" s="176"/>
      <c r="C811" s="176"/>
      <c r="D811" s="176"/>
      <c r="E811" s="176"/>
      <c r="F811" s="176"/>
      <c r="G811" s="176"/>
      <c r="H811" s="176"/>
      <c r="I811" s="176"/>
      <c r="J811" s="176"/>
      <c r="K811" s="132"/>
      <c r="L811" s="132"/>
      <c r="M811" s="132"/>
      <c r="N811" s="132"/>
      <c r="O811" s="132"/>
      <c r="P811" s="132"/>
      <c r="Q811" s="132"/>
      <c r="R811" s="132"/>
      <c r="S811" s="132"/>
      <c r="T811" s="132"/>
      <c r="U811" s="132"/>
      <c r="V811" s="132"/>
      <c r="W811" s="132"/>
      <c r="X811" s="132"/>
      <c r="Y811" s="132"/>
      <c r="Z811" s="132"/>
      <c r="AA811" s="132"/>
    </row>
    <row r="812" spans="1:27" ht="16.5" customHeight="1">
      <c r="A812" s="132"/>
      <c r="B812" s="176"/>
      <c r="C812" s="176"/>
      <c r="D812" s="176"/>
      <c r="E812" s="176"/>
      <c r="F812" s="176"/>
      <c r="G812" s="176"/>
      <c r="H812" s="176"/>
      <c r="I812" s="176"/>
      <c r="J812" s="176"/>
      <c r="K812" s="132"/>
      <c r="L812" s="132"/>
      <c r="M812" s="132"/>
      <c r="N812" s="132"/>
      <c r="O812" s="132"/>
      <c r="P812" s="132"/>
      <c r="Q812" s="132"/>
      <c r="R812" s="132"/>
      <c r="S812" s="132"/>
      <c r="T812" s="132"/>
      <c r="U812" s="132"/>
      <c r="V812" s="132"/>
      <c r="W812" s="132"/>
      <c r="X812" s="132"/>
      <c r="Y812" s="132"/>
      <c r="Z812" s="132"/>
      <c r="AA812" s="132"/>
    </row>
    <row r="813" spans="1:27" ht="16.5" customHeight="1">
      <c r="A813" s="132"/>
      <c r="B813" s="176"/>
      <c r="C813" s="176"/>
      <c r="D813" s="176"/>
      <c r="E813" s="176"/>
      <c r="F813" s="176"/>
      <c r="G813" s="176"/>
      <c r="H813" s="176"/>
      <c r="I813" s="176"/>
      <c r="J813" s="176"/>
      <c r="K813" s="132"/>
      <c r="L813" s="132"/>
      <c r="M813" s="132"/>
      <c r="N813" s="132"/>
      <c r="O813" s="132"/>
      <c r="P813" s="132"/>
      <c r="Q813" s="132"/>
      <c r="R813" s="132"/>
      <c r="S813" s="132"/>
      <c r="T813" s="132"/>
      <c r="U813" s="132"/>
      <c r="V813" s="132"/>
      <c r="W813" s="132"/>
      <c r="X813" s="132"/>
      <c r="Y813" s="132"/>
      <c r="Z813" s="132"/>
      <c r="AA813" s="132"/>
    </row>
    <row r="814" spans="1:27" ht="16.5" customHeight="1">
      <c r="A814" s="132"/>
      <c r="B814" s="176"/>
      <c r="C814" s="176"/>
      <c r="D814" s="176"/>
      <c r="E814" s="176"/>
      <c r="F814" s="176"/>
      <c r="G814" s="176"/>
      <c r="H814" s="176"/>
      <c r="I814" s="176"/>
      <c r="J814" s="176"/>
      <c r="K814" s="132"/>
      <c r="L814" s="132"/>
      <c r="M814" s="132"/>
      <c r="N814" s="132"/>
      <c r="O814" s="132"/>
      <c r="P814" s="132"/>
      <c r="Q814" s="132"/>
      <c r="R814" s="132"/>
      <c r="S814" s="132"/>
      <c r="T814" s="132"/>
      <c r="U814" s="132"/>
      <c r="V814" s="132"/>
      <c r="W814" s="132"/>
      <c r="X814" s="132"/>
      <c r="Y814" s="132"/>
      <c r="Z814" s="132"/>
      <c r="AA814" s="132"/>
    </row>
    <row r="815" spans="1:27" ht="16.5" customHeight="1">
      <c r="A815" s="132"/>
      <c r="B815" s="176"/>
      <c r="C815" s="176"/>
      <c r="D815" s="176"/>
      <c r="E815" s="176"/>
      <c r="F815" s="176"/>
      <c r="G815" s="176"/>
      <c r="H815" s="176"/>
      <c r="I815" s="176"/>
      <c r="J815" s="176"/>
      <c r="K815" s="132"/>
      <c r="L815" s="132"/>
      <c r="M815" s="132"/>
      <c r="N815" s="132"/>
      <c r="O815" s="132"/>
      <c r="P815" s="132"/>
      <c r="Q815" s="132"/>
      <c r="R815" s="132"/>
      <c r="S815" s="132"/>
      <c r="T815" s="132"/>
      <c r="U815" s="132"/>
      <c r="V815" s="132"/>
      <c r="W815" s="132"/>
      <c r="X815" s="132"/>
      <c r="Y815" s="132"/>
      <c r="Z815" s="132"/>
      <c r="AA815" s="132"/>
    </row>
    <row r="816" spans="1:27" ht="16.5" customHeight="1">
      <c r="A816" s="132"/>
      <c r="B816" s="176"/>
      <c r="C816" s="176"/>
      <c r="D816" s="176"/>
      <c r="E816" s="176"/>
      <c r="F816" s="176"/>
      <c r="G816" s="176"/>
      <c r="H816" s="176"/>
      <c r="I816" s="176"/>
      <c r="J816" s="176"/>
      <c r="K816" s="132"/>
      <c r="L816" s="132"/>
      <c r="M816" s="132"/>
      <c r="N816" s="132"/>
      <c r="O816" s="132"/>
      <c r="P816" s="132"/>
      <c r="Q816" s="132"/>
      <c r="R816" s="132"/>
      <c r="S816" s="132"/>
      <c r="T816" s="132"/>
      <c r="U816" s="132"/>
      <c r="V816" s="132"/>
      <c r="W816" s="132"/>
      <c r="X816" s="132"/>
      <c r="Y816" s="132"/>
      <c r="Z816" s="132"/>
      <c r="AA816" s="132"/>
    </row>
    <row r="817" spans="1:27" ht="16.5" customHeight="1">
      <c r="A817" s="132"/>
      <c r="B817" s="176"/>
      <c r="C817" s="176"/>
      <c r="D817" s="176"/>
      <c r="E817" s="176"/>
      <c r="F817" s="176"/>
      <c r="G817" s="176"/>
      <c r="H817" s="176"/>
      <c r="I817" s="176"/>
      <c r="J817" s="176"/>
      <c r="K817" s="132"/>
      <c r="L817" s="132"/>
      <c r="M817" s="132"/>
      <c r="N817" s="132"/>
      <c r="O817" s="132"/>
      <c r="P817" s="132"/>
      <c r="Q817" s="132"/>
      <c r="R817" s="132"/>
      <c r="S817" s="132"/>
      <c r="T817" s="132"/>
      <c r="U817" s="132"/>
      <c r="V817" s="132"/>
      <c r="W817" s="132"/>
      <c r="X817" s="132"/>
      <c r="Y817" s="132"/>
      <c r="Z817" s="132"/>
      <c r="AA817" s="132"/>
    </row>
    <row r="818" spans="1:27" ht="16.5" customHeight="1">
      <c r="A818" s="132"/>
      <c r="B818" s="176"/>
      <c r="C818" s="176"/>
      <c r="D818" s="176"/>
      <c r="E818" s="176"/>
      <c r="F818" s="176"/>
      <c r="G818" s="176"/>
      <c r="H818" s="176"/>
      <c r="I818" s="176"/>
      <c r="J818" s="176"/>
      <c r="K818" s="132"/>
      <c r="L818" s="132"/>
      <c r="M818" s="132"/>
      <c r="N818" s="132"/>
      <c r="O818" s="132"/>
      <c r="P818" s="132"/>
      <c r="Q818" s="132"/>
      <c r="R818" s="132"/>
      <c r="S818" s="132"/>
      <c r="T818" s="132"/>
      <c r="U818" s="132"/>
      <c r="V818" s="132"/>
      <c r="W818" s="132"/>
      <c r="X818" s="132"/>
      <c r="Y818" s="132"/>
      <c r="Z818" s="132"/>
      <c r="AA818" s="132"/>
    </row>
    <row r="819" spans="1:27" ht="16.5" customHeight="1">
      <c r="A819" s="132"/>
      <c r="B819" s="176"/>
      <c r="C819" s="176"/>
      <c r="D819" s="176"/>
      <c r="E819" s="176"/>
      <c r="F819" s="176"/>
      <c r="G819" s="176"/>
      <c r="H819" s="176"/>
      <c r="I819" s="176"/>
      <c r="J819" s="176"/>
      <c r="K819" s="132"/>
      <c r="L819" s="132"/>
      <c r="M819" s="132"/>
      <c r="N819" s="132"/>
      <c r="O819" s="132"/>
      <c r="P819" s="132"/>
      <c r="Q819" s="132"/>
      <c r="R819" s="132"/>
      <c r="S819" s="132"/>
      <c r="T819" s="132"/>
      <c r="U819" s="132"/>
      <c r="V819" s="132"/>
      <c r="W819" s="132"/>
      <c r="X819" s="132"/>
      <c r="Y819" s="132"/>
      <c r="Z819" s="132"/>
      <c r="AA819" s="132"/>
    </row>
    <row r="820" spans="1:27" ht="16.5" customHeight="1">
      <c r="A820" s="132"/>
      <c r="B820" s="176"/>
      <c r="C820" s="176"/>
      <c r="D820" s="176"/>
      <c r="E820" s="176"/>
      <c r="F820" s="176"/>
      <c r="G820" s="176"/>
      <c r="H820" s="176"/>
      <c r="I820" s="176"/>
      <c r="J820" s="176"/>
      <c r="K820" s="132"/>
      <c r="L820" s="132"/>
      <c r="M820" s="132"/>
      <c r="N820" s="132"/>
      <c r="O820" s="132"/>
      <c r="P820" s="132"/>
      <c r="Q820" s="132"/>
      <c r="R820" s="132"/>
      <c r="S820" s="132"/>
      <c r="T820" s="132"/>
      <c r="U820" s="132"/>
      <c r="V820" s="132"/>
      <c r="W820" s="132"/>
      <c r="X820" s="132"/>
      <c r="Y820" s="132"/>
      <c r="Z820" s="132"/>
      <c r="AA820" s="132"/>
    </row>
    <row r="821" spans="1:27" ht="16.5" customHeight="1">
      <c r="A821" s="132"/>
      <c r="B821" s="176"/>
      <c r="C821" s="176"/>
      <c r="D821" s="176"/>
      <c r="E821" s="176"/>
      <c r="F821" s="176"/>
      <c r="G821" s="176"/>
      <c r="H821" s="176"/>
      <c r="I821" s="176"/>
      <c r="J821" s="176"/>
      <c r="K821" s="132"/>
      <c r="L821" s="132"/>
      <c r="M821" s="132"/>
      <c r="N821" s="132"/>
      <c r="O821" s="132"/>
      <c r="P821" s="132"/>
      <c r="Q821" s="132"/>
      <c r="R821" s="132"/>
      <c r="S821" s="132"/>
      <c r="T821" s="132"/>
      <c r="U821" s="132"/>
      <c r="V821" s="132"/>
      <c r="W821" s="132"/>
      <c r="X821" s="132"/>
      <c r="Y821" s="132"/>
      <c r="Z821" s="132"/>
      <c r="AA821" s="132"/>
    </row>
    <row r="822" spans="1:27" ht="16.5" customHeight="1">
      <c r="A822" s="132"/>
      <c r="B822" s="176"/>
      <c r="C822" s="176"/>
      <c r="D822" s="176"/>
      <c r="E822" s="176"/>
      <c r="F822" s="176"/>
      <c r="G822" s="176"/>
      <c r="H822" s="176"/>
      <c r="I822" s="176"/>
      <c r="J822" s="176"/>
      <c r="K822" s="132"/>
      <c r="L822" s="132"/>
      <c r="M822" s="132"/>
      <c r="N822" s="132"/>
      <c r="O822" s="132"/>
      <c r="P822" s="132"/>
      <c r="Q822" s="132"/>
      <c r="R822" s="132"/>
      <c r="S822" s="132"/>
      <c r="T822" s="132"/>
      <c r="U822" s="132"/>
      <c r="V822" s="132"/>
      <c r="W822" s="132"/>
      <c r="X822" s="132"/>
      <c r="Y822" s="132"/>
      <c r="Z822" s="132"/>
      <c r="AA822" s="132"/>
    </row>
    <row r="823" spans="1:27" ht="16.5" customHeight="1">
      <c r="A823" s="132"/>
      <c r="B823" s="176"/>
      <c r="C823" s="176"/>
      <c r="D823" s="176"/>
      <c r="E823" s="176"/>
      <c r="F823" s="176"/>
      <c r="G823" s="176"/>
      <c r="H823" s="176"/>
      <c r="I823" s="176"/>
      <c r="J823" s="176"/>
      <c r="K823" s="132"/>
      <c r="L823" s="132"/>
      <c r="M823" s="132"/>
      <c r="N823" s="132"/>
      <c r="O823" s="132"/>
      <c r="P823" s="132"/>
      <c r="Q823" s="132"/>
      <c r="R823" s="132"/>
      <c r="S823" s="132"/>
      <c r="T823" s="132"/>
      <c r="U823" s="132"/>
      <c r="V823" s="132"/>
      <c r="W823" s="132"/>
      <c r="X823" s="132"/>
      <c r="Y823" s="132"/>
      <c r="Z823" s="132"/>
      <c r="AA823" s="132"/>
    </row>
    <row r="824" spans="1:27" ht="16.5" customHeight="1">
      <c r="A824" s="132"/>
      <c r="B824" s="176"/>
      <c r="C824" s="176"/>
      <c r="D824" s="176"/>
      <c r="E824" s="176"/>
      <c r="F824" s="176"/>
      <c r="G824" s="176"/>
      <c r="H824" s="176"/>
      <c r="I824" s="176"/>
      <c r="J824" s="176"/>
      <c r="K824" s="132"/>
      <c r="L824" s="132"/>
      <c r="M824" s="132"/>
      <c r="N824" s="132"/>
      <c r="O824" s="132"/>
      <c r="P824" s="132"/>
      <c r="Q824" s="132"/>
      <c r="R824" s="132"/>
      <c r="S824" s="132"/>
      <c r="T824" s="132"/>
      <c r="U824" s="132"/>
      <c r="V824" s="132"/>
      <c r="W824" s="132"/>
      <c r="X824" s="132"/>
      <c r="Y824" s="132"/>
      <c r="Z824" s="132"/>
      <c r="AA824" s="132"/>
    </row>
    <row r="825" spans="1:27" ht="16.5" customHeight="1">
      <c r="A825" s="132"/>
      <c r="B825" s="176"/>
      <c r="C825" s="176"/>
      <c r="D825" s="176"/>
      <c r="E825" s="176"/>
      <c r="F825" s="176"/>
      <c r="G825" s="176"/>
      <c r="H825" s="176"/>
      <c r="I825" s="176"/>
      <c r="J825" s="176"/>
      <c r="K825" s="132"/>
      <c r="L825" s="132"/>
      <c r="M825" s="132"/>
      <c r="N825" s="132"/>
      <c r="O825" s="132"/>
      <c r="P825" s="132"/>
      <c r="Q825" s="132"/>
      <c r="R825" s="132"/>
      <c r="S825" s="132"/>
      <c r="T825" s="132"/>
      <c r="U825" s="132"/>
      <c r="V825" s="132"/>
      <c r="W825" s="132"/>
      <c r="X825" s="132"/>
      <c r="Y825" s="132"/>
      <c r="Z825" s="132"/>
      <c r="AA825" s="132"/>
    </row>
    <row r="826" spans="1:27" ht="16.5" customHeight="1">
      <c r="A826" s="132"/>
      <c r="B826" s="176"/>
      <c r="C826" s="176"/>
      <c r="D826" s="176"/>
      <c r="E826" s="176"/>
      <c r="F826" s="176"/>
      <c r="G826" s="176"/>
      <c r="H826" s="176"/>
      <c r="I826" s="176"/>
      <c r="J826" s="176"/>
      <c r="K826" s="132"/>
      <c r="L826" s="132"/>
      <c r="M826" s="132"/>
      <c r="N826" s="132"/>
      <c r="O826" s="132"/>
      <c r="P826" s="132"/>
      <c r="Q826" s="132"/>
      <c r="R826" s="132"/>
      <c r="S826" s="132"/>
      <c r="T826" s="132"/>
      <c r="U826" s="132"/>
      <c r="V826" s="132"/>
      <c r="W826" s="132"/>
      <c r="X826" s="132"/>
      <c r="Y826" s="132"/>
      <c r="Z826" s="132"/>
      <c r="AA826" s="132"/>
    </row>
    <row r="827" spans="1:27" ht="16.5" customHeight="1">
      <c r="A827" s="132"/>
      <c r="B827" s="176"/>
      <c r="C827" s="176"/>
      <c r="D827" s="176"/>
      <c r="E827" s="176"/>
      <c r="F827" s="176"/>
      <c r="G827" s="176"/>
      <c r="H827" s="176"/>
      <c r="I827" s="176"/>
      <c r="J827" s="176"/>
      <c r="K827" s="132"/>
      <c r="L827" s="132"/>
      <c r="M827" s="132"/>
      <c r="N827" s="132"/>
      <c r="O827" s="132"/>
      <c r="P827" s="132"/>
      <c r="Q827" s="132"/>
      <c r="R827" s="132"/>
      <c r="S827" s="132"/>
      <c r="T827" s="132"/>
      <c r="U827" s="132"/>
      <c r="V827" s="132"/>
      <c r="W827" s="132"/>
      <c r="X827" s="132"/>
      <c r="Y827" s="132"/>
      <c r="Z827" s="132"/>
      <c r="AA827" s="132"/>
    </row>
    <row r="828" spans="1:27" ht="16.5" customHeight="1">
      <c r="A828" s="132"/>
      <c r="B828" s="176"/>
      <c r="C828" s="176"/>
      <c r="D828" s="176"/>
      <c r="E828" s="176"/>
      <c r="F828" s="176"/>
      <c r="G828" s="176"/>
      <c r="H828" s="176"/>
      <c r="I828" s="176"/>
      <c r="J828" s="176"/>
      <c r="K828" s="132"/>
      <c r="L828" s="132"/>
      <c r="M828" s="132"/>
      <c r="N828" s="132"/>
      <c r="O828" s="132"/>
      <c r="P828" s="132"/>
      <c r="Q828" s="132"/>
      <c r="R828" s="132"/>
      <c r="S828" s="132"/>
      <c r="T828" s="132"/>
      <c r="U828" s="132"/>
      <c r="V828" s="132"/>
      <c r="W828" s="132"/>
      <c r="X828" s="132"/>
      <c r="Y828" s="132"/>
      <c r="Z828" s="132"/>
      <c r="AA828" s="132"/>
    </row>
    <row r="829" spans="1:27" ht="16.5" customHeight="1">
      <c r="A829" s="132"/>
      <c r="B829" s="176"/>
      <c r="C829" s="176"/>
      <c r="D829" s="176"/>
      <c r="E829" s="176"/>
      <c r="F829" s="176"/>
      <c r="G829" s="176"/>
      <c r="H829" s="176"/>
      <c r="I829" s="176"/>
      <c r="J829" s="176"/>
      <c r="K829" s="132"/>
      <c r="L829" s="132"/>
      <c r="M829" s="132"/>
      <c r="N829" s="132"/>
      <c r="O829" s="132"/>
      <c r="P829" s="132"/>
      <c r="Q829" s="132"/>
      <c r="R829" s="132"/>
      <c r="S829" s="132"/>
      <c r="T829" s="132"/>
      <c r="U829" s="132"/>
      <c r="V829" s="132"/>
      <c r="W829" s="132"/>
      <c r="X829" s="132"/>
      <c r="Y829" s="132"/>
      <c r="Z829" s="132"/>
      <c r="AA829" s="132"/>
    </row>
    <row r="830" spans="1:27" ht="16.5" customHeight="1">
      <c r="A830" s="132"/>
      <c r="B830" s="176"/>
      <c r="C830" s="176"/>
      <c r="D830" s="176"/>
      <c r="E830" s="176"/>
      <c r="F830" s="176"/>
      <c r="G830" s="176"/>
      <c r="H830" s="176"/>
      <c r="I830" s="176"/>
      <c r="J830" s="176"/>
      <c r="K830" s="132"/>
      <c r="L830" s="132"/>
      <c r="M830" s="132"/>
      <c r="N830" s="132"/>
      <c r="O830" s="132"/>
      <c r="P830" s="132"/>
      <c r="Q830" s="132"/>
      <c r="R830" s="132"/>
      <c r="S830" s="132"/>
      <c r="T830" s="132"/>
      <c r="U830" s="132"/>
      <c r="V830" s="132"/>
      <c r="W830" s="132"/>
      <c r="X830" s="132"/>
      <c r="Y830" s="132"/>
      <c r="Z830" s="132"/>
      <c r="AA830" s="132"/>
    </row>
    <row r="831" spans="1:27" ht="16.5" customHeight="1">
      <c r="A831" s="132"/>
      <c r="B831" s="176"/>
      <c r="C831" s="176"/>
      <c r="D831" s="176"/>
      <c r="E831" s="176"/>
      <c r="F831" s="176"/>
      <c r="G831" s="176"/>
      <c r="H831" s="176"/>
      <c r="I831" s="176"/>
      <c r="J831" s="176"/>
      <c r="K831" s="132"/>
      <c r="L831" s="132"/>
      <c r="M831" s="132"/>
      <c r="N831" s="132"/>
      <c r="O831" s="132"/>
      <c r="P831" s="132"/>
      <c r="Q831" s="132"/>
      <c r="R831" s="132"/>
      <c r="S831" s="132"/>
      <c r="T831" s="132"/>
      <c r="U831" s="132"/>
      <c r="V831" s="132"/>
      <c r="W831" s="132"/>
      <c r="X831" s="132"/>
      <c r="Y831" s="132"/>
      <c r="Z831" s="132"/>
      <c r="AA831" s="132"/>
    </row>
    <row r="832" spans="1:27" ht="16.5" customHeight="1">
      <c r="A832" s="132"/>
      <c r="B832" s="176"/>
      <c r="C832" s="176"/>
      <c r="D832" s="176"/>
      <c r="E832" s="176"/>
      <c r="F832" s="176"/>
      <c r="G832" s="176"/>
      <c r="H832" s="176"/>
      <c r="I832" s="176"/>
      <c r="J832" s="176"/>
      <c r="K832" s="132"/>
      <c r="L832" s="132"/>
      <c r="M832" s="132"/>
      <c r="N832" s="132"/>
      <c r="O832" s="132"/>
      <c r="P832" s="132"/>
      <c r="Q832" s="132"/>
      <c r="R832" s="132"/>
      <c r="S832" s="132"/>
      <c r="T832" s="132"/>
      <c r="U832" s="132"/>
      <c r="V832" s="132"/>
      <c r="W832" s="132"/>
      <c r="X832" s="132"/>
      <c r="Y832" s="132"/>
      <c r="Z832" s="132"/>
      <c r="AA832" s="132"/>
    </row>
    <row r="833" spans="1:27" ht="16.5" customHeight="1">
      <c r="A833" s="132"/>
      <c r="B833" s="176"/>
      <c r="C833" s="176"/>
      <c r="D833" s="176"/>
      <c r="E833" s="176"/>
      <c r="F833" s="176"/>
      <c r="G833" s="176"/>
      <c r="H833" s="176"/>
      <c r="I833" s="176"/>
      <c r="J833" s="176"/>
      <c r="K833" s="132"/>
      <c r="L833" s="132"/>
      <c r="M833" s="132"/>
      <c r="N833" s="132"/>
      <c r="O833" s="132"/>
      <c r="P833" s="132"/>
      <c r="Q833" s="132"/>
      <c r="R833" s="132"/>
      <c r="S833" s="132"/>
      <c r="T833" s="132"/>
      <c r="U833" s="132"/>
      <c r="V833" s="132"/>
      <c r="W833" s="132"/>
      <c r="X833" s="132"/>
      <c r="Y833" s="132"/>
      <c r="Z833" s="132"/>
      <c r="AA833" s="132"/>
    </row>
    <row r="834" spans="1:27" ht="16.5" customHeight="1">
      <c r="A834" s="132"/>
      <c r="B834" s="176"/>
      <c r="C834" s="176"/>
      <c r="D834" s="176"/>
      <c r="E834" s="176"/>
      <c r="F834" s="176"/>
      <c r="G834" s="176"/>
      <c r="H834" s="176"/>
      <c r="I834" s="176"/>
      <c r="J834" s="176"/>
      <c r="K834" s="132"/>
      <c r="L834" s="132"/>
      <c r="M834" s="132"/>
      <c r="N834" s="132"/>
      <c r="O834" s="132"/>
      <c r="P834" s="132"/>
      <c r="Q834" s="132"/>
      <c r="R834" s="132"/>
      <c r="S834" s="132"/>
      <c r="T834" s="132"/>
      <c r="U834" s="132"/>
      <c r="V834" s="132"/>
      <c r="W834" s="132"/>
      <c r="X834" s="132"/>
      <c r="Y834" s="132"/>
      <c r="Z834" s="132"/>
      <c r="AA834" s="132"/>
    </row>
    <row r="835" spans="1:27" ht="16.5" customHeight="1">
      <c r="A835" s="132"/>
      <c r="B835" s="176"/>
      <c r="C835" s="176"/>
      <c r="D835" s="176"/>
      <c r="E835" s="176"/>
      <c r="F835" s="176"/>
      <c r="G835" s="176"/>
      <c r="H835" s="176"/>
      <c r="I835" s="176"/>
      <c r="J835" s="176"/>
      <c r="K835" s="132"/>
      <c r="L835" s="132"/>
      <c r="M835" s="132"/>
      <c r="N835" s="132"/>
      <c r="O835" s="132"/>
      <c r="P835" s="132"/>
      <c r="Q835" s="132"/>
      <c r="R835" s="132"/>
      <c r="S835" s="132"/>
      <c r="T835" s="132"/>
      <c r="U835" s="132"/>
      <c r="V835" s="132"/>
      <c r="W835" s="132"/>
      <c r="X835" s="132"/>
      <c r="Y835" s="132"/>
      <c r="Z835" s="132"/>
      <c r="AA835" s="132"/>
    </row>
    <row r="836" spans="1:27" ht="16.5" customHeight="1">
      <c r="A836" s="132"/>
      <c r="B836" s="176"/>
      <c r="C836" s="176"/>
      <c r="D836" s="176"/>
      <c r="E836" s="176"/>
      <c r="F836" s="176"/>
      <c r="G836" s="176"/>
      <c r="H836" s="176"/>
      <c r="I836" s="176"/>
      <c r="J836" s="176"/>
      <c r="K836" s="132"/>
      <c r="L836" s="132"/>
      <c r="M836" s="132"/>
      <c r="N836" s="132"/>
      <c r="O836" s="132"/>
      <c r="P836" s="132"/>
      <c r="Q836" s="132"/>
      <c r="R836" s="132"/>
      <c r="S836" s="132"/>
      <c r="T836" s="132"/>
      <c r="U836" s="132"/>
      <c r="V836" s="132"/>
      <c r="W836" s="132"/>
      <c r="X836" s="132"/>
      <c r="Y836" s="132"/>
      <c r="Z836" s="132"/>
      <c r="AA836" s="132"/>
    </row>
    <row r="837" spans="1:27" ht="16.5" customHeight="1">
      <c r="A837" s="132"/>
      <c r="B837" s="176"/>
      <c r="C837" s="176"/>
      <c r="D837" s="176"/>
      <c r="E837" s="176"/>
      <c r="F837" s="176"/>
      <c r="G837" s="176"/>
      <c r="H837" s="176"/>
      <c r="I837" s="176"/>
      <c r="J837" s="176"/>
      <c r="K837" s="132"/>
      <c r="L837" s="132"/>
      <c r="M837" s="132"/>
      <c r="N837" s="132"/>
      <c r="O837" s="132"/>
      <c r="P837" s="132"/>
      <c r="Q837" s="132"/>
      <c r="R837" s="132"/>
      <c r="S837" s="132"/>
      <c r="T837" s="132"/>
      <c r="U837" s="132"/>
      <c r="V837" s="132"/>
      <c r="W837" s="132"/>
      <c r="X837" s="132"/>
      <c r="Y837" s="132"/>
      <c r="Z837" s="132"/>
      <c r="AA837" s="132"/>
    </row>
    <row r="838" spans="1:27" ht="16.5" customHeight="1">
      <c r="A838" s="132"/>
      <c r="B838" s="176"/>
      <c r="C838" s="176"/>
      <c r="D838" s="176"/>
      <c r="E838" s="176"/>
      <c r="F838" s="176"/>
      <c r="G838" s="176"/>
      <c r="H838" s="176"/>
      <c r="I838" s="176"/>
      <c r="J838" s="176"/>
      <c r="K838" s="132"/>
      <c r="L838" s="132"/>
      <c r="M838" s="132"/>
      <c r="N838" s="132"/>
      <c r="O838" s="132"/>
      <c r="P838" s="132"/>
      <c r="Q838" s="132"/>
      <c r="R838" s="132"/>
      <c r="S838" s="132"/>
      <c r="T838" s="132"/>
      <c r="U838" s="132"/>
      <c r="V838" s="132"/>
      <c r="W838" s="132"/>
      <c r="X838" s="132"/>
      <c r="Y838" s="132"/>
      <c r="Z838" s="132"/>
      <c r="AA838" s="132"/>
    </row>
    <row r="839" spans="1:27" ht="16.5" customHeight="1">
      <c r="A839" s="132"/>
      <c r="B839" s="176"/>
      <c r="C839" s="176"/>
      <c r="D839" s="176"/>
      <c r="E839" s="176"/>
      <c r="F839" s="176"/>
      <c r="G839" s="176"/>
      <c r="H839" s="176"/>
      <c r="I839" s="176"/>
      <c r="J839" s="176"/>
      <c r="K839" s="132"/>
      <c r="L839" s="132"/>
      <c r="M839" s="132"/>
      <c r="N839" s="132"/>
      <c r="O839" s="132"/>
      <c r="P839" s="132"/>
      <c r="Q839" s="132"/>
      <c r="R839" s="132"/>
      <c r="S839" s="132"/>
      <c r="T839" s="132"/>
      <c r="U839" s="132"/>
      <c r="V839" s="132"/>
      <c r="W839" s="132"/>
      <c r="X839" s="132"/>
      <c r="Y839" s="132"/>
      <c r="Z839" s="132"/>
      <c r="AA839" s="132"/>
    </row>
    <row r="840" spans="1:27" ht="16.5" customHeight="1">
      <c r="A840" s="132"/>
      <c r="B840" s="176"/>
      <c r="C840" s="176"/>
      <c r="D840" s="176"/>
      <c r="E840" s="176"/>
      <c r="F840" s="176"/>
      <c r="G840" s="176"/>
      <c r="H840" s="176"/>
      <c r="I840" s="176"/>
      <c r="J840" s="176"/>
      <c r="K840" s="132"/>
      <c r="L840" s="132"/>
      <c r="M840" s="132"/>
      <c r="N840" s="132"/>
      <c r="O840" s="132"/>
      <c r="P840" s="132"/>
      <c r="Q840" s="132"/>
      <c r="R840" s="132"/>
      <c r="S840" s="132"/>
      <c r="T840" s="132"/>
      <c r="U840" s="132"/>
      <c r="V840" s="132"/>
      <c r="W840" s="132"/>
      <c r="X840" s="132"/>
      <c r="Y840" s="132"/>
      <c r="Z840" s="132"/>
      <c r="AA840" s="132"/>
    </row>
    <row r="841" spans="1:27" ht="16.5" customHeight="1">
      <c r="A841" s="132"/>
      <c r="B841" s="176"/>
      <c r="C841" s="176"/>
      <c r="D841" s="176"/>
      <c r="E841" s="176"/>
      <c r="F841" s="176"/>
      <c r="G841" s="176"/>
      <c r="H841" s="176"/>
      <c r="I841" s="176"/>
      <c r="J841" s="176"/>
      <c r="K841" s="132"/>
      <c r="L841" s="132"/>
      <c r="M841" s="132"/>
      <c r="N841" s="132"/>
      <c r="O841" s="132"/>
      <c r="P841" s="132"/>
      <c r="Q841" s="132"/>
      <c r="R841" s="132"/>
      <c r="S841" s="132"/>
      <c r="T841" s="132"/>
      <c r="U841" s="132"/>
      <c r="V841" s="132"/>
      <c r="W841" s="132"/>
      <c r="X841" s="132"/>
      <c r="Y841" s="132"/>
      <c r="Z841" s="132"/>
      <c r="AA841" s="132"/>
    </row>
    <row r="842" spans="1:27" ht="16.5" customHeight="1">
      <c r="A842" s="132"/>
      <c r="B842" s="176"/>
      <c r="C842" s="176"/>
      <c r="D842" s="176"/>
      <c r="E842" s="176"/>
      <c r="F842" s="176"/>
      <c r="G842" s="176"/>
      <c r="H842" s="176"/>
      <c r="I842" s="176"/>
      <c r="J842" s="176"/>
      <c r="K842" s="132"/>
      <c r="L842" s="132"/>
      <c r="M842" s="132"/>
      <c r="N842" s="132"/>
      <c r="O842" s="132"/>
      <c r="P842" s="132"/>
      <c r="Q842" s="132"/>
      <c r="R842" s="132"/>
      <c r="S842" s="132"/>
      <c r="T842" s="132"/>
      <c r="U842" s="132"/>
      <c r="V842" s="132"/>
      <c r="W842" s="132"/>
      <c r="X842" s="132"/>
      <c r="Y842" s="132"/>
      <c r="Z842" s="132"/>
      <c r="AA842" s="132"/>
    </row>
    <row r="843" spans="1:27" ht="16.5" customHeight="1">
      <c r="A843" s="132"/>
      <c r="B843" s="176"/>
      <c r="C843" s="176"/>
      <c r="D843" s="176"/>
      <c r="E843" s="176"/>
      <c r="F843" s="176"/>
      <c r="G843" s="176"/>
      <c r="H843" s="176"/>
      <c r="I843" s="176"/>
      <c r="J843" s="176"/>
      <c r="K843" s="132"/>
      <c r="L843" s="132"/>
      <c r="M843" s="132"/>
      <c r="N843" s="132"/>
      <c r="O843" s="132"/>
      <c r="P843" s="132"/>
      <c r="Q843" s="132"/>
      <c r="R843" s="132"/>
      <c r="S843" s="132"/>
      <c r="T843" s="132"/>
      <c r="U843" s="132"/>
      <c r="V843" s="132"/>
      <c r="W843" s="132"/>
      <c r="X843" s="132"/>
      <c r="Y843" s="132"/>
      <c r="Z843" s="132"/>
      <c r="AA843" s="132"/>
    </row>
    <row r="844" spans="1:27" ht="16.5" customHeight="1">
      <c r="A844" s="132"/>
      <c r="B844" s="176"/>
      <c r="C844" s="176"/>
      <c r="D844" s="176"/>
      <c r="E844" s="176"/>
      <c r="F844" s="176"/>
      <c r="G844" s="176"/>
      <c r="H844" s="176"/>
      <c r="I844" s="176"/>
      <c r="J844" s="176"/>
      <c r="K844" s="132"/>
      <c r="L844" s="132"/>
      <c r="M844" s="132"/>
      <c r="N844" s="132"/>
      <c r="O844" s="132"/>
      <c r="P844" s="132"/>
      <c r="Q844" s="132"/>
      <c r="R844" s="132"/>
      <c r="S844" s="132"/>
      <c r="T844" s="132"/>
      <c r="U844" s="132"/>
      <c r="V844" s="132"/>
      <c r="W844" s="132"/>
      <c r="X844" s="132"/>
      <c r="Y844" s="132"/>
      <c r="Z844" s="132"/>
      <c r="AA844" s="132"/>
    </row>
    <row r="845" spans="1:27" ht="16.5" customHeight="1">
      <c r="A845" s="132"/>
      <c r="B845" s="176"/>
      <c r="C845" s="176"/>
      <c r="D845" s="176"/>
      <c r="E845" s="176"/>
      <c r="F845" s="176"/>
      <c r="G845" s="176"/>
      <c r="H845" s="176"/>
      <c r="I845" s="176"/>
      <c r="J845" s="176"/>
      <c r="K845" s="132"/>
      <c r="L845" s="132"/>
      <c r="M845" s="132"/>
      <c r="N845" s="132"/>
      <c r="O845" s="132"/>
      <c r="P845" s="132"/>
      <c r="Q845" s="132"/>
      <c r="R845" s="132"/>
      <c r="S845" s="132"/>
      <c r="T845" s="132"/>
      <c r="U845" s="132"/>
      <c r="V845" s="132"/>
      <c r="W845" s="132"/>
      <c r="X845" s="132"/>
      <c r="Y845" s="132"/>
      <c r="Z845" s="132"/>
      <c r="AA845" s="132"/>
    </row>
    <row r="846" spans="1:27" ht="16.5" customHeight="1">
      <c r="A846" s="132"/>
      <c r="B846" s="176"/>
      <c r="C846" s="176"/>
      <c r="D846" s="176"/>
      <c r="E846" s="176"/>
      <c r="F846" s="176"/>
      <c r="G846" s="176"/>
      <c r="H846" s="176"/>
      <c r="I846" s="176"/>
      <c r="J846" s="176"/>
      <c r="K846" s="132"/>
      <c r="L846" s="132"/>
      <c r="M846" s="132"/>
      <c r="N846" s="132"/>
      <c r="O846" s="132"/>
      <c r="P846" s="132"/>
      <c r="Q846" s="132"/>
      <c r="R846" s="132"/>
      <c r="S846" s="132"/>
      <c r="T846" s="132"/>
      <c r="U846" s="132"/>
      <c r="V846" s="132"/>
      <c r="W846" s="132"/>
      <c r="X846" s="132"/>
      <c r="Y846" s="132"/>
      <c r="Z846" s="132"/>
      <c r="AA846" s="132"/>
    </row>
    <row r="847" spans="1:27" ht="16.5" customHeight="1">
      <c r="A847" s="132"/>
      <c r="B847" s="176"/>
      <c r="C847" s="176"/>
      <c r="D847" s="176"/>
      <c r="E847" s="176"/>
      <c r="F847" s="176"/>
      <c r="G847" s="176"/>
      <c r="H847" s="176"/>
      <c r="I847" s="176"/>
      <c r="J847" s="176"/>
      <c r="K847" s="132"/>
      <c r="L847" s="132"/>
      <c r="M847" s="132"/>
      <c r="N847" s="132"/>
      <c r="O847" s="132"/>
      <c r="P847" s="132"/>
      <c r="Q847" s="132"/>
      <c r="R847" s="132"/>
      <c r="S847" s="132"/>
      <c r="T847" s="132"/>
      <c r="U847" s="132"/>
      <c r="V847" s="132"/>
      <c r="W847" s="132"/>
      <c r="X847" s="132"/>
      <c r="Y847" s="132"/>
      <c r="Z847" s="132"/>
      <c r="AA847" s="132"/>
    </row>
    <row r="848" spans="1:27" ht="16.5" customHeight="1">
      <c r="A848" s="132"/>
      <c r="B848" s="176"/>
      <c r="C848" s="176"/>
      <c r="D848" s="176"/>
      <c r="E848" s="176"/>
      <c r="F848" s="176"/>
      <c r="G848" s="176"/>
      <c r="H848" s="176"/>
      <c r="I848" s="176"/>
      <c r="J848" s="176"/>
      <c r="K848" s="132"/>
      <c r="L848" s="132"/>
      <c r="M848" s="132"/>
      <c r="N848" s="132"/>
      <c r="O848" s="132"/>
      <c r="P848" s="132"/>
      <c r="Q848" s="132"/>
      <c r="R848" s="132"/>
      <c r="S848" s="132"/>
      <c r="T848" s="132"/>
      <c r="U848" s="132"/>
      <c r="V848" s="132"/>
      <c r="W848" s="132"/>
      <c r="X848" s="132"/>
      <c r="Y848" s="132"/>
      <c r="Z848" s="132"/>
      <c r="AA848" s="132"/>
    </row>
    <row r="849" spans="1:27" ht="16.5" customHeight="1">
      <c r="A849" s="132"/>
      <c r="B849" s="176"/>
      <c r="C849" s="176"/>
      <c r="D849" s="176"/>
      <c r="E849" s="176"/>
      <c r="F849" s="176"/>
      <c r="G849" s="176"/>
      <c r="H849" s="176"/>
      <c r="I849" s="176"/>
      <c r="J849" s="176"/>
      <c r="K849" s="132"/>
      <c r="L849" s="132"/>
      <c r="M849" s="132"/>
      <c r="N849" s="132"/>
      <c r="O849" s="132"/>
      <c r="P849" s="132"/>
      <c r="Q849" s="132"/>
      <c r="R849" s="132"/>
      <c r="S849" s="132"/>
      <c r="T849" s="132"/>
      <c r="U849" s="132"/>
      <c r="V849" s="132"/>
      <c r="W849" s="132"/>
      <c r="X849" s="132"/>
      <c r="Y849" s="132"/>
      <c r="Z849" s="132"/>
      <c r="AA849" s="132"/>
    </row>
    <row r="850" spans="1:27" ht="16.5" customHeight="1">
      <c r="A850" s="132"/>
      <c r="B850" s="176"/>
      <c r="C850" s="176"/>
      <c r="D850" s="176"/>
      <c r="E850" s="176"/>
      <c r="F850" s="176"/>
      <c r="G850" s="176"/>
      <c r="H850" s="176"/>
      <c r="I850" s="176"/>
      <c r="J850" s="176"/>
      <c r="K850" s="132"/>
      <c r="L850" s="132"/>
      <c r="M850" s="132"/>
      <c r="N850" s="132"/>
      <c r="O850" s="132"/>
      <c r="P850" s="132"/>
      <c r="Q850" s="132"/>
      <c r="R850" s="132"/>
      <c r="S850" s="132"/>
      <c r="T850" s="132"/>
      <c r="U850" s="132"/>
      <c r="V850" s="132"/>
      <c r="W850" s="132"/>
      <c r="X850" s="132"/>
      <c r="Y850" s="132"/>
      <c r="Z850" s="132"/>
      <c r="AA850" s="132"/>
    </row>
    <row r="851" spans="1:27" ht="16.5" customHeight="1">
      <c r="A851" s="132"/>
      <c r="B851" s="176"/>
      <c r="C851" s="176"/>
      <c r="D851" s="176"/>
      <c r="E851" s="176"/>
      <c r="F851" s="176"/>
      <c r="G851" s="176"/>
      <c r="H851" s="176"/>
      <c r="I851" s="176"/>
      <c r="J851" s="176"/>
      <c r="K851" s="132"/>
      <c r="L851" s="132"/>
      <c r="M851" s="132"/>
      <c r="N851" s="132"/>
      <c r="O851" s="132"/>
      <c r="P851" s="132"/>
      <c r="Q851" s="132"/>
      <c r="R851" s="132"/>
      <c r="S851" s="132"/>
      <c r="T851" s="132"/>
      <c r="U851" s="132"/>
      <c r="V851" s="132"/>
      <c r="W851" s="132"/>
      <c r="X851" s="132"/>
      <c r="Y851" s="132"/>
      <c r="Z851" s="132"/>
      <c r="AA851" s="132"/>
    </row>
    <row r="852" spans="1:27" ht="16.5" customHeight="1">
      <c r="A852" s="132"/>
      <c r="B852" s="176"/>
      <c r="C852" s="176"/>
      <c r="D852" s="176"/>
      <c r="E852" s="176"/>
      <c r="F852" s="176"/>
      <c r="G852" s="176"/>
      <c r="H852" s="176"/>
      <c r="I852" s="176"/>
      <c r="J852" s="176"/>
      <c r="K852" s="132"/>
      <c r="L852" s="132"/>
      <c r="M852" s="132"/>
      <c r="N852" s="132"/>
      <c r="O852" s="132"/>
      <c r="P852" s="132"/>
      <c r="Q852" s="132"/>
      <c r="R852" s="132"/>
      <c r="S852" s="132"/>
      <c r="T852" s="132"/>
      <c r="U852" s="132"/>
      <c r="V852" s="132"/>
      <c r="W852" s="132"/>
      <c r="X852" s="132"/>
      <c r="Y852" s="132"/>
      <c r="Z852" s="132"/>
      <c r="AA852" s="132"/>
    </row>
    <row r="853" spans="1:27" ht="16.5" customHeight="1">
      <c r="A853" s="132"/>
      <c r="B853" s="176"/>
      <c r="C853" s="176"/>
      <c r="D853" s="176"/>
      <c r="E853" s="176"/>
      <c r="F853" s="176"/>
      <c r="G853" s="176"/>
      <c r="H853" s="176"/>
      <c r="I853" s="176"/>
      <c r="J853" s="176"/>
      <c r="K853" s="132"/>
      <c r="L853" s="132"/>
      <c r="M853" s="132"/>
      <c r="N853" s="132"/>
      <c r="O853" s="132"/>
      <c r="P853" s="132"/>
      <c r="Q853" s="132"/>
      <c r="R853" s="132"/>
      <c r="S853" s="132"/>
      <c r="T853" s="132"/>
      <c r="U853" s="132"/>
      <c r="V853" s="132"/>
      <c r="W853" s="132"/>
      <c r="X853" s="132"/>
      <c r="Y853" s="132"/>
      <c r="Z853" s="132"/>
      <c r="AA853" s="132"/>
    </row>
    <row r="854" spans="1:27" ht="16.5" customHeight="1">
      <c r="A854" s="132"/>
      <c r="B854" s="176"/>
      <c r="C854" s="176"/>
      <c r="D854" s="176"/>
      <c r="E854" s="176"/>
      <c r="F854" s="176"/>
      <c r="G854" s="176"/>
      <c r="H854" s="176"/>
      <c r="I854" s="176"/>
      <c r="J854" s="176"/>
      <c r="K854" s="132"/>
      <c r="L854" s="132"/>
      <c r="M854" s="132"/>
      <c r="N854" s="132"/>
      <c r="O854" s="132"/>
      <c r="P854" s="132"/>
      <c r="Q854" s="132"/>
      <c r="R854" s="132"/>
      <c r="S854" s="132"/>
      <c r="T854" s="132"/>
      <c r="U854" s="132"/>
      <c r="V854" s="132"/>
      <c r="W854" s="132"/>
      <c r="X854" s="132"/>
      <c r="Y854" s="132"/>
      <c r="Z854" s="132"/>
      <c r="AA854" s="132"/>
    </row>
    <row r="855" spans="1:27" ht="16.5" customHeight="1">
      <c r="A855" s="132"/>
      <c r="B855" s="176"/>
      <c r="C855" s="176"/>
      <c r="D855" s="176"/>
      <c r="E855" s="176"/>
      <c r="F855" s="176"/>
      <c r="G855" s="176"/>
      <c r="H855" s="176"/>
      <c r="I855" s="176"/>
      <c r="J855" s="176"/>
      <c r="K855" s="132"/>
      <c r="L855" s="132"/>
      <c r="M855" s="132"/>
      <c r="N855" s="132"/>
      <c r="O855" s="132"/>
      <c r="P855" s="132"/>
      <c r="Q855" s="132"/>
      <c r="R855" s="132"/>
      <c r="S855" s="132"/>
      <c r="T855" s="132"/>
      <c r="U855" s="132"/>
      <c r="V855" s="132"/>
      <c r="W855" s="132"/>
      <c r="X855" s="132"/>
      <c r="Y855" s="132"/>
      <c r="Z855" s="132"/>
      <c r="AA855" s="132"/>
    </row>
    <row r="856" spans="1:27" ht="16.5" customHeight="1">
      <c r="A856" s="132"/>
      <c r="B856" s="176"/>
      <c r="C856" s="176"/>
      <c r="D856" s="176"/>
      <c r="E856" s="176"/>
      <c r="F856" s="176"/>
      <c r="G856" s="176"/>
      <c r="H856" s="176"/>
      <c r="I856" s="176"/>
      <c r="J856" s="176"/>
      <c r="K856" s="132"/>
      <c r="L856" s="132"/>
      <c r="M856" s="132"/>
      <c r="N856" s="132"/>
      <c r="O856" s="132"/>
      <c r="P856" s="132"/>
      <c r="Q856" s="132"/>
      <c r="R856" s="132"/>
      <c r="S856" s="132"/>
      <c r="T856" s="132"/>
      <c r="U856" s="132"/>
      <c r="V856" s="132"/>
      <c r="W856" s="132"/>
      <c r="X856" s="132"/>
      <c r="Y856" s="132"/>
      <c r="Z856" s="132"/>
      <c r="AA856" s="132"/>
    </row>
    <row r="857" spans="1:27" ht="16.5" customHeight="1">
      <c r="A857" s="132"/>
      <c r="B857" s="176"/>
      <c r="C857" s="176"/>
      <c r="D857" s="176"/>
      <c r="E857" s="176"/>
      <c r="F857" s="176"/>
      <c r="G857" s="176"/>
      <c r="H857" s="176"/>
      <c r="I857" s="176"/>
      <c r="J857" s="176"/>
      <c r="K857" s="132"/>
      <c r="L857" s="132"/>
      <c r="M857" s="132"/>
      <c r="N857" s="132"/>
      <c r="O857" s="132"/>
      <c r="P857" s="132"/>
      <c r="Q857" s="132"/>
      <c r="R857" s="132"/>
      <c r="S857" s="132"/>
      <c r="T857" s="132"/>
      <c r="U857" s="132"/>
      <c r="V857" s="132"/>
      <c r="W857" s="132"/>
      <c r="X857" s="132"/>
      <c r="Y857" s="132"/>
      <c r="Z857" s="132"/>
      <c r="AA857" s="132"/>
    </row>
    <row r="858" spans="1:27" ht="16.5" customHeight="1">
      <c r="A858" s="132"/>
      <c r="B858" s="176"/>
      <c r="C858" s="176"/>
      <c r="D858" s="176"/>
      <c r="E858" s="176"/>
      <c r="F858" s="176"/>
      <c r="G858" s="176"/>
      <c r="H858" s="176"/>
      <c r="I858" s="176"/>
      <c r="J858" s="176"/>
      <c r="K858" s="132"/>
      <c r="L858" s="132"/>
      <c r="M858" s="132"/>
      <c r="N858" s="132"/>
      <c r="O858" s="132"/>
      <c r="P858" s="132"/>
      <c r="Q858" s="132"/>
      <c r="R858" s="132"/>
      <c r="S858" s="132"/>
      <c r="T858" s="132"/>
      <c r="U858" s="132"/>
      <c r="V858" s="132"/>
      <c r="W858" s="132"/>
      <c r="X858" s="132"/>
      <c r="Y858" s="132"/>
      <c r="Z858" s="132"/>
      <c r="AA858" s="132"/>
    </row>
    <row r="859" spans="1:27" ht="16.5" customHeight="1">
      <c r="A859" s="132"/>
      <c r="B859" s="176"/>
      <c r="C859" s="176"/>
      <c r="D859" s="176"/>
      <c r="E859" s="176"/>
      <c r="F859" s="176"/>
      <c r="G859" s="176"/>
      <c r="H859" s="176"/>
      <c r="I859" s="176"/>
      <c r="J859" s="176"/>
      <c r="K859" s="132"/>
      <c r="L859" s="132"/>
      <c r="M859" s="132"/>
      <c r="N859" s="132"/>
      <c r="O859" s="132"/>
      <c r="P859" s="132"/>
      <c r="Q859" s="132"/>
      <c r="R859" s="132"/>
      <c r="S859" s="132"/>
      <c r="T859" s="132"/>
      <c r="U859" s="132"/>
      <c r="V859" s="132"/>
      <c r="W859" s="132"/>
      <c r="X859" s="132"/>
      <c r="Y859" s="132"/>
      <c r="Z859" s="132"/>
      <c r="AA859" s="132"/>
    </row>
    <row r="860" spans="1:27" ht="16.5" customHeight="1">
      <c r="A860" s="132"/>
      <c r="B860" s="176"/>
      <c r="C860" s="176"/>
      <c r="D860" s="176"/>
      <c r="E860" s="176"/>
      <c r="F860" s="176"/>
      <c r="G860" s="176"/>
      <c r="H860" s="176"/>
      <c r="I860" s="176"/>
      <c r="J860" s="176"/>
      <c r="K860" s="132"/>
      <c r="L860" s="132"/>
      <c r="M860" s="132"/>
      <c r="N860" s="132"/>
      <c r="O860" s="132"/>
      <c r="P860" s="132"/>
      <c r="Q860" s="132"/>
      <c r="R860" s="132"/>
      <c r="S860" s="132"/>
      <c r="T860" s="132"/>
      <c r="U860" s="132"/>
      <c r="V860" s="132"/>
      <c r="W860" s="132"/>
      <c r="X860" s="132"/>
      <c r="Y860" s="132"/>
      <c r="Z860" s="132"/>
      <c r="AA860" s="132"/>
    </row>
    <row r="861" spans="1:27" ht="16.5" customHeight="1">
      <c r="A861" s="132"/>
      <c r="B861" s="176"/>
      <c r="C861" s="176"/>
      <c r="D861" s="176"/>
      <c r="E861" s="176"/>
      <c r="F861" s="176"/>
      <c r="G861" s="176"/>
      <c r="H861" s="176"/>
      <c r="I861" s="176"/>
      <c r="J861" s="176"/>
      <c r="K861" s="132"/>
      <c r="L861" s="132"/>
      <c r="M861" s="132"/>
      <c r="N861" s="132"/>
      <c r="O861" s="132"/>
      <c r="P861" s="132"/>
      <c r="Q861" s="132"/>
      <c r="R861" s="132"/>
      <c r="S861" s="132"/>
      <c r="T861" s="132"/>
      <c r="U861" s="132"/>
      <c r="V861" s="132"/>
      <c r="W861" s="132"/>
      <c r="X861" s="132"/>
      <c r="Y861" s="132"/>
      <c r="Z861" s="132"/>
      <c r="AA861" s="132"/>
    </row>
    <row r="862" spans="1:27" ht="16.5" customHeight="1">
      <c r="A862" s="132"/>
      <c r="B862" s="176"/>
      <c r="C862" s="176"/>
      <c r="D862" s="176"/>
      <c r="E862" s="176"/>
      <c r="F862" s="176"/>
      <c r="G862" s="176"/>
      <c r="H862" s="176"/>
      <c r="I862" s="176"/>
      <c r="J862" s="176"/>
      <c r="K862" s="132"/>
      <c r="L862" s="132"/>
      <c r="M862" s="132"/>
      <c r="N862" s="132"/>
      <c r="O862" s="132"/>
      <c r="P862" s="132"/>
      <c r="Q862" s="132"/>
      <c r="R862" s="132"/>
      <c r="S862" s="132"/>
      <c r="T862" s="132"/>
      <c r="U862" s="132"/>
      <c r="V862" s="132"/>
      <c r="W862" s="132"/>
      <c r="X862" s="132"/>
      <c r="Y862" s="132"/>
      <c r="Z862" s="132"/>
      <c r="AA862" s="132"/>
    </row>
    <row r="863" spans="1:27" ht="16.5" customHeight="1">
      <c r="A863" s="132"/>
      <c r="B863" s="176"/>
      <c r="C863" s="176"/>
      <c r="D863" s="176"/>
      <c r="E863" s="176"/>
      <c r="F863" s="176"/>
      <c r="G863" s="176"/>
      <c r="H863" s="176"/>
      <c r="I863" s="176"/>
      <c r="J863" s="176"/>
      <c r="K863" s="132"/>
      <c r="L863" s="132"/>
      <c r="M863" s="132"/>
      <c r="N863" s="132"/>
      <c r="O863" s="132"/>
      <c r="P863" s="132"/>
      <c r="Q863" s="132"/>
      <c r="R863" s="132"/>
      <c r="S863" s="132"/>
      <c r="T863" s="132"/>
      <c r="U863" s="132"/>
      <c r="V863" s="132"/>
      <c r="W863" s="132"/>
      <c r="X863" s="132"/>
      <c r="Y863" s="132"/>
      <c r="Z863" s="132"/>
      <c r="AA863" s="132"/>
    </row>
    <row r="864" spans="1:27" ht="16.5" customHeight="1">
      <c r="A864" s="132"/>
      <c r="B864" s="176"/>
      <c r="C864" s="176"/>
      <c r="D864" s="176"/>
      <c r="E864" s="176"/>
      <c r="F864" s="176"/>
      <c r="G864" s="176"/>
      <c r="H864" s="176"/>
      <c r="I864" s="176"/>
      <c r="J864" s="176"/>
      <c r="K864" s="132"/>
      <c r="L864" s="132"/>
      <c r="M864" s="132"/>
      <c r="N864" s="132"/>
      <c r="O864" s="132"/>
      <c r="P864" s="132"/>
      <c r="Q864" s="132"/>
      <c r="R864" s="132"/>
      <c r="S864" s="132"/>
      <c r="T864" s="132"/>
      <c r="U864" s="132"/>
      <c r="V864" s="132"/>
      <c r="W864" s="132"/>
      <c r="X864" s="132"/>
      <c r="Y864" s="132"/>
      <c r="Z864" s="132"/>
      <c r="AA864" s="132"/>
    </row>
    <row r="865" spans="1:27" ht="16.5" customHeight="1">
      <c r="A865" s="132"/>
      <c r="B865" s="176"/>
      <c r="C865" s="176"/>
      <c r="D865" s="176"/>
      <c r="E865" s="176"/>
      <c r="F865" s="176"/>
      <c r="G865" s="176"/>
      <c r="H865" s="176"/>
      <c r="I865" s="176"/>
      <c r="J865" s="176"/>
      <c r="K865" s="132"/>
      <c r="L865" s="132"/>
      <c r="M865" s="132"/>
      <c r="N865" s="132"/>
      <c r="O865" s="132"/>
      <c r="P865" s="132"/>
      <c r="Q865" s="132"/>
      <c r="R865" s="132"/>
      <c r="S865" s="132"/>
      <c r="T865" s="132"/>
      <c r="U865" s="132"/>
      <c r="V865" s="132"/>
      <c r="W865" s="132"/>
      <c r="X865" s="132"/>
      <c r="Y865" s="132"/>
      <c r="Z865" s="132"/>
      <c r="AA865" s="132"/>
    </row>
    <row r="866" spans="1:27" ht="16.5" customHeight="1">
      <c r="A866" s="132"/>
      <c r="B866" s="176"/>
      <c r="C866" s="176"/>
      <c r="D866" s="176"/>
      <c r="E866" s="176"/>
      <c r="F866" s="176"/>
      <c r="G866" s="176"/>
      <c r="H866" s="176"/>
      <c r="I866" s="176"/>
      <c r="J866" s="176"/>
      <c r="K866" s="132"/>
      <c r="L866" s="132"/>
      <c r="M866" s="132"/>
      <c r="N866" s="132"/>
      <c r="O866" s="132"/>
      <c r="P866" s="132"/>
      <c r="Q866" s="132"/>
      <c r="R866" s="132"/>
      <c r="S866" s="132"/>
      <c r="T866" s="132"/>
      <c r="U866" s="132"/>
      <c r="V866" s="132"/>
      <c r="W866" s="132"/>
      <c r="X866" s="132"/>
      <c r="Y866" s="132"/>
      <c r="Z866" s="132"/>
      <c r="AA866" s="132"/>
    </row>
    <row r="867" spans="1:27" ht="16.5" customHeight="1">
      <c r="A867" s="132"/>
      <c r="B867" s="176"/>
      <c r="C867" s="176"/>
      <c r="D867" s="176"/>
      <c r="E867" s="176"/>
      <c r="F867" s="176"/>
      <c r="G867" s="176"/>
      <c r="H867" s="176"/>
      <c r="I867" s="176"/>
      <c r="J867" s="176"/>
      <c r="K867" s="132"/>
      <c r="L867" s="132"/>
      <c r="M867" s="132"/>
      <c r="N867" s="132"/>
      <c r="O867" s="132"/>
      <c r="P867" s="132"/>
      <c r="Q867" s="132"/>
      <c r="R867" s="132"/>
      <c r="S867" s="132"/>
      <c r="T867" s="132"/>
      <c r="U867" s="132"/>
      <c r="V867" s="132"/>
      <c r="W867" s="132"/>
      <c r="X867" s="132"/>
      <c r="Y867" s="132"/>
      <c r="Z867" s="132"/>
      <c r="AA867" s="132"/>
    </row>
    <row r="868" spans="1:27" ht="16.5" customHeight="1">
      <c r="A868" s="132"/>
      <c r="B868" s="176"/>
      <c r="C868" s="176"/>
      <c r="D868" s="176"/>
      <c r="E868" s="176"/>
      <c r="F868" s="176"/>
      <c r="G868" s="176"/>
      <c r="H868" s="176"/>
      <c r="I868" s="176"/>
      <c r="J868" s="176"/>
      <c r="K868" s="132"/>
      <c r="L868" s="132"/>
      <c r="M868" s="132"/>
      <c r="N868" s="132"/>
      <c r="O868" s="132"/>
      <c r="P868" s="132"/>
      <c r="Q868" s="132"/>
      <c r="R868" s="132"/>
      <c r="S868" s="132"/>
      <c r="T868" s="132"/>
      <c r="U868" s="132"/>
      <c r="V868" s="132"/>
      <c r="W868" s="132"/>
      <c r="X868" s="132"/>
      <c r="Y868" s="132"/>
      <c r="Z868" s="132"/>
      <c r="AA868" s="132"/>
    </row>
    <row r="869" spans="1:27" ht="16.5" customHeight="1">
      <c r="A869" s="132"/>
      <c r="B869" s="176"/>
      <c r="C869" s="176"/>
      <c r="D869" s="176"/>
      <c r="E869" s="176"/>
      <c r="F869" s="176"/>
      <c r="G869" s="176"/>
      <c r="H869" s="176"/>
      <c r="I869" s="176"/>
      <c r="J869" s="176"/>
      <c r="K869" s="132"/>
      <c r="L869" s="132"/>
      <c r="M869" s="132"/>
      <c r="N869" s="132"/>
      <c r="O869" s="132"/>
      <c r="P869" s="132"/>
      <c r="Q869" s="132"/>
      <c r="R869" s="132"/>
      <c r="S869" s="132"/>
      <c r="T869" s="132"/>
      <c r="U869" s="132"/>
      <c r="V869" s="132"/>
      <c r="W869" s="132"/>
      <c r="X869" s="132"/>
      <c r="Y869" s="132"/>
      <c r="Z869" s="132"/>
      <c r="AA869" s="132"/>
    </row>
    <row r="870" spans="1:27" ht="16.5" customHeight="1">
      <c r="A870" s="132"/>
      <c r="B870" s="176"/>
      <c r="C870" s="176"/>
      <c r="D870" s="176"/>
      <c r="E870" s="176"/>
      <c r="F870" s="176"/>
      <c r="G870" s="176"/>
      <c r="H870" s="176"/>
      <c r="I870" s="176"/>
      <c r="J870" s="176"/>
      <c r="K870" s="132"/>
      <c r="L870" s="132"/>
      <c r="M870" s="132"/>
      <c r="N870" s="132"/>
      <c r="O870" s="132"/>
      <c r="P870" s="132"/>
      <c r="Q870" s="132"/>
      <c r="R870" s="132"/>
      <c r="S870" s="132"/>
      <c r="T870" s="132"/>
      <c r="U870" s="132"/>
      <c r="V870" s="132"/>
      <c r="W870" s="132"/>
      <c r="X870" s="132"/>
      <c r="Y870" s="132"/>
      <c r="Z870" s="132"/>
      <c r="AA870" s="132"/>
    </row>
    <row r="871" spans="1:27" ht="16.5" customHeight="1">
      <c r="A871" s="132"/>
      <c r="B871" s="176"/>
      <c r="C871" s="176"/>
      <c r="D871" s="176"/>
      <c r="E871" s="176"/>
      <c r="F871" s="176"/>
      <c r="G871" s="176"/>
      <c r="H871" s="176"/>
      <c r="I871" s="176"/>
      <c r="J871" s="176"/>
      <c r="K871" s="132"/>
      <c r="L871" s="132"/>
      <c r="M871" s="132"/>
      <c r="N871" s="132"/>
      <c r="O871" s="132"/>
      <c r="P871" s="132"/>
      <c r="Q871" s="132"/>
      <c r="R871" s="132"/>
      <c r="S871" s="132"/>
      <c r="T871" s="132"/>
      <c r="U871" s="132"/>
      <c r="V871" s="132"/>
      <c r="W871" s="132"/>
      <c r="X871" s="132"/>
      <c r="Y871" s="132"/>
      <c r="Z871" s="132"/>
      <c r="AA871" s="132"/>
    </row>
    <row r="872" spans="1:27" ht="16.5" customHeight="1">
      <c r="A872" s="132"/>
      <c r="B872" s="176"/>
      <c r="C872" s="176"/>
      <c r="D872" s="176"/>
      <c r="E872" s="176"/>
      <c r="F872" s="176"/>
      <c r="G872" s="176"/>
      <c r="H872" s="176"/>
      <c r="I872" s="176"/>
      <c r="J872" s="176"/>
      <c r="K872" s="132"/>
      <c r="L872" s="132"/>
      <c r="M872" s="132"/>
      <c r="N872" s="132"/>
      <c r="O872" s="132"/>
      <c r="P872" s="132"/>
      <c r="Q872" s="132"/>
      <c r="R872" s="132"/>
      <c r="S872" s="132"/>
      <c r="T872" s="132"/>
      <c r="U872" s="132"/>
      <c r="V872" s="132"/>
      <c r="W872" s="132"/>
      <c r="X872" s="132"/>
      <c r="Y872" s="132"/>
      <c r="Z872" s="132"/>
      <c r="AA872" s="132"/>
    </row>
    <row r="873" spans="1:27" ht="16.5" customHeight="1">
      <c r="A873" s="132"/>
      <c r="B873" s="176"/>
      <c r="C873" s="176"/>
      <c r="D873" s="176"/>
      <c r="E873" s="176"/>
      <c r="F873" s="176"/>
      <c r="G873" s="176"/>
      <c r="H873" s="176"/>
      <c r="I873" s="176"/>
      <c r="J873" s="176"/>
      <c r="K873" s="132"/>
      <c r="L873" s="132"/>
      <c r="M873" s="132"/>
      <c r="N873" s="132"/>
      <c r="O873" s="132"/>
      <c r="P873" s="132"/>
      <c r="Q873" s="132"/>
      <c r="R873" s="132"/>
      <c r="S873" s="132"/>
      <c r="T873" s="132"/>
      <c r="U873" s="132"/>
      <c r="V873" s="132"/>
      <c r="W873" s="132"/>
      <c r="X873" s="132"/>
      <c r="Y873" s="132"/>
      <c r="Z873" s="132"/>
      <c r="AA873" s="132"/>
    </row>
    <row r="874" spans="1:27" ht="16.5" customHeight="1">
      <c r="A874" s="132"/>
      <c r="B874" s="176"/>
      <c r="C874" s="176"/>
      <c r="D874" s="176"/>
      <c r="E874" s="176"/>
      <c r="F874" s="176"/>
      <c r="G874" s="176"/>
      <c r="H874" s="176"/>
      <c r="I874" s="176"/>
      <c r="J874" s="176"/>
      <c r="K874" s="132"/>
      <c r="L874" s="132"/>
      <c r="M874" s="132"/>
      <c r="N874" s="132"/>
      <c r="O874" s="132"/>
      <c r="P874" s="132"/>
      <c r="Q874" s="132"/>
      <c r="R874" s="132"/>
      <c r="S874" s="132"/>
      <c r="T874" s="132"/>
      <c r="U874" s="132"/>
      <c r="V874" s="132"/>
      <c r="W874" s="132"/>
      <c r="X874" s="132"/>
      <c r="Y874" s="132"/>
      <c r="Z874" s="132"/>
      <c r="AA874" s="132"/>
    </row>
    <row r="875" spans="1:27" ht="16.5" customHeight="1">
      <c r="A875" s="132"/>
      <c r="B875" s="176"/>
      <c r="C875" s="176"/>
      <c r="D875" s="176"/>
      <c r="E875" s="176"/>
      <c r="F875" s="176"/>
      <c r="G875" s="176"/>
      <c r="H875" s="176"/>
      <c r="I875" s="176"/>
      <c r="J875" s="176"/>
      <c r="K875" s="132"/>
      <c r="L875" s="132"/>
      <c r="M875" s="132"/>
      <c r="N875" s="132"/>
      <c r="O875" s="132"/>
      <c r="P875" s="132"/>
      <c r="Q875" s="132"/>
      <c r="R875" s="132"/>
      <c r="S875" s="132"/>
      <c r="T875" s="132"/>
      <c r="U875" s="132"/>
      <c r="V875" s="132"/>
      <c r="W875" s="132"/>
      <c r="X875" s="132"/>
      <c r="Y875" s="132"/>
      <c r="Z875" s="132"/>
      <c r="AA875" s="132"/>
    </row>
    <row r="876" spans="1:27" ht="16.5" customHeight="1">
      <c r="A876" s="132"/>
      <c r="B876" s="176"/>
      <c r="C876" s="176"/>
      <c r="D876" s="176"/>
      <c r="E876" s="176"/>
      <c r="F876" s="176"/>
      <c r="G876" s="176"/>
      <c r="H876" s="176"/>
      <c r="I876" s="176"/>
      <c r="J876" s="176"/>
      <c r="K876" s="132"/>
      <c r="L876" s="132"/>
      <c r="M876" s="132"/>
      <c r="N876" s="132"/>
      <c r="O876" s="132"/>
      <c r="P876" s="132"/>
      <c r="Q876" s="132"/>
      <c r="R876" s="132"/>
      <c r="S876" s="132"/>
      <c r="T876" s="132"/>
      <c r="U876" s="132"/>
      <c r="V876" s="132"/>
      <c r="W876" s="132"/>
      <c r="X876" s="132"/>
      <c r="Y876" s="132"/>
      <c r="Z876" s="132"/>
      <c r="AA876" s="132"/>
    </row>
    <row r="877" spans="1:27" ht="16.5" customHeight="1">
      <c r="A877" s="132"/>
      <c r="B877" s="176"/>
      <c r="C877" s="176"/>
      <c r="D877" s="176"/>
      <c r="E877" s="176"/>
      <c r="F877" s="176"/>
      <c r="G877" s="176"/>
      <c r="H877" s="176"/>
      <c r="I877" s="176"/>
      <c r="J877" s="176"/>
      <c r="K877" s="132"/>
      <c r="L877" s="132"/>
      <c r="M877" s="132"/>
      <c r="N877" s="132"/>
      <c r="O877" s="132"/>
      <c r="P877" s="132"/>
      <c r="Q877" s="132"/>
      <c r="R877" s="132"/>
      <c r="S877" s="132"/>
      <c r="T877" s="132"/>
      <c r="U877" s="132"/>
      <c r="V877" s="132"/>
      <c r="W877" s="132"/>
      <c r="X877" s="132"/>
      <c r="Y877" s="132"/>
      <c r="Z877" s="132"/>
      <c r="AA877" s="132"/>
    </row>
    <row r="878" spans="1:27" ht="16.5" customHeight="1">
      <c r="A878" s="132"/>
      <c r="B878" s="176"/>
      <c r="C878" s="176"/>
      <c r="D878" s="176"/>
      <c r="E878" s="176"/>
      <c r="F878" s="176"/>
      <c r="G878" s="176"/>
      <c r="H878" s="176"/>
      <c r="I878" s="176"/>
      <c r="J878" s="176"/>
      <c r="K878" s="132"/>
      <c r="L878" s="132"/>
      <c r="M878" s="132"/>
      <c r="N878" s="132"/>
      <c r="O878" s="132"/>
      <c r="P878" s="132"/>
      <c r="Q878" s="132"/>
      <c r="R878" s="132"/>
      <c r="S878" s="132"/>
      <c r="T878" s="132"/>
      <c r="U878" s="132"/>
      <c r="V878" s="132"/>
      <c r="W878" s="132"/>
      <c r="X878" s="132"/>
      <c r="Y878" s="132"/>
      <c r="Z878" s="132"/>
      <c r="AA878" s="132"/>
    </row>
    <row r="879" spans="1:27" ht="16.5" customHeight="1">
      <c r="A879" s="132"/>
      <c r="B879" s="176"/>
      <c r="C879" s="176"/>
      <c r="D879" s="176"/>
      <c r="E879" s="176"/>
      <c r="F879" s="176"/>
      <c r="G879" s="176"/>
      <c r="H879" s="176"/>
      <c r="I879" s="176"/>
      <c r="J879" s="176"/>
      <c r="K879" s="132"/>
      <c r="L879" s="132"/>
      <c r="M879" s="132"/>
      <c r="N879" s="132"/>
      <c r="O879" s="132"/>
      <c r="P879" s="132"/>
      <c r="Q879" s="132"/>
      <c r="R879" s="132"/>
      <c r="S879" s="132"/>
      <c r="T879" s="132"/>
      <c r="U879" s="132"/>
      <c r="V879" s="132"/>
      <c r="W879" s="132"/>
      <c r="X879" s="132"/>
      <c r="Y879" s="132"/>
      <c r="Z879" s="132"/>
      <c r="AA879" s="132"/>
    </row>
    <row r="880" spans="1:27" ht="16.5" customHeight="1">
      <c r="A880" s="132"/>
      <c r="B880" s="176"/>
      <c r="C880" s="176"/>
      <c r="D880" s="176"/>
      <c r="E880" s="176"/>
      <c r="F880" s="176"/>
      <c r="G880" s="176"/>
      <c r="H880" s="176"/>
      <c r="I880" s="176"/>
      <c r="J880" s="176"/>
      <c r="K880" s="132"/>
      <c r="L880" s="132"/>
      <c r="M880" s="132"/>
      <c r="N880" s="132"/>
      <c r="O880" s="132"/>
      <c r="P880" s="132"/>
      <c r="Q880" s="132"/>
      <c r="R880" s="132"/>
      <c r="S880" s="132"/>
      <c r="T880" s="132"/>
      <c r="U880" s="132"/>
      <c r="V880" s="132"/>
      <c r="W880" s="132"/>
      <c r="X880" s="132"/>
      <c r="Y880" s="132"/>
      <c r="Z880" s="132"/>
      <c r="AA880" s="132"/>
    </row>
    <row r="881" spans="1:27" ht="16.5" customHeight="1">
      <c r="A881" s="132"/>
      <c r="B881" s="176"/>
      <c r="C881" s="176"/>
      <c r="D881" s="176"/>
      <c r="E881" s="176"/>
      <c r="F881" s="176"/>
      <c r="G881" s="176"/>
      <c r="H881" s="176"/>
      <c r="I881" s="176"/>
      <c r="J881" s="176"/>
      <c r="K881" s="132"/>
      <c r="L881" s="132"/>
      <c r="M881" s="132"/>
      <c r="N881" s="132"/>
      <c r="O881" s="132"/>
      <c r="P881" s="132"/>
      <c r="Q881" s="132"/>
      <c r="R881" s="132"/>
      <c r="S881" s="132"/>
      <c r="T881" s="132"/>
      <c r="U881" s="132"/>
      <c r="V881" s="132"/>
      <c r="W881" s="132"/>
      <c r="X881" s="132"/>
      <c r="Y881" s="132"/>
      <c r="Z881" s="132"/>
      <c r="AA881" s="132"/>
    </row>
    <row r="882" spans="1:27" ht="16.5" customHeight="1">
      <c r="A882" s="132"/>
      <c r="B882" s="176"/>
      <c r="C882" s="176"/>
      <c r="D882" s="176"/>
      <c r="E882" s="176"/>
      <c r="F882" s="176"/>
      <c r="G882" s="176"/>
      <c r="H882" s="176"/>
      <c r="I882" s="176"/>
      <c r="J882" s="176"/>
      <c r="K882" s="132"/>
      <c r="L882" s="132"/>
      <c r="M882" s="132"/>
      <c r="N882" s="132"/>
      <c r="O882" s="132"/>
      <c r="P882" s="132"/>
      <c r="Q882" s="132"/>
      <c r="R882" s="132"/>
      <c r="S882" s="132"/>
      <c r="T882" s="132"/>
      <c r="U882" s="132"/>
      <c r="V882" s="132"/>
      <c r="W882" s="132"/>
      <c r="X882" s="132"/>
      <c r="Y882" s="132"/>
      <c r="Z882" s="132"/>
      <c r="AA882" s="132"/>
    </row>
    <row r="883" spans="1:27" ht="16.5" customHeight="1">
      <c r="A883" s="132"/>
      <c r="B883" s="176"/>
      <c r="C883" s="176"/>
      <c r="D883" s="176"/>
      <c r="E883" s="176"/>
      <c r="F883" s="176"/>
      <c r="G883" s="176"/>
      <c r="H883" s="176"/>
      <c r="I883" s="176"/>
      <c r="J883" s="176"/>
      <c r="K883" s="132"/>
      <c r="L883" s="132"/>
      <c r="M883" s="132"/>
      <c r="N883" s="132"/>
      <c r="O883" s="132"/>
      <c r="P883" s="132"/>
      <c r="Q883" s="132"/>
      <c r="R883" s="132"/>
      <c r="S883" s="132"/>
      <c r="T883" s="132"/>
      <c r="U883" s="132"/>
      <c r="V883" s="132"/>
      <c r="W883" s="132"/>
      <c r="X883" s="132"/>
      <c r="Y883" s="132"/>
      <c r="Z883" s="132"/>
      <c r="AA883" s="132"/>
    </row>
    <row r="884" spans="1:27" ht="16.5" customHeight="1">
      <c r="A884" s="132"/>
      <c r="B884" s="176"/>
      <c r="C884" s="176"/>
      <c r="D884" s="176"/>
      <c r="E884" s="176"/>
      <c r="F884" s="176"/>
      <c r="G884" s="176"/>
      <c r="H884" s="176"/>
      <c r="I884" s="176"/>
      <c r="J884" s="176"/>
      <c r="K884" s="132"/>
      <c r="L884" s="132"/>
      <c r="M884" s="132"/>
      <c r="N884" s="132"/>
      <c r="O884" s="132"/>
      <c r="P884" s="132"/>
      <c r="Q884" s="132"/>
      <c r="R884" s="132"/>
      <c r="S884" s="132"/>
      <c r="T884" s="132"/>
      <c r="U884" s="132"/>
      <c r="V884" s="132"/>
      <c r="W884" s="132"/>
      <c r="X884" s="132"/>
      <c r="Y884" s="132"/>
      <c r="Z884" s="132"/>
      <c r="AA884" s="132"/>
    </row>
    <row r="885" spans="1:27" ht="16.5" customHeight="1">
      <c r="A885" s="132"/>
      <c r="B885" s="176"/>
      <c r="C885" s="176"/>
      <c r="D885" s="176"/>
      <c r="E885" s="176"/>
      <c r="F885" s="176"/>
      <c r="G885" s="176"/>
      <c r="H885" s="176"/>
      <c r="I885" s="176"/>
      <c r="J885" s="176"/>
      <c r="K885" s="132"/>
      <c r="L885" s="132"/>
      <c r="M885" s="132"/>
      <c r="N885" s="132"/>
      <c r="O885" s="132"/>
      <c r="P885" s="132"/>
      <c r="Q885" s="132"/>
      <c r="R885" s="132"/>
      <c r="S885" s="132"/>
      <c r="T885" s="132"/>
      <c r="U885" s="132"/>
      <c r="V885" s="132"/>
      <c r="W885" s="132"/>
      <c r="X885" s="132"/>
      <c r="Y885" s="132"/>
      <c r="Z885" s="132"/>
      <c r="AA885" s="132"/>
    </row>
    <row r="886" spans="1:27" ht="16.5" customHeight="1">
      <c r="A886" s="132"/>
      <c r="B886" s="176"/>
      <c r="C886" s="176"/>
      <c r="D886" s="176"/>
      <c r="E886" s="176"/>
      <c r="F886" s="176"/>
      <c r="G886" s="176"/>
      <c r="H886" s="176"/>
      <c r="I886" s="176"/>
      <c r="J886" s="176"/>
      <c r="K886" s="132"/>
      <c r="L886" s="132"/>
      <c r="M886" s="132"/>
      <c r="N886" s="132"/>
      <c r="O886" s="132"/>
      <c r="P886" s="132"/>
      <c r="Q886" s="132"/>
      <c r="R886" s="132"/>
      <c r="S886" s="132"/>
      <c r="T886" s="132"/>
      <c r="U886" s="132"/>
      <c r="V886" s="132"/>
      <c r="W886" s="132"/>
      <c r="X886" s="132"/>
      <c r="Y886" s="132"/>
      <c r="Z886" s="132"/>
      <c r="AA886" s="132"/>
    </row>
    <row r="887" spans="1:27" ht="16.5" customHeight="1">
      <c r="A887" s="132"/>
      <c r="B887" s="176"/>
      <c r="C887" s="176"/>
      <c r="D887" s="176"/>
      <c r="E887" s="176"/>
      <c r="F887" s="176"/>
      <c r="G887" s="176"/>
      <c r="H887" s="176"/>
      <c r="I887" s="176"/>
      <c r="J887" s="176"/>
      <c r="K887" s="132"/>
      <c r="L887" s="132"/>
      <c r="M887" s="132"/>
      <c r="N887" s="132"/>
      <c r="O887" s="132"/>
      <c r="P887" s="132"/>
      <c r="Q887" s="132"/>
      <c r="R887" s="132"/>
      <c r="S887" s="132"/>
      <c r="T887" s="132"/>
      <c r="U887" s="132"/>
      <c r="V887" s="132"/>
      <c r="W887" s="132"/>
      <c r="X887" s="132"/>
      <c r="Y887" s="132"/>
      <c r="Z887" s="132"/>
      <c r="AA887" s="132"/>
    </row>
    <row r="888" spans="1:27" ht="16.5" customHeight="1">
      <c r="A888" s="132"/>
      <c r="B888" s="176"/>
      <c r="C888" s="176"/>
      <c r="D888" s="176"/>
      <c r="E888" s="176"/>
      <c r="F888" s="176"/>
      <c r="G888" s="176"/>
      <c r="H888" s="176"/>
      <c r="I888" s="176"/>
      <c r="J888" s="176"/>
      <c r="K888" s="132"/>
      <c r="L888" s="132"/>
      <c r="M888" s="132"/>
      <c r="N888" s="132"/>
      <c r="O888" s="132"/>
      <c r="P888" s="132"/>
      <c r="Q888" s="132"/>
      <c r="R888" s="132"/>
      <c r="S888" s="132"/>
      <c r="T888" s="132"/>
      <c r="U888" s="132"/>
      <c r="V888" s="132"/>
      <c r="W888" s="132"/>
      <c r="X888" s="132"/>
      <c r="Y888" s="132"/>
      <c r="Z888" s="132"/>
      <c r="AA888" s="132"/>
    </row>
    <row r="889" spans="1:27" ht="16.5" customHeight="1">
      <c r="A889" s="132"/>
      <c r="B889" s="176"/>
      <c r="C889" s="176"/>
      <c r="D889" s="176"/>
      <c r="E889" s="176"/>
      <c r="F889" s="176"/>
      <c r="G889" s="176"/>
      <c r="H889" s="176"/>
      <c r="I889" s="176"/>
      <c r="J889" s="176"/>
      <c r="K889" s="132"/>
      <c r="L889" s="132"/>
      <c r="M889" s="132"/>
      <c r="N889" s="132"/>
      <c r="O889" s="132"/>
      <c r="P889" s="132"/>
      <c r="Q889" s="132"/>
      <c r="R889" s="132"/>
      <c r="S889" s="132"/>
      <c r="T889" s="132"/>
      <c r="U889" s="132"/>
      <c r="V889" s="132"/>
      <c r="W889" s="132"/>
      <c r="X889" s="132"/>
      <c r="Y889" s="132"/>
      <c r="Z889" s="132"/>
      <c r="AA889" s="132"/>
    </row>
    <row r="890" spans="1:27" ht="16.5" customHeight="1">
      <c r="A890" s="132"/>
      <c r="B890" s="176"/>
      <c r="C890" s="176"/>
      <c r="D890" s="176"/>
      <c r="E890" s="176"/>
      <c r="F890" s="176"/>
      <c r="G890" s="176"/>
      <c r="H890" s="176"/>
      <c r="I890" s="176"/>
      <c r="J890" s="176"/>
      <c r="K890" s="132"/>
      <c r="L890" s="132"/>
      <c r="M890" s="132"/>
      <c r="N890" s="132"/>
      <c r="O890" s="132"/>
      <c r="P890" s="132"/>
      <c r="Q890" s="132"/>
      <c r="R890" s="132"/>
      <c r="S890" s="132"/>
      <c r="T890" s="132"/>
      <c r="U890" s="132"/>
      <c r="V890" s="132"/>
      <c r="W890" s="132"/>
      <c r="X890" s="132"/>
      <c r="Y890" s="132"/>
      <c r="Z890" s="132"/>
      <c r="AA890" s="132"/>
    </row>
    <row r="891" spans="1:27" ht="16.5" customHeight="1">
      <c r="A891" s="132"/>
      <c r="B891" s="176"/>
      <c r="C891" s="176"/>
      <c r="D891" s="176"/>
      <c r="E891" s="176"/>
      <c r="F891" s="176"/>
      <c r="G891" s="176"/>
      <c r="H891" s="176"/>
      <c r="I891" s="176"/>
      <c r="J891" s="176"/>
      <c r="K891" s="132"/>
      <c r="L891" s="132"/>
      <c r="M891" s="132"/>
      <c r="N891" s="132"/>
      <c r="O891" s="132"/>
      <c r="P891" s="132"/>
      <c r="Q891" s="132"/>
      <c r="R891" s="132"/>
      <c r="S891" s="132"/>
      <c r="T891" s="132"/>
      <c r="U891" s="132"/>
      <c r="V891" s="132"/>
      <c r="W891" s="132"/>
      <c r="X891" s="132"/>
      <c r="Y891" s="132"/>
      <c r="Z891" s="132"/>
      <c r="AA891" s="132"/>
    </row>
    <row r="892" spans="1:27" ht="16.5" customHeight="1">
      <c r="A892" s="132"/>
      <c r="B892" s="176"/>
      <c r="C892" s="176"/>
      <c r="D892" s="176"/>
      <c r="E892" s="176"/>
      <c r="F892" s="176"/>
      <c r="G892" s="176"/>
      <c r="H892" s="176"/>
      <c r="I892" s="176"/>
      <c r="J892" s="176"/>
      <c r="K892" s="132"/>
      <c r="L892" s="132"/>
      <c r="M892" s="132"/>
      <c r="N892" s="132"/>
      <c r="O892" s="132"/>
      <c r="P892" s="132"/>
      <c r="Q892" s="132"/>
      <c r="R892" s="132"/>
      <c r="S892" s="132"/>
      <c r="T892" s="132"/>
      <c r="U892" s="132"/>
      <c r="V892" s="132"/>
      <c r="W892" s="132"/>
      <c r="X892" s="132"/>
      <c r="Y892" s="132"/>
      <c r="Z892" s="132"/>
      <c r="AA892" s="132"/>
    </row>
    <row r="893" spans="1:27" ht="16.5" customHeight="1">
      <c r="A893" s="132"/>
      <c r="B893" s="176"/>
      <c r="C893" s="176"/>
      <c r="D893" s="176"/>
      <c r="E893" s="176"/>
      <c r="F893" s="176"/>
      <c r="G893" s="176"/>
      <c r="H893" s="176"/>
      <c r="I893" s="176"/>
      <c r="J893" s="176"/>
      <c r="K893" s="132"/>
      <c r="L893" s="132"/>
      <c r="M893" s="132"/>
      <c r="N893" s="132"/>
      <c r="O893" s="132"/>
      <c r="P893" s="132"/>
      <c r="Q893" s="132"/>
      <c r="R893" s="132"/>
      <c r="S893" s="132"/>
      <c r="T893" s="132"/>
      <c r="U893" s="132"/>
      <c r="V893" s="132"/>
      <c r="W893" s="132"/>
      <c r="X893" s="132"/>
      <c r="Y893" s="132"/>
      <c r="Z893" s="132"/>
      <c r="AA893" s="132"/>
    </row>
    <row r="894" spans="1:27" ht="16.5" customHeight="1">
      <c r="A894" s="132"/>
      <c r="B894" s="176"/>
      <c r="C894" s="176"/>
      <c r="D894" s="176"/>
      <c r="E894" s="176"/>
      <c r="F894" s="176"/>
      <c r="G894" s="176"/>
      <c r="H894" s="176"/>
      <c r="I894" s="176"/>
      <c r="J894" s="176"/>
      <c r="K894" s="132"/>
      <c r="L894" s="132"/>
      <c r="M894" s="132"/>
      <c r="N894" s="132"/>
      <c r="O894" s="132"/>
      <c r="P894" s="132"/>
      <c r="Q894" s="132"/>
      <c r="R894" s="132"/>
      <c r="S894" s="132"/>
      <c r="T894" s="132"/>
      <c r="U894" s="132"/>
      <c r="V894" s="132"/>
      <c r="W894" s="132"/>
      <c r="X894" s="132"/>
      <c r="Y894" s="132"/>
      <c r="Z894" s="132"/>
      <c r="AA894" s="132"/>
    </row>
    <row r="895" spans="1:27" ht="16.5" customHeight="1">
      <c r="A895" s="132"/>
      <c r="B895" s="176"/>
      <c r="C895" s="176"/>
      <c r="D895" s="176"/>
      <c r="E895" s="176"/>
      <c r="F895" s="176"/>
      <c r="G895" s="176"/>
      <c r="H895" s="176"/>
      <c r="I895" s="176"/>
      <c r="J895" s="176"/>
      <c r="K895" s="132"/>
      <c r="L895" s="132"/>
      <c r="M895" s="132"/>
      <c r="N895" s="132"/>
      <c r="O895" s="132"/>
      <c r="P895" s="132"/>
      <c r="Q895" s="132"/>
      <c r="R895" s="132"/>
      <c r="S895" s="132"/>
      <c r="T895" s="132"/>
      <c r="U895" s="132"/>
      <c r="V895" s="132"/>
      <c r="W895" s="132"/>
      <c r="X895" s="132"/>
      <c r="Y895" s="132"/>
      <c r="Z895" s="132"/>
      <c r="AA895" s="132"/>
    </row>
    <row r="896" spans="1:27" ht="16.5" customHeight="1">
      <c r="A896" s="132"/>
      <c r="B896" s="176"/>
      <c r="C896" s="176"/>
      <c r="D896" s="176"/>
      <c r="E896" s="176"/>
      <c r="F896" s="176"/>
      <c r="G896" s="176"/>
      <c r="H896" s="176"/>
      <c r="I896" s="176"/>
      <c r="J896" s="176"/>
      <c r="K896" s="132"/>
      <c r="L896" s="132"/>
      <c r="M896" s="132"/>
      <c r="N896" s="132"/>
      <c r="O896" s="132"/>
      <c r="P896" s="132"/>
      <c r="Q896" s="132"/>
      <c r="R896" s="132"/>
      <c r="S896" s="132"/>
      <c r="T896" s="132"/>
      <c r="U896" s="132"/>
      <c r="V896" s="132"/>
      <c r="W896" s="132"/>
      <c r="X896" s="132"/>
      <c r="Y896" s="132"/>
      <c r="Z896" s="132"/>
      <c r="AA896" s="132"/>
    </row>
    <row r="897" spans="1:27" ht="16.5" customHeight="1">
      <c r="A897" s="132"/>
      <c r="B897" s="176"/>
      <c r="C897" s="176"/>
      <c r="D897" s="176"/>
      <c r="E897" s="176"/>
      <c r="F897" s="176"/>
      <c r="G897" s="176"/>
      <c r="H897" s="176"/>
      <c r="I897" s="176"/>
      <c r="J897" s="176"/>
      <c r="K897" s="132"/>
      <c r="L897" s="132"/>
      <c r="M897" s="132"/>
      <c r="N897" s="132"/>
      <c r="O897" s="132"/>
      <c r="P897" s="132"/>
      <c r="Q897" s="132"/>
      <c r="R897" s="132"/>
      <c r="S897" s="132"/>
      <c r="T897" s="132"/>
      <c r="U897" s="132"/>
      <c r="V897" s="132"/>
      <c r="W897" s="132"/>
      <c r="X897" s="132"/>
      <c r="Y897" s="132"/>
      <c r="Z897" s="132"/>
      <c r="AA897" s="132"/>
    </row>
    <row r="898" spans="1:27" ht="16.5" customHeight="1">
      <c r="A898" s="132"/>
      <c r="B898" s="176"/>
      <c r="C898" s="176"/>
      <c r="D898" s="176"/>
      <c r="E898" s="176"/>
      <c r="F898" s="176"/>
      <c r="G898" s="176"/>
      <c r="H898" s="176"/>
      <c r="I898" s="176"/>
      <c r="J898" s="176"/>
      <c r="K898" s="132"/>
      <c r="L898" s="132"/>
      <c r="M898" s="132"/>
      <c r="N898" s="132"/>
      <c r="O898" s="132"/>
      <c r="P898" s="132"/>
      <c r="Q898" s="132"/>
      <c r="R898" s="132"/>
      <c r="S898" s="132"/>
      <c r="T898" s="132"/>
      <c r="U898" s="132"/>
      <c r="V898" s="132"/>
      <c r="W898" s="132"/>
      <c r="X898" s="132"/>
      <c r="Y898" s="132"/>
      <c r="Z898" s="132"/>
      <c r="AA898" s="132"/>
    </row>
    <row r="899" spans="1:27" ht="16.5" customHeight="1">
      <c r="A899" s="132"/>
      <c r="B899" s="176"/>
      <c r="C899" s="176"/>
      <c r="D899" s="176"/>
      <c r="E899" s="176"/>
      <c r="F899" s="176"/>
      <c r="G899" s="176"/>
      <c r="H899" s="176"/>
      <c r="I899" s="176"/>
      <c r="J899" s="176"/>
      <c r="K899" s="132"/>
      <c r="L899" s="132"/>
      <c r="M899" s="132"/>
      <c r="N899" s="132"/>
      <c r="O899" s="132"/>
      <c r="P899" s="132"/>
      <c r="Q899" s="132"/>
      <c r="R899" s="132"/>
      <c r="S899" s="132"/>
      <c r="T899" s="132"/>
      <c r="U899" s="132"/>
      <c r="V899" s="132"/>
      <c r="W899" s="132"/>
      <c r="X899" s="132"/>
      <c r="Y899" s="132"/>
      <c r="Z899" s="132"/>
      <c r="AA899" s="132"/>
    </row>
    <row r="900" spans="1:27" ht="16.5" customHeight="1">
      <c r="A900" s="132"/>
      <c r="B900" s="176"/>
      <c r="C900" s="176"/>
      <c r="D900" s="176"/>
      <c r="E900" s="176"/>
      <c r="F900" s="176"/>
      <c r="G900" s="176"/>
      <c r="H900" s="176"/>
      <c r="I900" s="176"/>
      <c r="J900" s="176"/>
      <c r="K900" s="132"/>
      <c r="L900" s="132"/>
      <c r="M900" s="132"/>
      <c r="N900" s="132"/>
      <c r="O900" s="132"/>
      <c r="P900" s="132"/>
      <c r="Q900" s="132"/>
      <c r="R900" s="132"/>
      <c r="S900" s="132"/>
      <c r="T900" s="132"/>
      <c r="U900" s="132"/>
      <c r="V900" s="132"/>
      <c r="W900" s="132"/>
      <c r="X900" s="132"/>
      <c r="Y900" s="132"/>
      <c r="Z900" s="132"/>
      <c r="AA900" s="132"/>
    </row>
    <row r="901" spans="1:27" ht="16.5" customHeight="1">
      <c r="A901" s="132"/>
      <c r="B901" s="176"/>
      <c r="C901" s="176"/>
      <c r="D901" s="176"/>
      <c r="E901" s="176"/>
      <c r="F901" s="176"/>
      <c r="G901" s="176"/>
      <c r="H901" s="176"/>
      <c r="I901" s="176"/>
      <c r="J901" s="176"/>
      <c r="K901" s="132"/>
      <c r="L901" s="132"/>
      <c r="M901" s="132"/>
      <c r="N901" s="132"/>
      <c r="O901" s="132"/>
      <c r="P901" s="132"/>
      <c r="Q901" s="132"/>
      <c r="R901" s="132"/>
      <c r="S901" s="132"/>
      <c r="T901" s="132"/>
      <c r="U901" s="132"/>
      <c r="V901" s="132"/>
      <c r="W901" s="132"/>
      <c r="X901" s="132"/>
      <c r="Y901" s="132"/>
      <c r="Z901" s="132"/>
      <c r="AA901" s="132"/>
    </row>
    <row r="902" spans="1:27" ht="16.5" customHeight="1">
      <c r="A902" s="132"/>
      <c r="B902" s="176"/>
      <c r="C902" s="176"/>
      <c r="D902" s="176"/>
      <c r="E902" s="176"/>
      <c r="F902" s="176"/>
      <c r="G902" s="176"/>
      <c r="H902" s="176"/>
      <c r="I902" s="176"/>
      <c r="J902" s="176"/>
      <c r="K902" s="132"/>
      <c r="L902" s="132"/>
      <c r="M902" s="132"/>
      <c r="N902" s="132"/>
      <c r="O902" s="132"/>
      <c r="P902" s="132"/>
      <c r="Q902" s="132"/>
      <c r="R902" s="132"/>
      <c r="S902" s="132"/>
      <c r="T902" s="132"/>
      <c r="U902" s="132"/>
      <c r="V902" s="132"/>
      <c r="W902" s="132"/>
      <c r="X902" s="132"/>
      <c r="Y902" s="132"/>
      <c r="Z902" s="132"/>
      <c r="AA902" s="132"/>
    </row>
    <row r="903" spans="1:27" ht="16.5" customHeight="1">
      <c r="A903" s="132"/>
      <c r="B903" s="176"/>
      <c r="C903" s="176"/>
      <c r="D903" s="176"/>
      <c r="E903" s="176"/>
      <c r="F903" s="176"/>
      <c r="G903" s="176"/>
      <c r="H903" s="176"/>
      <c r="I903" s="176"/>
      <c r="J903" s="176"/>
      <c r="K903" s="132"/>
      <c r="L903" s="132"/>
      <c r="M903" s="132"/>
      <c r="N903" s="132"/>
      <c r="O903" s="132"/>
      <c r="P903" s="132"/>
      <c r="Q903" s="132"/>
      <c r="R903" s="132"/>
      <c r="S903" s="132"/>
      <c r="T903" s="132"/>
      <c r="U903" s="132"/>
      <c r="V903" s="132"/>
      <c r="W903" s="132"/>
      <c r="X903" s="132"/>
      <c r="Y903" s="132"/>
      <c r="Z903" s="132"/>
      <c r="AA903" s="132"/>
    </row>
    <row r="904" spans="1:27" ht="16.5" customHeight="1">
      <c r="A904" s="132"/>
      <c r="B904" s="176"/>
      <c r="C904" s="176"/>
      <c r="D904" s="176"/>
      <c r="E904" s="176"/>
      <c r="F904" s="176"/>
      <c r="G904" s="176"/>
      <c r="H904" s="176"/>
      <c r="I904" s="176"/>
      <c r="J904" s="176"/>
      <c r="K904" s="132"/>
      <c r="L904" s="132"/>
      <c r="M904" s="132"/>
      <c r="N904" s="132"/>
      <c r="O904" s="132"/>
      <c r="P904" s="132"/>
      <c r="Q904" s="132"/>
      <c r="R904" s="132"/>
      <c r="S904" s="132"/>
      <c r="T904" s="132"/>
      <c r="U904" s="132"/>
      <c r="V904" s="132"/>
      <c r="W904" s="132"/>
      <c r="X904" s="132"/>
      <c r="Y904" s="132"/>
      <c r="Z904" s="132"/>
      <c r="AA904" s="132"/>
    </row>
    <row r="905" spans="1:27" ht="16.5" customHeight="1">
      <c r="A905" s="132"/>
      <c r="B905" s="176"/>
      <c r="C905" s="176"/>
      <c r="D905" s="176"/>
      <c r="E905" s="176"/>
      <c r="F905" s="176"/>
      <c r="G905" s="176"/>
      <c r="H905" s="176"/>
      <c r="I905" s="176"/>
      <c r="J905" s="176"/>
      <c r="K905" s="132"/>
      <c r="L905" s="132"/>
      <c r="M905" s="132"/>
      <c r="N905" s="132"/>
      <c r="O905" s="132"/>
      <c r="P905" s="132"/>
      <c r="Q905" s="132"/>
      <c r="R905" s="132"/>
      <c r="S905" s="132"/>
      <c r="T905" s="132"/>
      <c r="U905" s="132"/>
      <c r="V905" s="132"/>
      <c r="W905" s="132"/>
      <c r="X905" s="132"/>
      <c r="Y905" s="132"/>
      <c r="Z905" s="132"/>
      <c r="AA905" s="132"/>
    </row>
    <row r="906" spans="1:27" ht="16.5" customHeight="1">
      <c r="A906" s="132"/>
      <c r="B906" s="176"/>
      <c r="C906" s="176"/>
      <c r="D906" s="176"/>
      <c r="E906" s="176"/>
      <c r="F906" s="176"/>
      <c r="G906" s="176"/>
      <c r="H906" s="176"/>
      <c r="I906" s="176"/>
      <c r="J906" s="176"/>
      <c r="K906" s="132"/>
      <c r="L906" s="132"/>
      <c r="M906" s="132"/>
      <c r="N906" s="132"/>
      <c r="O906" s="132"/>
      <c r="P906" s="132"/>
      <c r="Q906" s="132"/>
      <c r="R906" s="132"/>
      <c r="S906" s="132"/>
      <c r="T906" s="132"/>
      <c r="U906" s="132"/>
      <c r="V906" s="132"/>
      <c r="W906" s="132"/>
      <c r="X906" s="132"/>
      <c r="Y906" s="132"/>
      <c r="Z906" s="132"/>
      <c r="AA906" s="132"/>
    </row>
    <row r="907" spans="1:27" ht="16.5" customHeight="1">
      <c r="A907" s="132"/>
      <c r="B907" s="176"/>
      <c r="C907" s="176"/>
      <c r="D907" s="176"/>
      <c r="E907" s="176"/>
      <c r="F907" s="176"/>
      <c r="G907" s="176"/>
      <c r="H907" s="176"/>
      <c r="I907" s="176"/>
      <c r="J907" s="176"/>
      <c r="K907" s="132"/>
      <c r="L907" s="132"/>
      <c r="M907" s="132"/>
      <c r="N907" s="132"/>
      <c r="O907" s="132"/>
      <c r="P907" s="132"/>
      <c r="Q907" s="132"/>
      <c r="R907" s="132"/>
      <c r="S907" s="132"/>
      <c r="T907" s="132"/>
      <c r="U907" s="132"/>
      <c r="V907" s="132"/>
      <c r="W907" s="132"/>
      <c r="X907" s="132"/>
      <c r="Y907" s="132"/>
      <c r="Z907" s="132"/>
      <c r="AA907" s="132"/>
    </row>
    <row r="908" spans="1:27" ht="16.5" customHeight="1">
      <c r="A908" s="132"/>
      <c r="B908" s="176"/>
      <c r="C908" s="176"/>
      <c r="D908" s="176"/>
      <c r="E908" s="176"/>
      <c r="F908" s="176"/>
      <c r="G908" s="176"/>
      <c r="H908" s="176"/>
      <c r="I908" s="176"/>
      <c r="J908" s="176"/>
      <c r="K908" s="132"/>
      <c r="L908" s="132"/>
      <c r="M908" s="132"/>
      <c r="N908" s="132"/>
      <c r="O908" s="132"/>
      <c r="P908" s="132"/>
      <c r="Q908" s="132"/>
      <c r="R908" s="132"/>
      <c r="S908" s="132"/>
      <c r="T908" s="132"/>
      <c r="U908" s="132"/>
      <c r="V908" s="132"/>
      <c r="W908" s="132"/>
      <c r="X908" s="132"/>
      <c r="Y908" s="132"/>
      <c r="Z908" s="132"/>
      <c r="AA908" s="132"/>
    </row>
    <row r="909" spans="1:27" ht="16.5" customHeight="1">
      <c r="A909" s="132"/>
      <c r="B909" s="176"/>
      <c r="C909" s="176"/>
      <c r="D909" s="176"/>
      <c r="E909" s="176"/>
      <c r="F909" s="176"/>
      <c r="G909" s="176"/>
      <c r="H909" s="176"/>
      <c r="I909" s="176"/>
      <c r="J909" s="176"/>
      <c r="K909" s="132"/>
      <c r="L909" s="132"/>
      <c r="M909" s="132"/>
      <c r="N909" s="132"/>
      <c r="O909" s="132"/>
      <c r="P909" s="132"/>
      <c r="Q909" s="132"/>
      <c r="R909" s="132"/>
      <c r="S909" s="132"/>
      <c r="T909" s="132"/>
      <c r="U909" s="132"/>
      <c r="V909" s="132"/>
      <c r="W909" s="132"/>
      <c r="X909" s="132"/>
      <c r="Y909" s="132"/>
      <c r="Z909" s="132"/>
      <c r="AA909" s="132"/>
    </row>
    <row r="910" spans="1:27" ht="16.5" customHeight="1">
      <c r="A910" s="132"/>
      <c r="B910" s="176"/>
      <c r="C910" s="176"/>
      <c r="D910" s="176"/>
      <c r="E910" s="176"/>
      <c r="F910" s="176"/>
      <c r="G910" s="176"/>
      <c r="H910" s="176"/>
      <c r="I910" s="176"/>
      <c r="J910" s="176"/>
      <c r="K910" s="132"/>
      <c r="L910" s="132"/>
      <c r="M910" s="132"/>
      <c r="N910" s="132"/>
      <c r="O910" s="132"/>
      <c r="P910" s="132"/>
      <c r="Q910" s="132"/>
      <c r="R910" s="132"/>
      <c r="S910" s="132"/>
      <c r="T910" s="132"/>
      <c r="U910" s="132"/>
      <c r="V910" s="132"/>
      <c r="W910" s="132"/>
      <c r="X910" s="132"/>
      <c r="Y910" s="132"/>
      <c r="Z910" s="132"/>
      <c r="AA910" s="132"/>
    </row>
    <row r="911" spans="1:27" ht="16.5" customHeight="1">
      <c r="A911" s="132"/>
      <c r="B911" s="176"/>
      <c r="C911" s="176"/>
      <c r="D911" s="176"/>
      <c r="E911" s="176"/>
      <c r="F911" s="176"/>
      <c r="G911" s="176"/>
      <c r="H911" s="176"/>
      <c r="I911" s="176"/>
      <c r="J911" s="176"/>
      <c r="K911" s="132"/>
      <c r="L911" s="132"/>
      <c r="M911" s="132"/>
      <c r="N911" s="132"/>
      <c r="O911" s="132"/>
      <c r="P911" s="132"/>
      <c r="Q911" s="132"/>
      <c r="R911" s="132"/>
      <c r="S911" s="132"/>
      <c r="T911" s="132"/>
      <c r="U911" s="132"/>
      <c r="V911" s="132"/>
      <c r="W911" s="132"/>
      <c r="X911" s="132"/>
      <c r="Y911" s="132"/>
      <c r="Z911" s="132"/>
      <c r="AA911" s="132"/>
    </row>
    <row r="912" spans="1:27" ht="16.5" customHeight="1">
      <c r="A912" s="132"/>
      <c r="B912" s="176"/>
      <c r="C912" s="176"/>
      <c r="D912" s="176"/>
      <c r="E912" s="176"/>
      <c r="F912" s="176"/>
      <c r="G912" s="176"/>
      <c r="H912" s="176"/>
      <c r="I912" s="176"/>
      <c r="J912" s="176"/>
      <c r="K912" s="132"/>
      <c r="L912" s="132"/>
      <c r="M912" s="132"/>
      <c r="N912" s="132"/>
      <c r="O912" s="132"/>
      <c r="P912" s="132"/>
      <c r="Q912" s="132"/>
      <c r="R912" s="132"/>
      <c r="S912" s="132"/>
      <c r="T912" s="132"/>
      <c r="U912" s="132"/>
      <c r="V912" s="132"/>
      <c r="W912" s="132"/>
      <c r="X912" s="132"/>
      <c r="Y912" s="132"/>
      <c r="Z912" s="132"/>
      <c r="AA912" s="132"/>
    </row>
    <row r="913" spans="1:27" ht="16.5" customHeight="1">
      <c r="A913" s="132"/>
      <c r="B913" s="176"/>
      <c r="C913" s="176"/>
      <c r="D913" s="176"/>
      <c r="E913" s="176"/>
      <c r="F913" s="176"/>
      <c r="G913" s="176"/>
      <c r="H913" s="176"/>
      <c r="I913" s="176"/>
      <c r="J913" s="176"/>
      <c r="K913" s="132"/>
      <c r="L913" s="132"/>
      <c r="M913" s="132"/>
      <c r="N913" s="132"/>
      <c r="O913" s="132"/>
      <c r="P913" s="132"/>
      <c r="Q913" s="132"/>
      <c r="R913" s="132"/>
      <c r="S913" s="132"/>
      <c r="T913" s="132"/>
      <c r="U913" s="132"/>
      <c r="V913" s="132"/>
      <c r="W913" s="132"/>
      <c r="X913" s="132"/>
      <c r="Y913" s="132"/>
      <c r="Z913" s="132"/>
      <c r="AA913" s="132"/>
    </row>
    <row r="914" spans="1:27" ht="16.5" customHeight="1">
      <c r="A914" s="132"/>
      <c r="B914" s="176"/>
      <c r="C914" s="176"/>
      <c r="D914" s="176"/>
      <c r="E914" s="176"/>
      <c r="F914" s="176"/>
      <c r="G914" s="176"/>
      <c r="H914" s="176"/>
      <c r="I914" s="176"/>
      <c r="J914" s="176"/>
      <c r="K914" s="132"/>
      <c r="L914" s="132"/>
      <c r="M914" s="132"/>
      <c r="N914" s="132"/>
      <c r="O914" s="132"/>
      <c r="P914" s="132"/>
      <c r="Q914" s="132"/>
      <c r="R914" s="132"/>
      <c r="S914" s="132"/>
      <c r="T914" s="132"/>
      <c r="U914" s="132"/>
      <c r="V914" s="132"/>
      <c r="W914" s="132"/>
      <c r="X914" s="132"/>
      <c r="Y914" s="132"/>
      <c r="Z914" s="132"/>
      <c r="AA914" s="132"/>
    </row>
    <row r="915" spans="1:27" ht="16.5" customHeight="1">
      <c r="A915" s="132"/>
      <c r="B915" s="176"/>
      <c r="C915" s="176"/>
      <c r="D915" s="176"/>
      <c r="E915" s="176"/>
      <c r="F915" s="176"/>
      <c r="G915" s="176"/>
      <c r="H915" s="176"/>
      <c r="I915" s="176"/>
      <c r="J915" s="176"/>
      <c r="K915" s="132"/>
      <c r="L915" s="132"/>
      <c r="M915" s="132"/>
      <c r="N915" s="132"/>
      <c r="O915" s="132"/>
      <c r="P915" s="132"/>
      <c r="Q915" s="132"/>
      <c r="R915" s="132"/>
      <c r="S915" s="132"/>
      <c r="T915" s="132"/>
      <c r="U915" s="132"/>
      <c r="V915" s="132"/>
      <c r="W915" s="132"/>
      <c r="X915" s="132"/>
      <c r="Y915" s="132"/>
      <c r="Z915" s="132"/>
      <c r="AA915" s="132"/>
    </row>
    <row r="916" spans="1:27" ht="16.5" customHeight="1">
      <c r="A916" s="132"/>
      <c r="B916" s="176"/>
      <c r="C916" s="176"/>
      <c r="D916" s="176"/>
      <c r="E916" s="176"/>
      <c r="F916" s="176"/>
      <c r="G916" s="176"/>
      <c r="H916" s="176"/>
      <c r="I916" s="176"/>
      <c r="J916" s="176"/>
      <c r="K916" s="132"/>
      <c r="L916" s="132"/>
      <c r="M916" s="132"/>
      <c r="N916" s="132"/>
      <c r="O916" s="132"/>
      <c r="P916" s="132"/>
      <c r="Q916" s="132"/>
      <c r="R916" s="132"/>
      <c r="S916" s="132"/>
      <c r="T916" s="132"/>
      <c r="U916" s="132"/>
      <c r="V916" s="132"/>
      <c r="W916" s="132"/>
      <c r="X916" s="132"/>
      <c r="Y916" s="132"/>
      <c r="Z916" s="132"/>
      <c r="AA916" s="132"/>
    </row>
    <row r="917" spans="1:27" ht="16.5" customHeight="1">
      <c r="A917" s="132"/>
      <c r="B917" s="176"/>
      <c r="C917" s="176"/>
      <c r="D917" s="176"/>
      <c r="E917" s="176"/>
      <c r="F917" s="176"/>
      <c r="G917" s="176"/>
      <c r="H917" s="176"/>
      <c r="I917" s="176"/>
      <c r="J917" s="176"/>
      <c r="K917" s="132"/>
      <c r="L917" s="132"/>
      <c r="M917" s="132"/>
      <c r="N917" s="132"/>
      <c r="O917" s="132"/>
      <c r="P917" s="132"/>
      <c r="Q917" s="132"/>
      <c r="R917" s="132"/>
      <c r="S917" s="132"/>
      <c r="T917" s="132"/>
      <c r="U917" s="132"/>
      <c r="V917" s="132"/>
      <c r="W917" s="132"/>
      <c r="X917" s="132"/>
      <c r="Y917" s="132"/>
      <c r="Z917" s="132"/>
      <c r="AA917" s="132"/>
    </row>
    <row r="918" spans="1:27" ht="16.5" customHeight="1">
      <c r="A918" s="132"/>
      <c r="B918" s="176"/>
      <c r="C918" s="176"/>
      <c r="D918" s="176"/>
      <c r="E918" s="176"/>
      <c r="F918" s="176"/>
      <c r="G918" s="176"/>
      <c r="H918" s="176"/>
      <c r="I918" s="176"/>
      <c r="J918" s="176"/>
      <c r="K918" s="132"/>
      <c r="L918" s="132"/>
      <c r="M918" s="132"/>
      <c r="N918" s="132"/>
      <c r="O918" s="132"/>
      <c r="P918" s="132"/>
      <c r="Q918" s="132"/>
      <c r="R918" s="132"/>
      <c r="S918" s="132"/>
      <c r="T918" s="132"/>
      <c r="U918" s="132"/>
      <c r="V918" s="132"/>
      <c r="W918" s="132"/>
      <c r="X918" s="132"/>
      <c r="Y918" s="132"/>
      <c r="Z918" s="132"/>
      <c r="AA918" s="132"/>
    </row>
    <row r="919" spans="1:27" ht="16.5" customHeight="1">
      <c r="A919" s="132"/>
      <c r="B919" s="176"/>
      <c r="C919" s="176"/>
      <c r="D919" s="176"/>
      <c r="E919" s="176"/>
      <c r="F919" s="176"/>
      <c r="G919" s="176"/>
      <c r="H919" s="176"/>
      <c r="I919" s="176"/>
      <c r="J919" s="176"/>
      <c r="K919" s="132"/>
      <c r="L919" s="132"/>
      <c r="M919" s="132"/>
      <c r="N919" s="132"/>
      <c r="O919" s="132"/>
      <c r="P919" s="132"/>
      <c r="Q919" s="132"/>
      <c r="R919" s="132"/>
      <c r="S919" s="132"/>
      <c r="T919" s="132"/>
      <c r="U919" s="132"/>
      <c r="V919" s="132"/>
      <c r="W919" s="132"/>
      <c r="X919" s="132"/>
      <c r="Y919" s="132"/>
      <c r="Z919" s="132"/>
      <c r="AA919" s="132"/>
    </row>
    <row r="920" spans="1:27" ht="16.5" customHeight="1">
      <c r="A920" s="132"/>
      <c r="B920" s="176"/>
      <c r="C920" s="176"/>
      <c r="D920" s="176"/>
      <c r="E920" s="176"/>
      <c r="F920" s="176"/>
      <c r="G920" s="176"/>
      <c r="H920" s="176"/>
      <c r="I920" s="176"/>
      <c r="J920" s="176"/>
      <c r="K920" s="132"/>
      <c r="L920" s="132"/>
      <c r="M920" s="132"/>
      <c r="N920" s="132"/>
      <c r="O920" s="132"/>
      <c r="P920" s="132"/>
      <c r="Q920" s="132"/>
      <c r="R920" s="132"/>
      <c r="S920" s="132"/>
      <c r="T920" s="132"/>
      <c r="U920" s="132"/>
      <c r="V920" s="132"/>
      <c r="W920" s="132"/>
      <c r="X920" s="132"/>
      <c r="Y920" s="132"/>
      <c r="Z920" s="132"/>
      <c r="AA920" s="132"/>
    </row>
    <row r="921" spans="1:27" ht="16.5" customHeight="1">
      <c r="A921" s="132"/>
      <c r="B921" s="176"/>
      <c r="C921" s="176"/>
      <c r="D921" s="176"/>
      <c r="E921" s="176"/>
      <c r="F921" s="176"/>
      <c r="G921" s="176"/>
      <c r="H921" s="176"/>
      <c r="I921" s="176"/>
      <c r="J921" s="176"/>
      <c r="K921" s="132"/>
      <c r="L921" s="132"/>
      <c r="M921" s="132"/>
      <c r="N921" s="132"/>
      <c r="O921" s="132"/>
      <c r="P921" s="132"/>
      <c r="Q921" s="132"/>
      <c r="R921" s="132"/>
      <c r="S921" s="132"/>
      <c r="T921" s="132"/>
      <c r="U921" s="132"/>
      <c r="V921" s="132"/>
      <c r="W921" s="132"/>
      <c r="X921" s="132"/>
      <c r="Y921" s="132"/>
      <c r="Z921" s="132"/>
      <c r="AA921" s="132"/>
    </row>
    <row r="922" spans="1:27" ht="16.5" customHeight="1">
      <c r="A922" s="132"/>
      <c r="B922" s="176"/>
      <c r="C922" s="176"/>
      <c r="D922" s="176"/>
      <c r="E922" s="176"/>
      <c r="F922" s="176"/>
      <c r="G922" s="176"/>
      <c r="H922" s="176"/>
      <c r="I922" s="176"/>
      <c r="J922" s="176"/>
      <c r="K922" s="132"/>
      <c r="L922" s="132"/>
      <c r="M922" s="132"/>
      <c r="N922" s="132"/>
      <c r="O922" s="132"/>
      <c r="P922" s="132"/>
      <c r="Q922" s="132"/>
      <c r="R922" s="132"/>
      <c r="S922" s="132"/>
      <c r="T922" s="132"/>
      <c r="U922" s="132"/>
      <c r="V922" s="132"/>
      <c r="W922" s="132"/>
      <c r="X922" s="132"/>
      <c r="Y922" s="132"/>
      <c r="Z922" s="132"/>
      <c r="AA922" s="132"/>
    </row>
    <row r="923" spans="1:27" ht="16.5" customHeight="1">
      <c r="A923" s="132"/>
      <c r="B923" s="176"/>
      <c r="C923" s="176"/>
      <c r="D923" s="176"/>
      <c r="E923" s="176"/>
      <c r="F923" s="176"/>
      <c r="G923" s="176"/>
      <c r="H923" s="176"/>
      <c r="I923" s="176"/>
      <c r="J923" s="176"/>
      <c r="K923" s="132"/>
      <c r="L923" s="132"/>
      <c r="M923" s="132"/>
      <c r="N923" s="132"/>
      <c r="O923" s="132"/>
      <c r="P923" s="132"/>
      <c r="Q923" s="132"/>
      <c r="R923" s="132"/>
      <c r="S923" s="132"/>
      <c r="T923" s="132"/>
      <c r="U923" s="132"/>
      <c r="V923" s="132"/>
      <c r="W923" s="132"/>
      <c r="X923" s="132"/>
      <c r="Y923" s="132"/>
      <c r="Z923" s="132"/>
      <c r="AA923" s="132"/>
    </row>
    <row r="924" spans="1:27" ht="16.5" customHeight="1">
      <c r="A924" s="132"/>
      <c r="B924" s="176"/>
      <c r="C924" s="176"/>
      <c r="D924" s="176"/>
      <c r="E924" s="176"/>
      <c r="F924" s="176"/>
      <c r="G924" s="176"/>
      <c r="H924" s="176"/>
      <c r="I924" s="176"/>
      <c r="J924" s="176"/>
      <c r="K924" s="132"/>
      <c r="L924" s="132"/>
      <c r="M924" s="132"/>
      <c r="N924" s="132"/>
      <c r="O924" s="132"/>
      <c r="P924" s="132"/>
      <c r="Q924" s="132"/>
      <c r="R924" s="132"/>
      <c r="S924" s="132"/>
      <c r="T924" s="132"/>
      <c r="U924" s="132"/>
      <c r="V924" s="132"/>
      <c r="W924" s="132"/>
      <c r="X924" s="132"/>
      <c r="Y924" s="132"/>
      <c r="Z924" s="132"/>
      <c r="AA924" s="132"/>
    </row>
    <row r="925" spans="1:27" ht="16.5" customHeight="1">
      <c r="A925" s="132"/>
      <c r="B925" s="176"/>
      <c r="C925" s="176"/>
      <c r="D925" s="176"/>
      <c r="E925" s="176"/>
      <c r="F925" s="176"/>
      <c r="G925" s="176"/>
      <c r="H925" s="176"/>
      <c r="I925" s="176"/>
      <c r="J925" s="176"/>
      <c r="K925" s="132"/>
      <c r="L925" s="132"/>
      <c r="M925" s="132"/>
      <c r="N925" s="132"/>
      <c r="O925" s="132"/>
      <c r="P925" s="132"/>
      <c r="Q925" s="132"/>
      <c r="R925" s="132"/>
      <c r="S925" s="132"/>
      <c r="T925" s="132"/>
      <c r="U925" s="132"/>
      <c r="V925" s="132"/>
      <c r="W925" s="132"/>
      <c r="X925" s="132"/>
      <c r="Y925" s="132"/>
      <c r="Z925" s="132"/>
      <c r="AA925" s="132"/>
    </row>
    <row r="926" spans="1:27" ht="16.5" customHeight="1">
      <c r="A926" s="132"/>
      <c r="B926" s="176"/>
      <c r="C926" s="176"/>
      <c r="D926" s="176"/>
      <c r="E926" s="176"/>
      <c r="F926" s="176"/>
      <c r="G926" s="176"/>
      <c r="H926" s="176"/>
      <c r="I926" s="176"/>
      <c r="J926" s="176"/>
      <c r="K926" s="132"/>
      <c r="L926" s="132"/>
      <c r="M926" s="132"/>
      <c r="N926" s="132"/>
      <c r="O926" s="132"/>
      <c r="P926" s="132"/>
      <c r="Q926" s="132"/>
      <c r="R926" s="132"/>
      <c r="S926" s="132"/>
      <c r="T926" s="132"/>
      <c r="U926" s="132"/>
      <c r="V926" s="132"/>
      <c r="W926" s="132"/>
      <c r="X926" s="132"/>
      <c r="Y926" s="132"/>
      <c r="Z926" s="132"/>
      <c r="AA926" s="132"/>
    </row>
    <row r="927" spans="1:27" ht="16.5" customHeight="1">
      <c r="A927" s="132"/>
      <c r="B927" s="176"/>
      <c r="C927" s="176"/>
      <c r="D927" s="176"/>
      <c r="E927" s="176"/>
      <c r="F927" s="176"/>
      <c r="G927" s="176"/>
      <c r="H927" s="176"/>
      <c r="I927" s="176"/>
      <c r="J927" s="176"/>
      <c r="K927" s="132"/>
      <c r="L927" s="132"/>
      <c r="M927" s="132"/>
      <c r="N927" s="132"/>
      <c r="O927" s="132"/>
      <c r="P927" s="132"/>
      <c r="Q927" s="132"/>
      <c r="R927" s="132"/>
      <c r="S927" s="132"/>
      <c r="T927" s="132"/>
      <c r="U927" s="132"/>
      <c r="V927" s="132"/>
      <c r="W927" s="132"/>
      <c r="X927" s="132"/>
      <c r="Y927" s="132"/>
      <c r="Z927" s="132"/>
      <c r="AA927" s="132"/>
    </row>
    <row r="928" spans="1:27" ht="16.5" customHeight="1">
      <c r="A928" s="132"/>
      <c r="B928" s="176"/>
      <c r="C928" s="176"/>
      <c r="D928" s="176"/>
      <c r="E928" s="176"/>
      <c r="F928" s="176"/>
      <c r="G928" s="176"/>
      <c r="H928" s="176"/>
      <c r="I928" s="176"/>
      <c r="J928" s="176"/>
      <c r="K928" s="132"/>
      <c r="L928" s="132"/>
      <c r="M928" s="132"/>
      <c r="N928" s="132"/>
      <c r="O928" s="132"/>
      <c r="P928" s="132"/>
      <c r="Q928" s="132"/>
      <c r="R928" s="132"/>
      <c r="S928" s="132"/>
      <c r="T928" s="132"/>
      <c r="U928" s="132"/>
      <c r="V928" s="132"/>
      <c r="W928" s="132"/>
      <c r="X928" s="132"/>
      <c r="Y928" s="132"/>
      <c r="Z928" s="132"/>
      <c r="AA928" s="132"/>
    </row>
    <row r="929" spans="1:27" ht="16.5" customHeight="1">
      <c r="A929" s="132"/>
      <c r="B929" s="176"/>
      <c r="C929" s="176"/>
      <c r="D929" s="176"/>
      <c r="E929" s="176"/>
      <c r="F929" s="176"/>
      <c r="G929" s="176"/>
      <c r="H929" s="176"/>
      <c r="I929" s="176"/>
      <c r="J929" s="176"/>
      <c r="K929" s="132"/>
      <c r="L929" s="132"/>
      <c r="M929" s="132"/>
      <c r="N929" s="132"/>
      <c r="O929" s="132"/>
      <c r="P929" s="132"/>
      <c r="Q929" s="132"/>
      <c r="R929" s="132"/>
      <c r="S929" s="132"/>
      <c r="T929" s="132"/>
      <c r="U929" s="132"/>
      <c r="V929" s="132"/>
      <c r="W929" s="132"/>
      <c r="X929" s="132"/>
      <c r="Y929" s="132"/>
      <c r="Z929" s="132"/>
      <c r="AA929" s="132"/>
    </row>
    <row r="930" spans="1:27" ht="16.5" customHeight="1">
      <c r="A930" s="132"/>
      <c r="B930" s="176"/>
      <c r="C930" s="176"/>
      <c r="D930" s="176"/>
      <c r="E930" s="176"/>
      <c r="F930" s="176"/>
      <c r="G930" s="176"/>
      <c r="H930" s="176"/>
      <c r="I930" s="176"/>
      <c r="J930" s="176"/>
      <c r="K930" s="132"/>
      <c r="L930" s="132"/>
      <c r="M930" s="132"/>
      <c r="N930" s="132"/>
      <c r="O930" s="132"/>
      <c r="P930" s="132"/>
      <c r="Q930" s="132"/>
      <c r="R930" s="132"/>
      <c r="S930" s="132"/>
      <c r="T930" s="132"/>
      <c r="U930" s="132"/>
      <c r="V930" s="132"/>
      <c r="W930" s="132"/>
      <c r="X930" s="132"/>
      <c r="Y930" s="132"/>
      <c r="Z930" s="132"/>
      <c r="AA930" s="132"/>
    </row>
    <row r="931" spans="1:27" ht="16.5" customHeight="1">
      <c r="A931" s="132"/>
      <c r="B931" s="176"/>
      <c r="C931" s="176"/>
      <c r="D931" s="176"/>
      <c r="E931" s="176"/>
      <c r="F931" s="176"/>
      <c r="G931" s="176"/>
      <c r="H931" s="176"/>
      <c r="I931" s="176"/>
      <c r="J931" s="176"/>
      <c r="K931" s="132"/>
      <c r="L931" s="132"/>
      <c r="M931" s="132"/>
      <c r="N931" s="132"/>
      <c r="O931" s="132"/>
      <c r="P931" s="132"/>
      <c r="Q931" s="132"/>
      <c r="R931" s="132"/>
      <c r="S931" s="132"/>
      <c r="T931" s="132"/>
      <c r="U931" s="132"/>
      <c r="V931" s="132"/>
      <c r="W931" s="132"/>
      <c r="X931" s="132"/>
      <c r="Y931" s="132"/>
      <c r="Z931" s="132"/>
      <c r="AA931" s="132"/>
    </row>
    <row r="932" spans="1:27" ht="16.5" customHeight="1">
      <c r="A932" s="132"/>
      <c r="B932" s="176"/>
      <c r="C932" s="176"/>
      <c r="D932" s="176"/>
      <c r="E932" s="176"/>
      <c r="F932" s="176"/>
      <c r="G932" s="176"/>
      <c r="H932" s="176"/>
      <c r="I932" s="176"/>
      <c r="J932" s="176"/>
      <c r="K932" s="132"/>
      <c r="L932" s="132"/>
      <c r="M932" s="132"/>
      <c r="N932" s="132"/>
      <c r="O932" s="132"/>
      <c r="P932" s="132"/>
      <c r="Q932" s="132"/>
      <c r="R932" s="132"/>
      <c r="S932" s="132"/>
      <c r="T932" s="132"/>
      <c r="U932" s="132"/>
      <c r="V932" s="132"/>
      <c r="W932" s="132"/>
      <c r="X932" s="132"/>
      <c r="Y932" s="132"/>
      <c r="Z932" s="132"/>
      <c r="AA932" s="132"/>
    </row>
    <row r="933" spans="1:27" ht="16.5" customHeight="1">
      <c r="A933" s="132"/>
      <c r="B933" s="176"/>
      <c r="C933" s="176"/>
      <c r="D933" s="176"/>
      <c r="E933" s="176"/>
      <c r="F933" s="176"/>
      <c r="G933" s="176"/>
      <c r="H933" s="176"/>
      <c r="I933" s="176"/>
      <c r="J933" s="176"/>
      <c r="K933" s="132"/>
      <c r="L933" s="132"/>
      <c r="M933" s="132"/>
      <c r="N933" s="132"/>
      <c r="O933" s="132"/>
      <c r="P933" s="132"/>
      <c r="Q933" s="132"/>
      <c r="R933" s="132"/>
      <c r="S933" s="132"/>
      <c r="T933" s="132"/>
      <c r="U933" s="132"/>
      <c r="V933" s="132"/>
      <c r="W933" s="132"/>
      <c r="X933" s="132"/>
      <c r="Y933" s="132"/>
      <c r="Z933" s="132"/>
      <c r="AA933" s="132"/>
    </row>
    <row r="934" spans="1:27" ht="16.5" customHeight="1">
      <c r="A934" s="132"/>
      <c r="B934" s="176"/>
      <c r="C934" s="176"/>
      <c r="D934" s="176"/>
      <c r="E934" s="176"/>
      <c r="F934" s="176"/>
      <c r="G934" s="176"/>
      <c r="H934" s="176"/>
      <c r="I934" s="176"/>
      <c r="J934" s="176"/>
      <c r="K934" s="132"/>
      <c r="L934" s="132"/>
      <c r="M934" s="132"/>
      <c r="N934" s="132"/>
      <c r="O934" s="132"/>
      <c r="P934" s="132"/>
      <c r="Q934" s="132"/>
      <c r="R934" s="132"/>
      <c r="S934" s="132"/>
      <c r="T934" s="132"/>
      <c r="U934" s="132"/>
      <c r="V934" s="132"/>
      <c r="W934" s="132"/>
      <c r="X934" s="132"/>
      <c r="Y934" s="132"/>
      <c r="Z934" s="132"/>
      <c r="AA934" s="132"/>
    </row>
    <row r="935" spans="1:27" ht="16.5" customHeight="1">
      <c r="A935" s="132"/>
      <c r="B935" s="176"/>
      <c r="C935" s="176"/>
      <c r="D935" s="176"/>
      <c r="E935" s="176"/>
      <c r="F935" s="176"/>
      <c r="G935" s="176"/>
      <c r="H935" s="176"/>
      <c r="I935" s="176"/>
      <c r="J935" s="176"/>
      <c r="K935" s="132"/>
      <c r="L935" s="132"/>
      <c r="M935" s="132"/>
      <c r="N935" s="132"/>
      <c r="O935" s="132"/>
      <c r="P935" s="132"/>
      <c r="Q935" s="132"/>
      <c r="R935" s="132"/>
      <c r="S935" s="132"/>
      <c r="T935" s="132"/>
      <c r="U935" s="132"/>
      <c r="V935" s="132"/>
      <c r="W935" s="132"/>
      <c r="X935" s="132"/>
      <c r="Y935" s="132"/>
      <c r="Z935" s="132"/>
      <c r="AA935" s="132"/>
    </row>
    <row r="936" spans="1:27" ht="16.5" customHeight="1">
      <c r="A936" s="132"/>
      <c r="B936" s="176"/>
      <c r="C936" s="176"/>
      <c r="D936" s="176"/>
      <c r="E936" s="176"/>
      <c r="F936" s="176"/>
      <c r="G936" s="176"/>
      <c r="H936" s="176"/>
      <c r="I936" s="176"/>
      <c r="J936" s="176"/>
      <c r="K936" s="132"/>
      <c r="L936" s="132"/>
      <c r="M936" s="132"/>
      <c r="N936" s="132"/>
      <c r="O936" s="132"/>
      <c r="P936" s="132"/>
      <c r="Q936" s="132"/>
      <c r="R936" s="132"/>
      <c r="S936" s="132"/>
      <c r="T936" s="132"/>
      <c r="U936" s="132"/>
      <c r="V936" s="132"/>
      <c r="W936" s="132"/>
      <c r="X936" s="132"/>
      <c r="Y936" s="132"/>
      <c r="Z936" s="132"/>
      <c r="AA936" s="132"/>
    </row>
    <row r="937" spans="1:27" ht="16.5" customHeight="1">
      <c r="A937" s="132"/>
      <c r="B937" s="176"/>
      <c r="C937" s="176"/>
      <c r="D937" s="176"/>
      <c r="E937" s="176"/>
      <c r="F937" s="176"/>
      <c r="G937" s="176"/>
      <c r="H937" s="176"/>
      <c r="I937" s="176"/>
      <c r="J937" s="176"/>
      <c r="K937" s="132"/>
      <c r="L937" s="132"/>
      <c r="M937" s="132"/>
      <c r="N937" s="132"/>
      <c r="O937" s="132"/>
      <c r="P937" s="132"/>
      <c r="Q937" s="132"/>
      <c r="R937" s="132"/>
      <c r="S937" s="132"/>
      <c r="T937" s="132"/>
      <c r="U937" s="132"/>
      <c r="V937" s="132"/>
      <c r="W937" s="132"/>
      <c r="X937" s="132"/>
      <c r="Y937" s="132"/>
      <c r="Z937" s="132"/>
      <c r="AA937" s="132"/>
    </row>
    <row r="938" spans="1:27" ht="16.5" customHeight="1">
      <c r="A938" s="132"/>
      <c r="B938" s="176"/>
      <c r="C938" s="176"/>
      <c r="D938" s="176"/>
      <c r="E938" s="176"/>
      <c r="F938" s="176"/>
      <c r="G938" s="176"/>
      <c r="H938" s="176"/>
      <c r="I938" s="176"/>
      <c r="J938" s="176"/>
      <c r="K938" s="132"/>
      <c r="L938" s="132"/>
      <c r="M938" s="132"/>
      <c r="N938" s="132"/>
      <c r="O938" s="132"/>
      <c r="P938" s="132"/>
      <c r="Q938" s="132"/>
      <c r="R938" s="132"/>
      <c r="S938" s="132"/>
      <c r="T938" s="132"/>
      <c r="U938" s="132"/>
      <c r="V938" s="132"/>
      <c r="W938" s="132"/>
      <c r="X938" s="132"/>
      <c r="Y938" s="132"/>
      <c r="Z938" s="132"/>
      <c r="AA938" s="132"/>
    </row>
    <row r="939" spans="1:27" ht="16.5" customHeight="1">
      <c r="A939" s="132"/>
      <c r="B939" s="176"/>
      <c r="C939" s="176"/>
      <c r="D939" s="176"/>
      <c r="E939" s="176"/>
      <c r="F939" s="176"/>
      <c r="G939" s="176"/>
      <c r="H939" s="176"/>
      <c r="I939" s="176"/>
      <c r="J939" s="176"/>
      <c r="K939" s="132"/>
      <c r="L939" s="132"/>
      <c r="M939" s="132"/>
      <c r="N939" s="132"/>
      <c r="O939" s="132"/>
      <c r="P939" s="132"/>
      <c r="Q939" s="132"/>
      <c r="R939" s="132"/>
      <c r="S939" s="132"/>
      <c r="T939" s="132"/>
      <c r="U939" s="132"/>
      <c r="V939" s="132"/>
      <c r="W939" s="132"/>
      <c r="X939" s="132"/>
      <c r="Y939" s="132"/>
      <c r="Z939" s="132"/>
      <c r="AA939" s="132"/>
    </row>
    <row r="940" spans="1:27" ht="16.5" customHeight="1">
      <c r="A940" s="132"/>
      <c r="B940" s="176"/>
      <c r="C940" s="176"/>
      <c r="D940" s="176"/>
      <c r="E940" s="176"/>
      <c r="F940" s="176"/>
      <c r="G940" s="176"/>
      <c r="H940" s="176"/>
      <c r="I940" s="176"/>
      <c r="J940" s="176"/>
      <c r="K940" s="132"/>
      <c r="L940" s="132"/>
      <c r="M940" s="132"/>
      <c r="N940" s="132"/>
      <c r="O940" s="132"/>
      <c r="P940" s="132"/>
      <c r="Q940" s="132"/>
      <c r="R940" s="132"/>
      <c r="S940" s="132"/>
      <c r="T940" s="132"/>
      <c r="U940" s="132"/>
      <c r="V940" s="132"/>
      <c r="W940" s="132"/>
      <c r="X940" s="132"/>
      <c r="Y940" s="132"/>
      <c r="Z940" s="132"/>
      <c r="AA940" s="132"/>
    </row>
    <row r="941" spans="1:27" ht="16.5" customHeight="1">
      <c r="A941" s="132"/>
      <c r="B941" s="176"/>
      <c r="C941" s="176"/>
      <c r="D941" s="176"/>
      <c r="E941" s="176"/>
      <c r="F941" s="176"/>
      <c r="G941" s="176"/>
      <c r="H941" s="176"/>
      <c r="I941" s="176"/>
      <c r="J941" s="176"/>
      <c r="K941" s="132"/>
      <c r="L941" s="132"/>
      <c r="M941" s="132"/>
      <c r="N941" s="132"/>
      <c r="O941" s="132"/>
      <c r="P941" s="132"/>
      <c r="Q941" s="132"/>
      <c r="R941" s="132"/>
      <c r="S941" s="132"/>
      <c r="T941" s="132"/>
      <c r="U941" s="132"/>
      <c r="V941" s="132"/>
      <c r="W941" s="132"/>
      <c r="X941" s="132"/>
      <c r="Y941" s="132"/>
      <c r="Z941" s="132"/>
      <c r="AA941" s="132"/>
    </row>
    <row r="942" spans="1:27" ht="16.5" customHeight="1">
      <c r="A942" s="132"/>
      <c r="B942" s="176"/>
      <c r="C942" s="176"/>
      <c r="D942" s="176"/>
      <c r="E942" s="176"/>
      <c r="F942" s="176"/>
      <c r="G942" s="176"/>
      <c r="H942" s="176"/>
      <c r="I942" s="176"/>
      <c r="J942" s="176"/>
      <c r="K942" s="132"/>
      <c r="L942" s="132"/>
      <c r="M942" s="132"/>
      <c r="N942" s="132"/>
      <c r="O942" s="132"/>
      <c r="P942" s="132"/>
      <c r="Q942" s="132"/>
      <c r="R942" s="132"/>
      <c r="S942" s="132"/>
      <c r="T942" s="132"/>
      <c r="U942" s="132"/>
      <c r="V942" s="132"/>
      <c r="W942" s="132"/>
      <c r="X942" s="132"/>
      <c r="Y942" s="132"/>
      <c r="Z942" s="132"/>
      <c r="AA942" s="132"/>
    </row>
    <row r="943" spans="1:27" ht="16.5" customHeight="1">
      <c r="A943" s="132"/>
      <c r="B943" s="176"/>
      <c r="C943" s="176"/>
      <c r="D943" s="176"/>
      <c r="E943" s="176"/>
      <c r="F943" s="176"/>
      <c r="G943" s="176"/>
      <c r="H943" s="176"/>
      <c r="I943" s="176"/>
      <c r="J943" s="176"/>
      <c r="K943" s="132"/>
      <c r="L943" s="132"/>
      <c r="M943" s="132"/>
      <c r="N943" s="132"/>
      <c r="O943" s="132"/>
      <c r="P943" s="132"/>
      <c r="Q943" s="132"/>
      <c r="R943" s="132"/>
      <c r="S943" s="132"/>
      <c r="T943" s="132"/>
      <c r="U943" s="132"/>
      <c r="V943" s="132"/>
      <c r="W943" s="132"/>
      <c r="X943" s="132"/>
      <c r="Y943" s="132"/>
      <c r="Z943" s="132"/>
      <c r="AA943" s="132"/>
    </row>
    <row r="944" spans="1:27" ht="16.5" customHeight="1">
      <c r="A944" s="132"/>
      <c r="B944" s="176"/>
      <c r="C944" s="176"/>
      <c r="D944" s="176"/>
      <c r="E944" s="176"/>
      <c r="F944" s="176"/>
      <c r="G944" s="176"/>
      <c r="H944" s="176"/>
      <c r="I944" s="176"/>
      <c r="J944" s="176"/>
      <c r="K944" s="132"/>
      <c r="L944" s="132"/>
      <c r="M944" s="132"/>
      <c r="N944" s="132"/>
      <c r="O944" s="132"/>
      <c r="P944" s="132"/>
      <c r="Q944" s="132"/>
      <c r="R944" s="132"/>
      <c r="S944" s="132"/>
      <c r="T944" s="132"/>
      <c r="U944" s="132"/>
      <c r="V944" s="132"/>
      <c r="W944" s="132"/>
      <c r="X944" s="132"/>
      <c r="Y944" s="132"/>
      <c r="Z944" s="132"/>
      <c r="AA944" s="132"/>
    </row>
    <row r="945" spans="1:27" ht="16.5" customHeight="1">
      <c r="A945" s="132"/>
      <c r="B945" s="176"/>
      <c r="C945" s="176"/>
      <c r="D945" s="176"/>
      <c r="E945" s="176"/>
      <c r="F945" s="176"/>
      <c r="G945" s="176"/>
      <c r="H945" s="176"/>
      <c r="I945" s="176"/>
      <c r="J945" s="176"/>
      <c r="K945" s="132"/>
      <c r="L945" s="132"/>
      <c r="M945" s="132"/>
      <c r="N945" s="132"/>
      <c r="O945" s="132"/>
      <c r="P945" s="132"/>
      <c r="Q945" s="132"/>
      <c r="R945" s="132"/>
      <c r="S945" s="132"/>
      <c r="T945" s="132"/>
      <c r="U945" s="132"/>
      <c r="V945" s="132"/>
      <c r="W945" s="132"/>
      <c r="X945" s="132"/>
      <c r="Y945" s="132"/>
      <c r="Z945" s="132"/>
      <c r="AA945" s="132"/>
    </row>
    <row r="946" spans="1:27" ht="16.5" customHeight="1">
      <c r="A946" s="132"/>
      <c r="B946" s="176"/>
      <c r="C946" s="176"/>
      <c r="D946" s="176"/>
      <c r="E946" s="176"/>
      <c r="F946" s="176"/>
      <c r="G946" s="176"/>
      <c r="H946" s="176"/>
      <c r="I946" s="176"/>
      <c r="J946" s="176"/>
      <c r="K946" s="132"/>
      <c r="L946" s="132"/>
      <c r="M946" s="132"/>
      <c r="N946" s="132"/>
      <c r="O946" s="132"/>
      <c r="P946" s="132"/>
      <c r="Q946" s="132"/>
      <c r="R946" s="132"/>
      <c r="S946" s="132"/>
      <c r="T946" s="132"/>
      <c r="U946" s="132"/>
      <c r="V946" s="132"/>
      <c r="W946" s="132"/>
      <c r="X946" s="132"/>
      <c r="Y946" s="132"/>
      <c r="Z946" s="132"/>
      <c r="AA946" s="132"/>
    </row>
    <row r="947" spans="1:27" ht="16.5" customHeight="1">
      <c r="A947" s="132"/>
      <c r="B947" s="176"/>
      <c r="C947" s="176"/>
      <c r="D947" s="176"/>
      <c r="E947" s="176"/>
      <c r="F947" s="176"/>
      <c r="G947" s="176"/>
      <c r="H947" s="176"/>
      <c r="I947" s="176"/>
      <c r="J947" s="176"/>
      <c r="K947" s="132"/>
      <c r="L947" s="132"/>
      <c r="M947" s="132"/>
      <c r="N947" s="132"/>
      <c r="O947" s="132"/>
      <c r="P947" s="132"/>
      <c r="Q947" s="132"/>
      <c r="R947" s="132"/>
      <c r="S947" s="132"/>
      <c r="T947" s="132"/>
      <c r="U947" s="132"/>
      <c r="V947" s="132"/>
      <c r="W947" s="132"/>
      <c r="X947" s="132"/>
      <c r="Y947" s="132"/>
      <c r="Z947" s="132"/>
      <c r="AA947" s="132"/>
    </row>
    <row r="948" spans="1:27" ht="16.5" customHeight="1">
      <c r="A948" s="132"/>
      <c r="B948" s="176"/>
      <c r="C948" s="176"/>
      <c r="D948" s="176"/>
      <c r="E948" s="176"/>
      <c r="F948" s="176"/>
      <c r="G948" s="176"/>
      <c r="H948" s="176"/>
      <c r="I948" s="176"/>
      <c r="J948" s="176"/>
      <c r="K948" s="132"/>
      <c r="L948" s="132"/>
      <c r="M948" s="132"/>
      <c r="N948" s="132"/>
      <c r="O948" s="132"/>
      <c r="P948" s="132"/>
      <c r="Q948" s="132"/>
      <c r="R948" s="132"/>
      <c r="S948" s="132"/>
      <c r="T948" s="132"/>
      <c r="U948" s="132"/>
      <c r="V948" s="132"/>
      <c r="W948" s="132"/>
      <c r="X948" s="132"/>
      <c r="Y948" s="132"/>
      <c r="Z948" s="132"/>
      <c r="AA948" s="132"/>
    </row>
    <row r="949" spans="1:27" ht="16.5" customHeight="1">
      <c r="A949" s="132"/>
      <c r="B949" s="176"/>
      <c r="C949" s="176"/>
      <c r="D949" s="176"/>
      <c r="E949" s="176"/>
      <c r="F949" s="176"/>
      <c r="G949" s="176"/>
      <c r="H949" s="176"/>
      <c r="I949" s="176"/>
      <c r="J949" s="176"/>
      <c r="K949" s="132"/>
      <c r="L949" s="132"/>
      <c r="M949" s="132"/>
      <c r="N949" s="132"/>
      <c r="O949" s="132"/>
      <c r="P949" s="132"/>
      <c r="Q949" s="132"/>
      <c r="R949" s="132"/>
      <c r="S949" s="132"/>
      <c r="T949" s="132"/>
      <c r="U949" s="132"/>
      <c r="V949" s="132"/>
      <c r="W949" s="132"/>
      <c r="X949" s="132"/>
      <c r="Y949" s="132"/>
      <c r="Z949" s="132"/>
      <c r="AA949" s="132"/>
    </row>
    <row r="950" spans="1:27" ht="16.5" customHeight="1">
      <c r="A950" s="132"/>
      <c r="B950" s="176"/>
      <c r="C950" s="176"/>
      <c r="D950" s="176"/>
      <c r="E950" s="176"/>
      <c r="F950" s="176"/>
      <c r="G950" s="176"/>
      <c r="H950" s="176"/>
      <c r="I950" s="176"/>
      <c r="J950" s="176"/>
      <c r="K950" s="132"/>
      <c r="L950" s="132"/>
      <c r="M950" s="132"/>
      <c r="N950" s="132"/>
      <c r="O950" s="132"/>
      <c r="P950" s="132"/>
      <c r="Q950" s="132"/>
      <c r="R950" s="132"/>
      <c r="S950" s="132"/>
      <c r="T950" s="132"/>
      <c r="U950" s="132"/>
      <c r="V950" s="132"/>
      <c r="W950" s="132"/>
      <c r="X950" s="132"/>
      <c r="Y950" s="132"/>
      <c r="Z950" s="132"/>
      <c r="AA950" s="132"/>
    </row>
    <row r="951" spans="1:27" ht="16.5" customHeight="1">
      <c r="A951" s="132"/>
      <c r="B951" s="176"/>
      <c r="C951" s="176"/>
      <c r="D951" s="176"/>
      <c r="E951" s="176"/>
      <c r="F951" s="176"/>
      <c r="G951" s="176"/>
      <c r="H951" s="176"/>
      <c r="I951" s="176"/>
      <c r="J951" s="176"/>
      <c r="K951" s="132"/>
      <c r="L951" s="132"/>
      <c r="M951" s="132"/>
      <c r="N951" s="132"/>
      <c r="O951" s="132"/>
      <c r="P951" s="132"/>
      <c r="Q951" s="132"/>
      <c r="R951" s="132"/>
      <c r="S951" s="132"/>
      <c r="T951" s="132"/>
      <c r="U951" s="132"/>
      <c r="V951" s="132"/>
      <c r="W951" s="132"/>
      <c r="X951" s="132"/>
      <c r="Y951" s="132"/>
      <c r="Z951" s="132"/>
      <c r="AA951" s="132"/>
    </row>
    <row r="952" spans="1:27" ht="16.5" customHeight="1">
      <c r="A952" s="132"/>
      <c r="B952" s="176"/>
      <c r="C952" s="176"/>
      <c r="D952" s="176"/>
      <c r="E952" s="176"/>
      <c r="F952" s="176"/>
      <c r="G952" s="176"/>
      <c r="H952" s="176"/>
      <c r="I952" s="176"/>
      <c r="J952" s="176"/>
      <c r="K952" s="132"/>
      <c r="L952" s="132"/>
      <c r="M952" s="132"/>
      <c r="N952" s="132"/>
      <c r="O952" s="132"/>
      <c r="P952" s="132"/>
      <c r="Q952" s="132"/>
      <c r="R952" s="132"/>
      <c r="S952" s="132"/>
      <c r="T952" s="132"/>
      <c r="U952" s="132"/>
      <c r="V952" s="132"/>
      <c r="W952" s="132"/>
      <c r="X952" s="132"/>
      <c r="Y952" s="132"/>
      <c r="Z952" s="132"/>
      <c r="AA952" s="132"/>
    </row>
    <row r="953" spans="1:27" ht="16.5" customHeight="1">
      <c r="A953" s="132"/>
      <c r="B953" s="176"/>
      <c r="C953" s="176"/>
      <c r="D953" s="176"/>
      <c r="E953" s="176"/>
      <c r="F953" s="176"/>
      <c r="G953" s="176"/>
      <c r="H953" s="176"/>
      <c r="I953" s="176"/>
      <c r="J953" s="176"/>
      <c r="K953" s="132"/>
      <c r="L953" s="132"/>
      <c r="M953" s="132"/>
      <c r="N953" s="132"/>
      <c r="O953" s="132"/>
      <c r="P953" s="132"/>
      <c r="Q953" s="132"/>
      <c r="R953" s="132"/>
      <c r="S953" s="132"/>
      <c r="T953" s="132"/>
      <c r="U953" s="132"/>
      <c r="V953" s="132"/>
      <c r="W953" s="132"/>
      <c r="X953" s="132"/>
      <c r="Y953" s="132"/>
      <c r="Z953" s="132"/>
      <c r="AA953" s="132"/>
    </row>
    <row r="954" spans="1:27" ht="16.5" customHeight="1">
      <c r="A954" s="132"/>
      <c r="B954" s="176"/>
      <c r="C954" s="176"/>
      <c r="D954" s="176"/>
      <c r="E954" s="176"/>
      <c r="F954" s="176"/>
      <c r="G954" s="176"/>
      <c r="H954" s="176"/>
      <c r="I954" s="176"/>
      <c r="J954" s="176"/>
      <c r="K954" s="132"/>
      <c r="L954" s="132"/>
      <c r="M954" s="132"/>
      <c r="N954" s="132"/>
      <c r="O954" s="132"/>
      <c r="P954" s="132"/>
      <c r="Q954" s="132"/>
      <c r="R954" s="132"/>
      <c r="S954" s="132"/>
      <c r="T954" s="132"/>
      <c r="U954" s="132"/>
      <c r="V954" s="132"/>
      <c r="W954" s="132"/>
      <c r="X954" s="132"/>
      <c r="Y954" s="132"/>
      <c r="Z954" s="132"/>
      <c r="AA954" s="132"/>
    </row>
    <row r="955" spans="1:27" ht="16.5" customHeight="1">
      <c r="A955" s="132"/>
      <c r="B955" s="176"/>
      <c r="C955" s="176"/>
      <c r="D955" s="176"/>
      <c r="E955" s="176"/>
      <c r="F955" s="176"/>
      <c r="G955" s="176"/>
      <c r="H955" s="176"/>
      <c r="I955" s="176"/>
      <c r="J955" s="176"/>
      <c r="K955" s="132"/>
      <c r="L955" s="132"/>
      <c r="M955" s="132"/>
      <c r="N955" s="132"/>
      <c r="O955" s="132"/>
      <c r="P955" s="132"/>
      <c r="Q955" s="132"/>
      <c r="R955" s="132"/>
      <c r="S955" s="132"/>
      <c r="T955" s="132"/>
      <c r="U955" s="132"/>
      <c r="V955" s="132"/>
      <c r="W955" s="132"/>
      <c r="X955" s="132"/>
      <c r="Y955" s="132"/>
      <c r="Z955" s="132"/>
      <c r="AA955" s="132"/>
    </row>
    <row r="956" spans="1:27" ht="16.5" customHeight="1">
      <c r="A956" s="132"/>
      <c r="B956" s="176"/>
      <c r="C956" s="176"/>
      <c r="D956" s="176"/>
      <c r="E956" s="176"/>
      <c r="F956" s="176"/>
      <c r="G956" s="176"/>
      <c r="H956" s="176"/>
      <c r="I956" s="176"/>
      <c r="J956" s="176"/>
      <c r="K956" s="132"/>
      <c r="L956" s="132"/>
      <c r="M956" s="132"/>
      <c r="N956" s="132"/>
      <c r="O956" s="132"/>
      <c r="P956" s="132"/>
      <c r="Q956" s="132"/>
      <c r="R956" s="132"/>
      <c r="S956" s="132"/>
      <c r="T956" s="132"/>
      <c r="U956" s="132"/>
      <c r="V956" s="132"/>
      <c r="W956" s="132"/>
      <c r="X956" s="132"/>
      <c r="Y956" s="132"/>
      <c r="Z956" s="132"/>
      <c r="AA956" s="132"/>
    </row>
    <row r="957" spans="1:27" ht="16.5" customHeight="1">
      <c r="A957" s="132"/>
      <c r="B957" s="176"/>
      <c r="C957" s="176"/>
      <c r="D957" s="176"/>
      <c r="E957" s="176"/>
      <c r="F957" s="176"/>
      <c r="G957" s="176"/>
      <c r="H957" s="176"/>
      <c r="I957" s="176"/>
      <c r="J957" s="176"/>
      <c r="K957" s="132"/>
      <c r="L957" s="132"/>
      <c r="M957" s="132"/>
      <c r="N957" s="132"/>
      <c r="O957" s="132"/>
      <c r="P957" s="132"/>
      <c r="Q957" s="132"/>
      <c r="R957" s="132"/>
      <c r="S957" s="132"/>
      <c r="T957" s="132"/>
      <c r="U957" s="132"/>
      <c r="V957" s="132"/>
      <c r="W957" s="132"/>
      <c r="X957" s="132"/>
      <c r="Y957" s="132"/>
      <c r="Z957" s="132"/>
      <c r="AA957" s="132"/>
    </row>
    <row r="958" spans="1:27" ht="16.5" customHeight="1">
      <c r="A958" s="132"/>
      <c r="B958" s="176"/>
      <c r="C958" s="176"/>
      <c r="D958" s="176"/>
      <c r="E958" s="176"/>
      <c r="F958" s="176"/>
      <c r="G958" s="176"/>
      <c r="H958" s="176"/>
      <c r="I958" s="176"/>
      <c r="J958" s="176"/>
      <c r="K958" s="132"/>
      <c r="L958" s="132"/>
      <c r="M958" s="132"/>
      <c r="N958" s="132"/>
      <c r="O958" s="132"/>
      <c r="P958" s="132"/>
      <c r="Q958" s="132"/>
      <c r="R958" s="132"/>
      <c r="S958" s="132"/>
      <c r="T958" s="132"/>
      <c r="U958" s="132"/>
      <c r="V958" s="132"/>
      <c r="W958" s="132"/>
      <c r="X958" s="132"/>
      <c r="Y958" s="132"/>
      <c r="Z958" s="132"/>
      <c r="AA958" s="132"/>
    </row>
    <row r="959" spans="1:27" ht="16.5" customHeight="1">
      <c r="A959" s="132"/>
      <c r="B959" s="176"/>
      <c r="C959" s="176"/>
      <c r="D959" s="176"/>
      <c r="E959" s="176"/>
      <c r="F959" s="176"/>
      <c r="G959" s="176"/>
      <c r="H959" s="176"/>
      <c r="I959" s="176"/>
      <c r="J959" s="176"/>
      <c r="K959" s="132"/>
      <c r="L959" s="132"/>
      <c r="M959" s="132"/>
      <c r="N959" s="132"/>
      <c r="O959" s="132"/>
      <c r="P959" s="132"/>
      <c r="Q959" s="132"/>
      <c r="R959" s="132"/>
      <c r="S959" s="132"/>
      <c r="T959" s="132"/>
      <c r="U959" s="132"/>
      <c r="V959" s="132"/>
      <c r="W959" s="132"/>
      <c r="X959" s="132"/>
      <c r="Y959" s="132"/>
      <c r="Z959" s="132"/>
      <c r="AA959" s="132"/>
    </row>
    <row r="960" spans="1:27" ht="16.5" customHeight="1">
      <c r="A960" s="132"/>
      <c r="B960" s="176"/>
      <c r="C960" s="176"/>
      <c r="D960" s="176"/>
      <c r="E960" s="176"/>
      <c r="F960" s="176"/>
      <c r="G960" s="176"/>
      <c r="H960" s="176"/>
      <c r="I960" s="176"/>
      <c r="J960" s="176"/>
      <c r="K960" s="132"/>
      <c r="L960" s="132"/>
      <c r="M960" s="132"/>
      <c r="N960" s="132"/>
      <c r="O960" s="132"/>
      <c r="P960" s="132"/>
      <c r="Q960" s="132"/>
      <c r="R960" s="132"/>
      <c r="S960" s="132"/>
      <c r="T960" s="132"/>
      <c r="U960" s="132"/>
      <c r="V960" s="132"/>
      <c r="W960" s="132"/>
      <c r="X960" s="132"/>
      <c r="Y960" s="132"/>
      <c r="Z960" s="132"/>
      <c r="AA960" s="132"/>
    </row>
    <row r="961" spans="1:27" ht="16.5" customHeight="1">
      <c r="A961" s="132"/>
      <c r="B961" s="176"/>
      <c r="C961" s="176"/>
      <c r="D961" s="176"/>
      <c r="E961" s="176"/>
      <c r="F961" s="176"/>
      <c r="G961" s="176"/>
      <c r="H961" s="176"/>
      <c r="I961" s="176"/>
      <c r="J961" s="176"/>
      <c r="K961" s="132"/>
      <c r="L961" s="132"/>
      <c r="M961" s="132"/>
      <c r="N961" s="132"/>
      <c r="O961" s="132"/>
      <c r="P961" s="132"/>
      <c r="Q961" s="132"/>
      <c r="R961" s="132"/>
      <c r="S961" s="132"/>
      <c r="T961" s="132"/>
      <c r="U961" s="132"/>
      <c r="V961" s="132"/>
      <c r="W961" s="132"/>
      <c r="X961" s="132"/>
      <c r="Y961" s="132"/>
      <c r="Z961" s="132"/>
      <c r="AA961" s="132"/>
    </row>
    <row r="962" spans="1:27" ht="16.5" customHeight="1">
      <c r="A962" s="132"/>
      <c r="B962" s="176"/>
      <c r="C962" s="176"/>
      <c r="D962" s="176"/>
      <c r="E962" s="176"/>
      <c r="F962" s="176"/>
      <c r="G962" s="176"/>
      <c r="H962" s="176"/>
      <c r="I962" s="176"/>
      <c r="J962" s="176"/>
      <c r="K962" s="132"/>
      <c r="L962" s="132"/>
      <c r="M962" s="132"/>
      <c r="N962" s="132"/>
      <c r="O962" s="132"/>
      <c r="P962" s="132"/>
      <c r="Q962" s="132"/>
      <c r="R962" s="132"/>
      <c r="S962" s="132"/>
      <c r="T962" s="132"/>
      <c r="U962" s="132"/>
      <c r="V962" s="132"/>
      <c r="W962" s="132"/>
      <c r="X962" s="132"/>
      <c r="Y962" s="132"/>
      <c r="Z962" s="132"/>
      <c r="AA962" s="132"/>
    </row>
    <row r="963" spans="1:27" ht="16.5" customHeight="1">
      <c r="A963" s="132"/>
      <c r="B963" s="176"/>
      <c r="C963" s="176"/>
      <c r="D963" s="176"/>
      <c r="E963" s="176"/>
      <c r="F963" s="176"/>
      <c r="G963" s="176"/>
      <c r="H963" s="176"/>
      <c r="I963" s="176"/>
      <c r="J963" s="176"/>
      <c r="K963" s="132"/>
      <c r="L963" s="132"/>
      <c r="M963" s="132"/>
      <c r="N963" s="132"/>
      <c r="O963" s="132"/>
      <c r="P963" s="132"/>
      <c r="Q963" s="132"/>
      <c r="R963" s="132"/>
      <c r="S963" s="132"/>
      <c r="T963" s="132"/>
      <c r="U963" s="132"/>
      <c r="V963" s="132"/>
      <c r="W963" s="132"/>
      <c r="X963" s="132"/>
      <c r="Y963" s="132"/>
      <c r="Z963" s="132"/>
      <c r="AA963" s="132"/>
    </row>
    <row r="964" spans="1:27" ht="16.5" customHeight="1">
      <c r="A964" s="132"/>
      <c r="B964" s="176"/>
      <c r="C964" s="176"/>
      <c r="D964" s="176"/>
      <c r="E964" s="176"/>
      <c r="F964" s="176"/>
      <c r="G964" s="176"/>
      <c r="H964" s="176"/>
      <c r="I964" s="176"/>
      <c r="J964" s="176"/>
      <c r="K964" s="132"/>
      <c r="L964" s="132"/>
      <c r="M964" s="132"/>
      <c r="N964" s="132"/>
      <c r="O964" s="132"/>
      <c r="P964" s="132"/>
      <c r="Q964" s="132"/>
      <c r="R964" s="132"/>
      <c r="S964" s="132"/>
      <c r="T964" s="132"/>
      <c r="U964" s="132"/>
      <c r="V964" s="132"/>
      <c r="W964" s="132"/>
      <c r="X964" s="132"/>
      <c r="Y964" s="132"/>
      <c r="Z964" s="132"/>
      <c r="AA964" s="132"/>
    </row>
    <row r="965" spans="1:27" ht="16.5" customHeight="1">
      <c r="A965" s="132"/>
      <c r="B965" s="176"/>
      <c r="C965" s="176"/>
      <c r="D965" s="176"/>
      <c r="E965" s="176"/>
      <c r="F965" s="176"/>
      <c r="G965" s="176"/>
      <c r="H965" s="176"/>
      <c r="I965" s="176"/>
      <c r="J965" s="176"/>
      <c r="K965" s="132"/>
      <c r="L965" s="132"/>
      <c r="M965" s="132"/>
      <c r="N965" s="132"/>
      <c r="O965" s="132"/>
      <c r="P965" s="132"/>
      <c r="Q965" s="132"/>
      <c r="R965" s="132"/>
      <c r="S965" s="132"/>
      <c r="T965" s="132"/>
      <c r="U965" s="132"/>
      <c r="V965" s="132"/>
      <c r="W965" s="132"/>
      <c r="X965" s="132"/>
      <c r="Y965" s="132"/>
      <c r="Z965" s="132"/>
      <c r="AA965" s="132"/>
    </row>
    <row r="966" spans="1:27" ht="16.5" customHeight="1">
      <c r="A966" s="132"/>
      <c r="B966" s="176"/>
      <c r="C966" s="176"/>
      <c r="D966" s="176"/>
      <c r="E966" s="176"/>
      <c r="F966" s="176"/>
      <c r="G966" s="176"/>
      <c r="H966" s="176"/>
      <c r="I966" s="176"/>
      <c r="J966" s="176"/>
      <c r="K966" s="132"/>
      <c r="L966" s="132"/>
      <c r="M966" s="132"/>
      <c r="N966" s="132"/>
      <c r="O966" s="132"/>
      <c r="P966" s="132"/>
      <c r="Q966" s="132"/>
      <c r="R966" s="132"/>
      <c r="S966" s="132"/>
      <c r="T966" s="132"/>
      <c r="U966" s="132"/>
      <c r="V966" s="132"/>
      <c r="W966" s="132"/>
      <c r="X966" s="132"/>
      <c r="Y966" s="132"/>
      <c r="Z966" s="132"/>
      <c r="AA966" s="132"/>
    </row>
    <row r="967" spans="1:27" ht="16.5" customHeight="1">
      <c r="A967" s="132"/>
      <c r="B967" s="176"/>
      <c r="C967" s="176"/>
      <c r="D967" s="176"/>
      <c r="E967" s="176"/>
      <c r="F967" s="176"/>
      <c r="G967" s="176"/>
      <c r="H967" s="176"/>
      <c r="I967" s="176"/>
      <c r="J967" s="176"/>
      <c r="K967" s="132"/>
      <c r="L967" s="132"/>
      <c r="M967" s="132"/>
      <c r="N967" s="132"/>
      <c r="O967" s="132"/>
      <c r="P967" s="132"/>
      <c r="Q967" s="132"/>
      <c r="R967" s="132"/>
      <c r="S967" s="132"/>
      <c r="T967" s="132"/>
      <c r="U967" s="132"/>
      <c r="V967" s="132"/>
      <c r="W967" s="132"/>
      <c r="X967" s="132"/>
      <c r="Y967" s="132"/>
      <c r="Z967" s="132"/>
      <c r="AA967" s="132"/>
    </row>
    <row r="968" spans="1:27" ht="16.5" customHeight="1">
      <c r="A968" s="132"/>
      <c r="B968" s="176"/>
      <c r="C968" s="176"/>
      <c r="D968" s="176"/>
      <c r="E968" s="176"/>
      <c r="F968" s="176"/>
      <c r="G968" s="176"/>
      <c r="H968" s="176"/>
      <c r="I968" s="176"/>
      <c r="J968" s="176"/>
      <c r="K968" s="132"/>
      <c r="L968" s="132"/>
      <c r="M968" s="132"/>
      <c r="N968" s="132"/>
      <c r="O968" s="132"/>
      <c r="P968" s="132"/>
      <c r="Q968" s="132"/>
      <c r="R968" s="132"/>
      <c r="S968" s="132"/>
      <c r="T968" s="132"/>
      <c r="U968" s="132"/>
      <c r="V968" s="132"/>
      <c r="W968" s="132"/>
      <c r="X968" s="132"/>
      <c r="Y968" s="132"/>
      <c r="Z968" s="132"/>
      <c r="AA968" s="132"/>
    </row>
    <row r="969" spans="1:27" ht="16.5" customHeight="1">
      <c r="A969" s="132"/>
      <c r="B969" s="176"/>
      <c r="C969" s="176"/>
      <c r="D969" s="176"/>
      <c r="E969" s="176"/>
      <c r="F969" s="176"/>
      <c r="G969" s="176"/>
      <c r="H969" s="176"/>
      <c r="I969" s="176"/>
      <c r="J969" s="176"/>
      <c r="K969" s="132"/>
      <c r="L969" s="132"/>
      <c r="M969" s="132"/>
      <c r="N969" s="132"/>
      <c r="O969" s="132"/>
      <c r="P969" s="132"/>
      <c r="Q969" s="132"/>
      <c r="R969" s="132"/>
      <c r="S969" s="132"/>
      <c r="T969" s="132"/>
      <c r="U969" s="132"/>
      <c r="V969" s="132"/>
      <c r="W969" s="132"/>
      <c r="X969" s="132"/>
      <c r="Y969" s="132"/>
      <c r="Z969" s="132"/>
      <c r="AA969" s="132"/>
    </row>
    <row r="970" spans="1:27" ht="16.5" customHeight="1">
      <c r="A970" s="132"/>
      <c r="B970" s="176"/>
      <c r="C970" s="176"/>
      <c r="D970" s="176"/>
      <c r="E970" s="176"/>
      <c r="F970" s="176"/>
      <c r="G970" s="176"/>
      <c r="H970" s="176"/>
      <c r="I970" s="176"/>
      <c r="J970" s="176"/>
      <c r="K970" s="132"/>
      <c r="L970" s="132"/>
      <c r="M970" s="132"/>
      <c r="N970" s="132"/>
      <c r="O970" s="132"/>
      <c r="P970" s="132"/>
      <c r="Q970" s="132"/>
      <c r="R970" s="132"/>
      <c r="S970" s="132"/>
      <c r="T970" s="132"/>
      <c r="U970" s="132"/>
      <c r="V970" s="132"/>
      <c r="W970" s="132"/>
      <c r="X970" s="132"/>
      <c r="Y970" s="132"/>
      <c r="Z970" s="132"/>
      <c r="AA970" s="132"/>
    </row>
    <row r="971" spans="1:27" ht="16.5" customHeight="1">
      <c r="A971" s="132"/>
      <c r="B971" s="176"/>
      <c r="C971" s="176"/>
      <c r="D971" s="176"/>
      <c r="E971" s="176"/>
      <c r="F971" s="176"/>
      <c r="G971" s="176"/>
      <c r="H971" s="176"/>
      <c r="I971" s="176"/>
      <c r="J971" s="176"/>
      <c r="K971" s="132"/>
      <c r="L971" s="132"/>
      <c r="M971" s="132"/>
      <c r="N971" s="132"/>
      <c r="O971" s="132"/>
      <c r="P971" s="132"/>
      <c r="Q971" s="132"/>
      <c r="R971" s="132"/>
      <c r="S971" s="132"/>
      <c r="T971" s="132"/>
      <c r="U971" s="132"/>
      <c r="V971" s="132"/>
      <c r="W971" s="132"/>
      <c r="X971" s="132"/>
      <c r="Y971" s="132"/>
      <c r="Z971" s="132"/>
      <c r="AA971" s="132"/>
    </row>
    <row r="972" spans="1:27" ht="16.5" customHeight="1">
      <c r="A972" s="132"/>
      <c r="B972" s="176"/>
      <c r="C972" s="176"/>
      <c r="D972" s="176"/>
      <c r="E972" s="176"/>
      <c r="F972" s="176"/>
      <c r="G972" s="176"/>
      <c r="H972" s="176"/>
      <c r="I972" s="176"/>
      <c r="J972" s="176"/>
      <c r="K972" s="132"/>
      <c r="L972" s="132"/>
      <c r="M972" s="132"/>
      <c r="N972" s="132"/>
      <c r="O972" s="132"/>
      <c r="P972" s="132"/>
      <c r="Q972" s="132"/>
      <c r="R972" s="132"/>
      <c r="S972" s="132"/>
      <c r="T972" s="132"/>
      <c r="U972" s="132"/>
      <c r="V972" s="132"/>
      <c r="W972" s="132"/>
      <c r="X972" s="132"/>
      <c r="Y972" s="132"/>
      <c r="Z972" s="132"/>
      <c r="AA972" s="132"/>
    </row>
    <row r="973" spans="1:27" ht="16.5" customHeight="1">
      <c r="A973" s="132"/>
      <c r="B973" s="176"/>
      <c r="C973" s="176"/>
      <c r="D973" s="176"/>
      <c r="E973" s="176"/>
      <c r="F973" s="176"/>
      <c r="G973" s="176"/>
      <c r="H973" s="176"/>
      <c r="I973" s="176"/>
      <c r="J973" s="176"/>
      <c r="K973" s="132"/>
      <c r="L973" s="132"/>
      <c r="M973" s="132"/>
      <c r="N973" s="132"/>
      <c r="O973" s="132"/>
      <c r="P973" s="132"/>
      <c r="Q973" s="132"/>
      <c r="R973" s="132"/>
      <c r="S973" s="132"/>
      <c r="T973" s="132"/>
      <c r="U973" s="132"/>
      <c r="V973" s="132"/>
      <c r="W973" s="132"/>
      <c r="X973" s="132"/>
      <c r="Y973" s="132"/>
      <c r="Z973" s="132"/>
      <c r="AA973" s="132"/>
    </row>
    <row r="974" spans="1:27" ht="16.5" customHeight="1">
      <c r="A974" s="132"/>
      <c r="B974" s="176"/>
      <c r="C974" s="176"/>
      <c r="D974" s="176"/>
      <c r="E974" s="176"/>
      <c r="F974" s="176"/>
      <c r="G974" s="176"/>
      <c r="H974" s="176"/>
      <c r="I974" s="176"/>
      <c r="J974" s="176"/>
      <c r="K974" s="132"/>
      <c r="L974" s="132"/>
      <c r="M974" s="132"/>
      <c r="N974" s="132"/>
      <c r="O974" s="132"/>
      <c r="P974" s="132"/>
      <c r="Q974" s="132"/>
      <c r="R974" s="132"/>
      <c r="S974" s="132"/>
      <c r="T974" s="132"/>
      <c r="U974" s="132"/>
      <c r="V974" s="132"/>
      <c r="W974" s="132"/>
      <c r="X974" s="132"/>
      <c r="Y974" s="132"/>
      <c r="Z974" s="132"/>
      <c r="AA974" s="132"/>
    </row>
    <row r="975" spans="1:27" ht="16.5" customHeight="1">
      <c r="A975" s="132"/>
      <c r="B975" s="176"/>
      <c r="C975" s="176"/>
      <c r="D975" s="176"/>
      <c r="E975" s="176"/>
      <c r="F975" s="176"/>
      <c r="G975" s="176"/>
      <c r="H975" s="176"/>
      <c r="I975" s="176"/>
      <c r="J975" s="176"/>
      <c r="K975" s="132"/>
      <c r="L975" s="132"/>
      <c r="M975" s="132"/>
      <c r="N975" s="132"/>
      <c r="O975" s="132"/>
      <c r="P975" s="132"/>
      <c r="Q975" s="132"/>
      <c r="R975" s="132"/>
      <c r="S975" s="132"/>
      <c r="T975" s="132"/>
      <c r="U975" s="132"/>
      <c r="V975" s="132"/>
      <c r="W975" s="132"/>
      <c r="X975" s="132"/>
      <c r="Y975" s="132"/>
      <c r="Z975" s="132"/>
      <c r="AA975" s="132"/>
    </row>
    <row r="976" spans="1:27" ht="16.5" customHeight="1">
      <c r="A976" s="132"/>
      <c r="B976" s="176"/>
      <c r="C976" s="176"/>
      <c r="D976" s="176"/>
      <c r="E976" s="176"/>
      <c r="F976" s="176"/>
      <c r="G976" s="176"/>
      <c r="H976" s="176"/>
      <c r="I976" s="176"/>
      <c r="J976" s="176"/>
      <c r="K976" s="132"/>
      <c r="L976" s="132"/>
      <c r="M976" s="132"/>
      <c r="N976" s="132"/>
      <c r="O976" s="132"/>
      <c r="P976" s="132"/>
      <c r="Q976" s="132"/>
      <c r="R976" s="132"/>
      <c r="S976" s="132"/>
      <c r="T976" s="132"/>
      <c r="U976" s="132"/>
      <c r="V976" s="132"/>
      <c r="W976" s="132"/>
      <c r="X976" s="132"/>
      <c r="Y976" s="132"/>
      <c r="Z976" s="132"/>
      <c r="AA976" s="132"/>
    </row>
    <row r="977" spans="1:27" ht="16.5" customHeight="1">
      <c r="A977" s="132"/>
      <c r="B977" s="176"/>
      <c r="C977" s="176"/>
      <c r="D977" s="176"/>
      <c r="E977" s="176"/>
      <c r="F977" s="176"/>
      <c r="G977" s="176"/>
      <c r="H977" s="176"/>
      <c r="I977" s="176"/>
      <c r="J977" s="176"/>
      <c r="K977" s="132"/>
      <c r="L977" s="132"/>
      <c r="M977" s="132"/>
      <c r="N977" s="132"/>
      <c r="O977" s="132"/>
      <c r="P977" s="132"/>
      <c r="Q977" s="132"/>
      <c r="R977" s="132"/>
      <c r="S977" s="132"/>
      <c r="T977" s="132"/>
      <c r="U977" s="132"/>
      <c r="V977" s="132"/>
      <c r="W977" s="132"/>
      <c r="X977" s="132"/>
      <c r="Y977" s="132"/>
      <c r="Z977" s="132"/>
      <c r="AA977" s="132"/>
    </row>
    <row r="978" spans="1:27" ht="16.5" customHeight="1">
      <c r="A978" s="132"/>
      <c r="B978" s="176"/>
      <c r="C978" s="176"/>
      <c r="D978" s="176"/>
      <c r="E978" s="176"/>
      <c r="F978" s="176"/>
      <c r="G978" s="176"/>
      <c r="H978" s="176"/>
      <c r="I978" s="176"/>
      <c r="J978" s="176"/>
      <c r="K978" s="132"/>
      <c r="L978" s="132"/>
      <c r="M978" s="132"/>
      <c r="N978" s="132"/>
      <c r="O978" s="132"/>
      <c r="P978" s="132"/>
      <c r="Q978" s="132"/>
      <c r="R978" s="132"/>
      <c r="S978" s="132"/>
      <c r="T978" s="132"/>
      <c r="U978" s="132"/>
      <c r="V978" s="132"/>
      <c r="W978" s="132"/>
      <c r="X978" s="132"/>
      <c r="Y978" s="132"/>
      <c r="Z978" s="132"/>
      <c r="AA978" s="132"/>
    </row>
    <row r="979" spans="1:27" ht="16.5" customHeight="1">
      <c r="A979" s="132"/>
      <c r="B979" s="176"/>
      <c r="C979" s="176"/>
      <c r="D979" s="176"/>
      <c r="E979" s="176"/>
      <c r="F979" s="176"/>
      <c r="G979" s="176"/>
      <c r="H979" s="176"/>
      <c r="I979" s="176"/>
      <c r="J979" s="176"/>
      <c r="K979" s="132"/>
      <c r="L979" s="132"/>
      <c r="M979" s="132"/>
      <c r="N979" s="132"/>
      <c r="O979" s="132"/>
      <c r="P979" s="132"/>
      <c r="Q979" s="132"/>
      <c r="R979" s="132"/>
      <c r="S979" s="132"/>
      <c r="T979" s="132"/>
      <c r="U979" s="132"/>
      <c r="V979" s="132"/>
      <c r="W979" s="132"/>
      <c r="X979" s="132"/>
      <c r="Y979" s="132"/>
      <c r="Z979" s="132"/>
      <c r="AA979" s="132"/>
    </row>
    <row r="980" spans="1:27" ht="16.5" customHeight="1">
      <c r="A980" s="132"/>
      <c r="B980" s="176"/>
      <c r="C980" s="176"/>
      <c r="D980" s="176"/>
      <c r="E980" s="176"/>
      <c r="F980" s="176"/>
      <c r="G980" s="176"/>
      <c r="H980" s="176"/>
      <c r="I980" s="176"/>
      <c r="J980" s="176"/>
      <c r="K980" s="132"/>
      <c r="L980" s="132"/>
      <c r="M980" s="132"/>
      <c r="N980" s="132"/>
      <c r="O980" s="132"/>
      <c r="P980" s="132"/>
      <c r="Q980" s="132"/>
      <c r="R980" s="132"/>
      <c r="S980" s="132"/>
      <c r="T980" s="132"/>
      <c r="U980" s="132"/>
      <c r="V980" s="132"/>
      <c r="W980" s="132"/>
      <c r="X980" s="132"/>
      <c r="Y980" s="132"/>
      <c r="Z980" s="132"/>
      <c r="AA980" s="132"/>
    </row>
    <row r="981" spans="1:27" ht="16.5" customHeight="1">
      <c r="A981" s="132"/>
      <c r="B981" s="176"/>
      <c r="C981" s="176"/>
      <c r="D981" s="176"/>
      <c r="E981" s="176"/>
      <c r="F981" s="176"/>
      <c r="G981" s="176"/>
      <c r="H981" s="176"/>
      <c r="I981" s="176"/>
      <c r="J981" s="176"/>
      <c r="K981" s="132"/>
      <c r="L981" s="132"/>
      <c r="M981" s="132"/>
      <c r="N981" s="132"/>
      <c r="O981" s="132"/>
      <c r="P981" s="132"/>
      <c r="Q981" s="132"/>
      <c r="R981" s="132"/>
      <c r="S981" s="132"/>
      <c r="T981" s="132"/>
      <c r="U981" s="132"/>
      <c r="V981" s="132"/>
      <c r="W981" s="132"/>
      <c r="X981" s="132"/>
      <c r="Y981" s="132"/>
      <c r="Z981" s="132"/>
      <c r="AA981" s="132"/>
    </row>
    <row r="982" spans="1:27" ht="16.5" customHeight="1">
      <c r="A982" s="132"/>
      <c r="B982" s="176"/>
      <c r="C982" s="176"/>
      <c r="D982" s="176"/>
      <c r="E982" s="176"/>
      <c r="F982" s="176"/>
      <c r="G982" s="176"/>
      <c r="H982" s="176"/>
      <c r="I982" s="176"/>
      <c r="J982" s="176"/>
      <c r="K982" s="132"/>
      <c r="L982" s="132"/>
      <c r="M982" s="132"/>
      <c r="N982" s="132"/>
      <c r="O982" s="132"/>
      <c r="P982" s="132"/>
      <c r="Q982" s="132"/>
      <c r="R982" s="132"/>
      <c r="S982" s="132"/>
      <c r="T982" s="132"/>
      <c r="U982" s="132"/>
      <c r="V982" s="132"/>
      <c r="W982" s="132"/>
      <c r="X982" s="132"/>
      <c r="Y982" s="132"/>
      <c r="Z982" s="132"/>
      <c r="AA982" s="132"/>
    </row>
    <row r="983" spans="1:27" ht="16.5" customHeight="1">
      <c r="A983" s="132"/>
      <c r="B983" s="176"/>
      <c r="C983" s="176"/>
      <c r="D983" s="176"/>
      <c r="E983" s="176"/>
      <c r="F983" s="176"/>
      <c r="G983" s="176"/>
      <c r="H983" s="176"/>
      <c r="I983" s="176"/>
      <c r="J983" s="176"/>
      <c r="K983" s="132"/>
      <c r="L983" s="132"/>
      <c r="M983" s="132"/>
      <c r="N983" s="132"/>
      <c r="O983" s="132"/>
      <c r="P983" s="132"/>
      <c r="Q983" s="132"/>
      <c r="R983" s="132"/>
      <c r="S983" s="132"/>
      <c r="T983" s="132"/>
      <c r="U983" s="132"/>
      <c r="V983" s="132"/>
      <c r="W983" s="132"/>
      <c r="X983" s="132"/>
      <c r="Y983" s="132"/>
      <c r="Z983" s="132"/>
      <c r="AA983" s="132"/>
    </row>
    <row r="984" spans="1:27" ht="16.5" customHeight="1">
      <c r="A984" s="132"/>
      <c r="B984" s="176"/>
      <c r="C984" s="176"/>
      <c r="D984" s="176"/>
      <c r="E984" s="176"/>
      <c r="F984" s="176"/>
      <c r="G984" s="176"/>
      <c r="H984" s="176"/>
      <c r="I984" s="176"/>
      <c r="J984" s="176"/>
      <c r="K984" s="132"/>
      <c r="L984" s="132"/>
      <c r="M984" s="132"/>
      <c r="N984" s="132"/>
      <c r="O984" s="132"/>
      <c r="P984" s="132"/>
      <c r="Q984" s="132"/>
      <c r="R984" s="132"/>
      <c r="S984" s="132"/>
      <c r="T984" s="132"/>
      <c r="U984" s="132"/>
      <c r="V984" s="132"/>
      <c r="W984" s="132"/>
      <c r="X984" s="132"/>
      <c r="Y984" s="132"/>
      <c r="Z984" s="132"/>
      <c r="AA984" s="132"/>
    </row>
    <row r="985" spans="1:27" ht="16.5" customHeight="1">
      <c r="A985" s="132"/>
      <c r="B985" s="176"/>
      <c r="C985" s="176"/>
      <c r="D985" s="176"/>
      <c r="E985" s="176"/>
      <c r="F985" s="176"/>
      <c r="G985" s="176"/>
      <c r="H985" s="176"/>
      <c r="I985" s="176"/>
      <c r="J985" s="176"/>
      <c r="K985" s="132"/>
      <c r="L985" s="132"/>
      <c r="M985" s="132"/>
      <c r="N985" s="132"/>
      <c r="O985" s="132"/>
      <c r="P985" s="132"/>
      <c r="Q985" s="132"/>
      <c r="R985" s="132"/>
      <c r="S985" s="132"/>
      <c r="T985" s="132"/>
      <c r="U985" s="132"/>
      <c r="V985" s="132"/>
      <c r="W985" s="132"/>
      <c r="X985" s="132"/>
      <c r="Y985" s="132"/>
      <c r="Z985" s="132"/>
      <c r="AA985" s="132"/>
    </row>
    <row r="986" spans="1:27" ht="16.5" customHeight="1">
      <c r="A986" s="132"/>
      <c r="B986" s="176"/>
      <c r="C986" s="176"/>
      <c r="D986" s="176"/>
      <c r="E986" s="176"/>
      <c r="F986" s="176"/>
      <c r="G986" s="176"/>
      <c r="H986" s="176"/>
      <c r="I986" s="176"/>
      <c r="J986" s="176"/>
      <c r="K986" s="132"/>
      <c r="L986" s="132"/>
      <c r="M986" s="132"/>
      <c r="N986" s="132"/>
      <c r="O986" s="132"/>
      <c r="P986" s="132"/>
      <c r="Q986" s="132"/>
      <c r="R986" s="132"/>
      <c r="S986" s="132"/>
      <c r="T986" s="132"/>
      <c r="U986" s="132"/>
      <c r="V986" s="132"/>
      <c r="W986" s="132"/>
      <c r="X986" s="132"/>
      <c r="Y986" s="132"/>
      <c r="Z986" s="132"/>
      <c r="AA986" s="132"/>
    </row>
    <row r="987" spans="1:27" ht="16.5" customHeight="1">
      <c r="A987" s="132"/>
      <c r="B987" s="176"/>
      <c r="C987" s="176"/>
      <c r="D987" s="176"/>
      <c r="E987" s="176"/>
      <c r="F987" s="176"/>
      <c r="G987" s="176"/>
      <c r="H987" s="176"/>
      <c r="I987" s="176"/>
      <c r="J987" s="176"/>
      <c r="K987" s="132"/>
      <c r="L987" s="132"/>
      <c r="M987" s="132"/>
      <c r="N987" s="132"/>
      <c r="O987" s="132"/>
      <c r="P987" s="132"/>
      <c r="Q987" s="132"/>
      <c r="R987" s="132"/>
      <c r="S987" s="132"/>
      <c r="T987" s="132"/>
      <c r="U987" s="132"/>
      <c r="V987" s="132"/>
      <c r="W987" s="132"/>
      <c r="X987" s="132"/>
      <c r="Y987" s="132"/>
      <c r="Z987" s="132"/>
      <c r="AA987" s="132"/>
    </row>
    <row r="988" spans="1:27" ht="16.5" customHeight="1">
      <c r="A988" s="132"/>
      <c r="B988" s="176"/>
      <c r="C988" s="176"/>
      <c r="D988" s="176"/>
      <c r="E988" s="176"/>
      <c r="F988" s="176"/>
      <c r="G988" s="176"/>
      <c r="H988" s="176"/>
      <c r="I988" s="176"/>
      <c r="J988" s="176"/>
      <c r="K988" s="132"/>
      <c r="L988" s="132"/>
      <c r="M988" s="132"/>
      <c r="N988" s="132"/>
      <c r="O988" s="132"/>
      <c r="P988" s="132"/>
      <c r="Q988" s="132"/>
      <c r="R988" s="132"/>
      <c r="S988" s="132"/>
      <c r="T988" s="132"/>
      <c r="U988" s="132"/>
      <c r="V988" s="132"/>
      <c r="W988" s="132"/>
      <c r="X988" s="132"/>
      <c r="Y988" s="132"/>
      <c r="Z988" s="132"/>
      <c r="AA988" s="132"/>
    </row>
  </sheetData>
  <mergeCells count="3">
    <mergeCell ref="B2:N2"/>
    <mergeCell ref="D3:G3"/>
    <mergeCell ref="K3:N3"/>
  </mergeCells>
  <conditionalFormatting sqref="G6:G28">
    <cfRule type="colorScale" priority="2">
      <colorScale>
        <cfvo type="formula" val="0"/>
        <cfvo type="formula" val="10"/>
        <cfvo type="formula" val="25"/>
        <color rgb="FFA8D08D"/>
        <color rgb="FFFFC000"/>
        <color rgb="FFC00000"/>
      </colorScale>
    </cfRule>
  </conditionalFormatting>
  <conditionalFormatting sqref="N6:N28">
    <cfRule type="colorScale" priority="1">
      <colorScale>
        <cfvo type="formula" val="0"/>
        <cfvo type="formula" val="10"/>
        <cfvo type="formula" val="25"/>
        <color rgb="FFA8D08D"/>
        <color rgb="FFFFC000"/>
        <color rgb="FFC00000"/>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cnil_-_Liste_des_traitements</vt:lpstr>
      <vt:lpstr>cnil_-_Exemple_de_fiche</vt:lpstr>
      <vt:lpstr>rh</vt:lpstr>
      <vt:lpstr>azure</vt:lpstr>
      <vt:lpstr>ROI</vt:lpstr>
      <vt:lpstr>Plan de prévention_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 wind</dc:creator>
  <cp:lastModifiedBy>wesh</cp:lastModifiedBy>
  <dcterms:created xsi:type="dcterms:W3CDTF">2022-11-11T01:14:03Z</dcterms:created>
  <dcterms:modified xsi:type="dcterms:W3CDTF">2022-11-11T02:42:18Z</dcterms:modified>
</cp:coreProperties>
</file>