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WB" sheetId="1" r:id="rId1"/>
  </sheets>
  <definedNames>
    <definedName name="_xlnm.Print_Area" localSheetId="0">NWB!$A$1:$R$24</definedName>
  </definedNames>
  <calcPr calcId="144525"/>
</workbook>
</file>

<file path=xl/calcChain.xml><?xml version="1.0" encoding="utf-8"?>
<calcChain xmlns="http://schemas.openxmlformats.org/spreadsheetml/2006/main">
  <c r="G15" i="1" l="1"/>
  <c r="K15" i="1" s="1"/>
  <c r="E16" i="1"/>
  <c r="G16" i="1" s="1"/>
  <c r="G17" i="1"/>
  <c r="O17" i="1" s="1"/>
  <c r="R17" i="1"/>
  <c r="K17" i="1" l="1"/>
  <c r="R16" i="1"/>
  <c r="K16" i="1"/>
  <c r="O16" i="1"/>
  <c r="R15" i="1"/>
  <c r="O15" i="1"/>
  <c r="P18" i="1"/>
  <c r="F18" i="1"/>
  <c r="D18" i="1"/>
  <c r="E18" i="1"/>
  <c r="R14" i="1"/>
  <c r="G14" i="1"/>
  <c r="O14" i="1" s="1"/>
  <c r="R13" i="1"/>
  <c r="G13" i="1"/>
  <c r="O13" i="1" s="1"/>
  <c r="R12" i="1"/>
  <c r="G12" i="1"/>
  <c r="O12" i="1" s="1"/>
  <c r="R11" i="1"/>
  <c r="G11" i="1"/>
  <c r="O11" i="1" s="1"/>
  <c r="K11" i="1" l="1"/>
  <c r="K13" i="1"/>
  <c r="K14" i="1"/>
  <c r="K12" i="1"/>
  <c r="O18" i="1" l="1"/>
  <c r="R18" i="1"/>
  <c r="K18" i="1"/>
  <c r="G18" i="1"/>
  <c r="F19" i="1" l="1"/>
  <c r="E19" i="1"/>
  <c r="D19" i="1"/>
  <c r="O20" i="1"/>
</calcChain>
</file>

<file path=xl/sharedStrings.xml><?xml version="1.0" encoding="utf-8"?>
<sst xmlns="http://schemas.openxmlformats.org/spreadsheetml/2006/main" count="25" uniqueCount="22">
  <si>
    <t>Nawab Ledger</t>
  </si>
  <si>
    <t>S/No.</t>
  </si>
  <si>
    <t>Date</t>
  </si>
  <si>
    <t>Particulars</t>
  </si>
  <si>
    <t>Grade</t>
  </si>
  <si>
    <t xml:space="preserve">
Value</t>
  </si>
  <si>
    <t>Freight/mt</t>
  </si>
  <si>
    <t>Supplier
Freight</t>
  </si>
  <si>
    <t>Road
Exp</t>
  </si>
  <si>
    <t>Total Supp Freight</t>
  </si>
  <si>
    <t>Cash Paid</t>
  </si>
  <si>
    <t>NW 
Freight/mt</t>
  </si>
  <si>
    <t>NW
Total Freight</t>
  </si>
  <si>
    <t>Remarks</t>
  </si>
  <si>
    <t>Lumps</t>
  </si>
  <si>
    <t>Chips</t>
  </si>
  <si>
    <t>Fines</t>
  </si>
  <si>
    <t>Total</t>
  </si>
  <si>
    <t>Rate/mt</t>
  </si>
  <si>
    <t>Cash</t>
  </si>
  <si>
    <t>Ratio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</si>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</sst>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15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3" fontId="0" fillId="0" borderId="5" xfId="0" applyNumberFormat="1" applyFill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4" fontId="4" fillId="0" borderId="0" xfId="1" applyNumberFormat="1" applyFont="1" applyFill="1" applyBorder="1" applyAlignment="1">
      <alignment horizontal="center"/>
    </xf>
    <xf numFmtId="0" fontId="4" fillId="0" borderId="0" xfId="0" applyFont="1" applyFill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center"/>
    </xf>
    <xf numFmtId="9" fontId="4" fillId="0" borderId="0" xfId="1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  <xf numFmtId="4" fontId="0" fillId="0" borderId="0" xfId="0" applyNumberFormat="1" applyFill="1"/>
    <xf numFmtId="3" fontId="0" fillId="0" borderId="0" xfId="0" applyNumberFormat="1"/>
    <xf numFmtId="9" fontId="0" fillId="0" borderId="0" xfId="1" applyFont="1" applyFill="1"/>
    <xf numFmtId="0" fontId="2" fillId="0" borderId="0" xfId="0" applyFont="1" applyFill="1" applyAlignment="1">
      <alignment horizontal="center"/>
    </xf>
    <xf numFmtId="3" fontId="2" fillId="0" borderId="0" xfId="0" applyNumberFormat="1" applyFont="1" applyFill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tabSelected="1" topLeftCell="A4" zoomScaleNormal="100" workbookViewId="0">
      <selection activeCell="A6" sqref="A6"/>
    </sheetView>
  </sheetViews>
  <sheetFormatPr defaultRowHeight="18" customHeight="1" x14ac:dyDescent="0.25"/>
  <cols>
    <col min="1" max="1" width="5.28515625" customWidth="1"/>
    <col min="2" max="2" width="10.42578125" customWidth="1"/>
    <col min="3" max="3" width="18.7109375" customWidth="1"/>
    <col min="4" max="5" width="10.7109375" customWidth="1"/>
    <col min="6" max="6" width="10.5703125" customWidth="1"/>
    <col min="7" max="7" width="13" customWidth="1"/>
    <col min="8" max="9" width="13" hidden="1" customWidth="1"/>
    <col min="10" max="15" width="11.85546875" customWidth="1"/>
    <col min="16" max="18" width="11.5703125" customWidth="1"/>
    <col min="19" max="19" width="27.7109375" bestFit="1" customWidth="1"/>
    <col min="23" max="23" width="9.42578125" bestFit="1" customWidth="1"/>
  </cols>
  <sheetData>
    <row r="2" spans="1:19" ht="18" customHeight="1" x14ac:dyDescent="0.3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ht="18" customHeight="1" x14ac:dyDescent="0.25">
      <c r="A4" s="28" t="s">
        <v>1</v>
      </c>
      <c r="B4" s="28" t="s">
        <v>2</v>
      </c>
      <c r="C4" s="28" t="s">
        <v>3</v>
      </c>
      <c r="D4" s="30" t="s">
        <v>4</v>
      </c>
      <c r="E4" s="31"/>
      <c r="F4" s="31"/>
      <c r="G4" s="32"/>
      <c r="H4" s="1"/>
      <c r="I4" s="1"/>
      <c r="J4" s="2"/>
      <c r="K4" s="33" t="s">
        <v>5</v>
      </c>
      <c r="L4" s="35" t="s">
        <v>6</v>
      </c>
      <c r="M4" s="35" t="s">
        <v>7</v>
      </c>
      <c r="N4" s="35" t="s">
        <v>8</v>
      </c>
      <c r="O4" s="35" t="s">
        <v>9</v>
      </c>
      <c r="P4" s="28" t="s">
        <v>10</v>
      </c>
      <c r="Q4" s="35" t="s">
        <v>11</v>
      </c>
      <c r="R4" s="35" t="s">
        <v>12</v>
      </c>
      <c r="S4" s="38" t="s">
        <v>13</v>
      </c>
    </row>
    <row r="5" spans="1:19" ht="28.5" customHeight="1" x14ac:dyDescent="0.25">
      <c r="A5" s="29"/>
      <c r="B5" s="29"/>
      <c r="C5" s="29"/>
      <c r="D5" s="3" t="s">
        <v>14</v>
      </c>
      <c r="E5" s="3" t="s">
        <v>15</v>
      </c>
      <c r="F5" s="3" t="s">
        <v>16</v>
      </c>
      <c r="G5" s="3" t="s">
        <v>17</v>
      </c>
      <c r="H5" s="3"/>
      <c r="I5" s="3"/>
      <c r="J5" s="3" t="s">
        <v>18</v>
      </c>
      <c r="K5" s="34"/>
      <c r="L5" s="36"/>
      <c r="M5" s="36"/>
      <c r="N5" s="36"/>
      <c r="O5" s="36"/>
      <c r="P5" s="29"/>
      <c r="Q5" s="29"/>
      <c r="R5" s="29"/>
      <c r="S5" s="38"/>
    </row>
    <row r="6" spans="1:19" ht="18" customHeight="1" x14ac:dyDescent="0.25">
      <c r="A6" s="4"/>
      <c r="B6" s="5"/>
      <c r="C6" s="6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4"/>
    </row>
    <row r="7" spans="1:19" ht="18" customHeight="1" x14ac:dyDescent="0.25">
      <c r="A7" s="4"/>
      <c r="B7" s="5">
        <v>45712</v>
      </c>
      <c r="C7" s="6" t="s">
        <v>19</v>
      </c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>
        <v>5100000</v>
      </c>
      <c r="Q7" s="8"/>
      <c r="R7" s="8"/>
      <c r="S7" s="4"/>
    </row>
    <row r="8" spans="1:19" ht="18" customHeight="1" x14ac:dyDescent="0.25">
      <c r="A8" s="4"/>
      <c r="B8" s="5">
        <v>45740</v>
      </c>
      <c r="C8" s="6" t="s">
        <v>19</v>
      </c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>
        <v>3000000</v>
      </c>
      <c r="Q8" s="8"/>
      <c r="R8" s="8"/>
      <c r="S8" s="4"/>
    </row>
    <row r="9" spans="1:19" ht="18" customHeight="1" x14ac:dyDescent="0.25">
      <c r="A9" s="4"/>
      <c r="B9" s="5">
        <v>45759</v>
      </c>
      <c r="C9" s="6" t="s">
        <v>19</v>
      </c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>
        <v>500000</v>
      </c>
      <c r="Q9" s="8"/>
      <c r="R9" s="8"/>
      <c r="S9" s="4"/>
    </row>
    <row r="10" spans="1:19" ht="18" customHeight="1" x14ac:dyDescent="0.25">
      <c r="A10" s="4"/>
      <c r="B10" s="5">
        <v>45762</v>
      </c>
      <c r="C10" s="6" t="s">
        <v>19</v>
      </c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>
        <v>200000</v>
      </c>
      <c r="Q10" s="8"/>
      <c r="R10" s="8"/>
      <c r="S10" s="4"/>
    </row>
    <row r="11" spans="1:19" ht="18" customHeight="1" x14ac:dyDescent="0.25">
      <c r="A11" s="4">
        <v>1</v>
      </c>
      <c r="B11" s="5">
        <v>45764</v>
      </c>
      <c r="C11" s="6">
        <v>8393</v>
      </c>
      <c r="D11" s="7"/>
      <c r="E11" s="7">
        <v>35.22</v>
      </c>
      <c r="F11" s="7"/>
      <c r="G11" s="7">
        <f t="shared" ref="G11:G17" si="0">SUM(D11:F11)</f>
        <v>35.22</v>
      </c>
      <c r="H11" s="7"/>
      <c r="I11" s="7"/>
      <c r="J11" s="8">
        <v>39500</v>
      </c>
      <c r="K11" s="8">
        <f t="shared" ref="K11:K17" si="1">J11*G11</f>
        <v>1391190</v>
      </c>
      <c r="L11" s="8">
        <v>4700</v>
      </c>
      <c r="M11" s="8">
        <v>3000</v>
      </c>
      <c r="N11" s="8">
        <v>15000</v>
      </c>
      <c r="O11" s="8">
        <f t="shared" ref="O11:O17" si="2">(M11*G11)+N11</f>
        <v>120660</v>
      </c>
      <c r="P11" s="8"/>
      <c r="Q11" s="8">
        <v>1700</v>
      </c>
      <c r="R11" s="8">
        <f t="shared" ref="R11:R17" si="3">Q11*G11</f>
        <v>59874</v>
      </c>
      <c r="S11" s="4"/>
    </row>
    <row r="12" spans="1:19" ht="18" customHeight="1" x14ac:dyDescent="0.25">
      <c r="A12" s="4">
        <v>2</v>
      </c>
      <c r="B12" s="5">
        <v>45764</v>
      </c>
      <c r="C12" s="6">
        <v>11852</v>
      </c>
      <c r="D12" s="7"/>
      <c r="E12" s="7"/>
      <c r="F12" s="7">
        <v>35.83</v>
      </c>
      <c r="G12" s="7">
        <f t="shared" si="0"/>
        <v>35.83</v>
      </c>
      <c r="H12" s="7"/>
      <c r="I12" s="7"/>
      <c r="J12" s="8">
        <v>39500</v>
      </c>
      <c r="K12" s="8">
        <f t="shared" si="1"/>
        <v>1415285</v>
      </c>
      <c r="L12" s="8">
        <v>4700</v>
      </c>
      <c r="M12" s="8">
        <v>3000</v>
      </c>
      <c r="N12" s="8">
        <v>15000</v>
      </c>
      <c r="O12" s="8">
        <f t="shared" si="2"/>
        <v>122490</v>
      </c>
      <c r="P12" s="8"/>
      <c r="Q12" s="8">
        <v>1700</v>
      </c>
      <c r="R12" s="8">
        <f t="shared" si="3"/>
        <v>60911</v>
      </c>
      <c r="S12" s="4"/>
    </row>
    <row r="13" spans="1:19" ht="18" customHeight="1" x14ac:dyDescent="0.25">
      <c r="A13" s="4">
        <v>3</v>
      </c>
      <c r="B13" s="5">
        <v>45764</v>
      </c>
      <c r="C13" s="6">
        <v>92635</v>
      </c>
      <c r="D13" s="7">
        <v>34.92</v>
      </c>
      <c r="E13" s="7"/>
      <c r="F13" s="7"/>
      <c r="G13" s="7">
        <f t="shared" si="0"/>
        <v>34.92</v>
      </c>
      <c r="H13" s="7"/>
      <c r="I13" s="7"/>
      <c r="J13" s="8">
        <v>39500</v>
      </c>
      <c r="K13" s="8">
        <f t="shared" si="1"/>
        <v>1379340</v>
      </c>
      <c r="L13" s="8">
        <v>4700</v>
      </c>
      <c r="M13" s="8">
        <v>3000</v>
      </c>
      <c r="N13" s="8">
        <v>15000</v>
      </c>
      <c r="O13" s="8">
        <f t="shared" si="2"/>
        <v>119760</v>
      </c>
      <c r="P13" s="8"/>
      <c r="Q13" s="8">
        <v>1700</v>
      </c>
      <c r="R13" s="8">
        <f t="shared" si="3"/>
        <v>59364</v>
      </c>
      <c r="S13" s="4"/>
    </row>
    <row r="14" spans="1:19" ht="18" customHeight="1" x14ac:dyDescent="0.25">
      <c r="A14" s="4">
        <v>4</v>
      </c>
      <c r="B14" s="5">
        <v>45764</v>
      </c>
      <c r="C14" s="6">
        <v>86422</v>
      </c>
      <c r="D14" s="7"/>
      <c r="E14" s="7"/>
      <c r="F14" s="7">
        <v>35.130000000000003</v>
      </c>
      <c r="G14" s="7">
        <f t="shared" si="0"/>
        <v>35.130000000000003</v>
      </c>
      <c r="H14" s="7"/>
      <c r="I14" s="7"/>
      <c r="J14" s="8">
        <v>39500</v>
      </c>
      <c r="K14" s="8">
        <f t="shared" si="1"/>
        <v>1387635</v>
      </c>
      <c r="L14" s="8">
        <v>4700</v>
      </c>
      <c r="M14" s="8">
        <v>3000</v>
      </c>
      <c r="N14" s="8">
        <v>15000</v>
      </c>
      <c r="O14" s="8">
        <f t="shared" si="2"/>
        <v>120390.00000000001</v>
      </c>
      <c r="P14" s="8"/>
      <c r="Q14" s="8">
        <v>1700</v>
      </c>
      <c r="R14" s="8">
        <f t="shared" si="3"/>
        <v>59721.000000000007</v>
      </c>
      <c r="S14" s="4"/>
    </row>
    <row r="15" spans="1:19" ht="18" customHeight="1" x14ac:dyDescent="0.25">
      <c r="A15" s="4">
        <v>5</v>
      </c>
      <c r="B15" s="5">
        <v>45766</v>
      </c>
      <c r="C15" s="6">
        <v>22219</v>
      </c>
      <c r="D15" s="7">
        <v>34.54</v>
      </c>
      <c r="E15" s="7"/>
      <c r="F15" s="7"/>
      <c r="G15" s="7">
        <f t="shared" si="0"/>
        <v>34.54</v>
      </c>
      <c r="H15" s="7"/>
      <c r="I15" s="7"/>
      <c r="J15" s="8">
        <v>39500</v>
      </c>
      <c r="K15" s="8">
        <f t="shared" si="1"/>
        <v>1364330</v>
      </c>
      <c r="L15" s="8">
        <v>3500</v>
      </c>
      <c r="M15" s="8">
        <v>3000</v>
      </c>
      <c r="N15" s="8">
        <v>15000</v>
      </c>
      <c r="O15" s="8">
        <f t="shared" si="2"/>
        <v>118620</v>
      </c>
      <c r="P15" s="8"/>
      <c r="Q15" s="8">
        <v>500</v>
      </c>
      <c r="R15" s="8">
        <f t="shared" si="3"/>
        <v>17270</v>
      </c>
      <c r="S15" s="4"/>
    </row>
    <row r="16" spans="1:19" ht="18" customHeight="1" x14ac:dyDescent="0.25">
      <c r="A16" s="4">
        <v>6</v>
      </c>
      <c r="B16" s="5">
        <v>45766</v>
      </c>
      <c r="C16" s="6">
        <v>79343</v>
      </c>
      <c r="D16" s="7">
        <v>20.93</v>
      </c>
      <c r="E16" s="7">
        <f>1.61*9</f>
        <v>14.49</v>
      </c>
      <c r="F16" s="7"/>
      <c r="G16" s="7">
        <f t="shared" si="0"/>
        <v>35.42</v>
      </c>
      <c r="H16" s="7"/>
      <c r="I16" s="7"/>
      <c r="J16" s="8">
        <v>39500</v>
      </c>
      <c r="K16" s="8">
        <f t="shared" si="1"/>
        <v>1399090</v>
      </c>
      <c r="L16" s="8">
        <v>3500</v>
      </c>
      <c r="M16" s="8">
        <v>3000</v>
      </c>
      <c r="N16" s="8">
        <v>15000</v>
      </c>
      <c r="O16" s="8">
        <f t="shared" si="2"/>
        <v>121260</v>
      </c>
      <c r="P16" s="8"/>
      <c r="Q16" s="8">
        <v>500</v>
      </c>
      <c r="R16" s="8">
        <f t="shared" si="3"/>
        <v>17710</v>
      </c>
      <c r="S16" s="4"/>
    </row>
    <row r="17" spans="1:28" ht="18" customHeight="1" x14ac:dyDescent="0.25">
      <c r="A17" s="4">
        <v>7</v>
      </c>
      <c r="B17" s="5">
        <v>45766</v>
      </c>
      <c r="C17" s="6">
        <v>23824</v>
      </c>
      <c r="D17" s="7">
        <v>31.32</v>
      </c>
      <c r="E17" s="7"/>
      <c r="F17" s="7">
        <v>3.93</v>
      </c>
      <c r="G17" s="7">
        <f t="shared" si="0"/>
        <v>35.25</v>
      </c>
      <c r="H17" s="7"/>
      <c r="I17" s="7"/>
      <c r="J17" s="8">
        <v>39500</v>
      </c>
      <c r="K17" s="8">
        <f t="shared" si="1"/>
        <v>1392375</v>
      </c>
      <c r="L17" s="8">
        <v>3300</v>
      </c>
      <c r="M17" s="8">
        <v>3000</v>
      </c>
      <c r="N17" s="8">
        <v>15000</v>
      </c>
      <c r="O17" s="8">
        <f t="shared" si="2"/>
        <v>120750</v>
      </c>
      <c r="P17" s="8"/>
      <c r="Q17" s="8">
        <v>300</v>
      </c>
      <c r="R17" s="8">
        <f t="shared" si="3"/>
        <v>10575</v>
      </c>
      <c r="S17" s="4"/>
    </row>
    <row r="18" spans="1:28" ht="18" customHeight="1" x14ac:dyDescent="0.25">
      <c r="A18" s="9"/>
      <c r="B18" s="10"/>
      <c r="C18" s="10"/>
      <c r="D18" s="11">
        <f>SUM(D6:D17)</f>
        <v>121.71000000000001</v>
      </c>
      <c r="E18" s="11">
        <f>SUM(E6:E17)</f>
        <v>49.71</v>
      </c>
      <c r="F18" s="11">
        <f>SUM(F6:F17)</f>
        <v>74.890000000000015</v>
      </c>
      <c r="G18" s="11">
        <f>SUM(G6:G17)</f>
        <v>246.31</v>
      </c>
      <c r="H18" s="12"/>
      <c r="I18" s="12"/>
      <c r="J18" s="12"/>
      <c r="K18" s="13">
        <f>SUM(K6:K17)</f>
        <v>9729245</v>
      </c>
      <c r="L18" s="13"/>
      <c r="M18" s="13"/>
      <c r="N18" s="13"/>
      <c r="O18" s="14">
        <f>SUM(O6:O17)</f>
        <v>843930</v>
      </c>
      <c r="P18" s="14">
        <f>SUM(P6:P17)</f>
        <v>8800000</v>
      </c>
      <c r="Q18" s="14"/>
      <c r="R18" s="14">
        <f>SUM(R6:R17)</f>
        <v>285425</v>
      </c>
      <c r="S18" s="9"/>
    </row>
    <row r="19" spans="1:28" ht="18" customHeight="1" x14ac:dyDescent="0.3">
      <c r="B19" s="10"/>
      <c r="C19" s="10" t="s">
        <v>20</v>
      </c>
      <c r="D19" s="15">
        <f>D18/G18</f>
        <v>0.49413340911859044</v>
      </c>
      <c r="E19" s="15">
        <f>E18/G18</f>
        <v>0.20181884616946125</v>
      </c>
      <c r="F19" s="15">
        <f>F18/G18</f>
        <v>0.3040477447119484</v>
      </c>
      <c r="G19" s="16"/>
      <c r="H19" s="16"/>
      <c r="I19" s="16"/>
      <c r="J19" s="16"/>
      <c r="K19" s="16"/>
      <c r="L19" s="17"/>
      <c r="M19" s="17"/>
      <c r="N19" s="17"/>
      <c r="O19" s="17"/>
      <c r="P19" s="18"/>
      <c r="Q19" s="18"/>
      <c r="R19" s="18"/>
    </row>
    <row r="20" spans="1:28" ht="18" customHeight="1" x14ac:dyDescent="0.25">
      <c r="D20" s="19"/>
      <c r="E20" s="19"/>
      <c r="F20" s="20"/>
      <c r="G20" s="20"/>
      <c r="H20" s="20"/>
      <c r="I20" s="20"/>
      <c r="J20" s="39"/>
      <c r="K20" s="39"/>
      <c r="L20" s="40" t="s">
        <v>21</v>
      </c>
      <c r="M20" s="40"/>
      <c r="N20" s="40"/>
      <c r="O20" s="41">
        <f>K18-O18-P18</f>
        <v>85315</v>
      </c>
      <c r="P20" s="40"/>
      <c r="Q20" s="21"/>
      <c r="R20" s="21"/>
    </row>
    <row r="21" spans="1:28" ht="18" customHeight="1" x14ac:dyDescent="0.25">
      <c r="D21" s="22"/>
      <c r="E21" s="20"/>
      <c r="F21" s="22"/>
      <c r="G21" s="20"/>
      <c r="H21" s="20"/>
      <c r="I21" s="20"/>
      <c r="J21" s="39"/>
      <c r="K21" s="39"/>
      <c r="L21" s="44"/>
      <c r="M21" s="44"/>
      <c r="N21" s="44"/>
      <c r="O21" s="42"/>
      <c r="P21" s="39"/>
      <c r="Q21" s="21"/>
      <c r="R21" s="21"/>
    </row>
    <row r="22" spans="1:28" ht="18" customHeight="1" x14ac:dyDescent="0.25">
      <c r="D22" s="23"/>
      <c r="E22" s="23"/>
      <c r="F22" s="23"/>
      <c r="G22" s="20"/>
      <c r="H22" s="20"/>
      <c r="I22" s="20"/>
      <c r="J22" s="39"/>
      <c r="K22" s="39"/>
      <c r="L22" s="40"/>
      <c r="M22" s="40"/>
      <c r="N22" s="40"/>
      <c r="O22" s="45"/>
      <c r="P22" s="43"/>
      <c r="Q22" s="21"/>
      <c r="R22" s="21"/>
      <c r="V22" s="24"/>
    </row>
    <row r="23" spans="1:28" ht="18" customHeight="1" x14ac:dyDescent="0.25">
      <c r="D23" s="22"/>
      <c r="E23" s="22"/>
      <c r="F23" s="22"/>
      <c r="G23" s="22"/>
      <c r="H23" s="20"/>
      <c r="I23" s="20"/>
      <c r="J23" s="39"/>
      <c r="K23" s="39"/>
      <c r="L23" s="19"/>
      <c r="M23" s="19"/>
      <c r="N23" s="19"/>
      <c r="O23" s="42"/>
      <c r="P23" s="39"/>
      <c r="Q23" s="21"/>
      <c r="R23" s="21"/>
    </row>
    <row r="24" spans="1:28" ht="18" customHeight="1" x14ac:dyDescent="0.25">
      <c r="D24" s="25"/>
      <c r="E24" s="25"/>
      <c r="F24" s="25"/>
      <c r="G24" s="20"/>
      <c r="H24" s="20"/>
      <c r="I24" s="20"/>
      <c r="J24" s="43"/>
      <c r="K24" s="43"/>
      <c r="L24" s="26"/>
      <c r="M24" s="26"/>
      <c r="N24" s="26"/>
      <c r="O24" s="26"/>
      <c r="P24" s="27"/>
      <c r="Q24" s="27"/>
      <c r="R24" s="27"/>
    </row>
    <row r="26" spans="1:28" ht="18" customHeight="1" x14ac:dyDescent="0.25">
      <c r="E26" s="24"/>
      <c r="V26" s="24"/>
    </row>
    <row r="29" spans="1:28" ht="18" customHeight="1" x14ac:dyDescent="0.25">
      <c r="AB29">
        <v>159</v>
      </c>
    </row>
    <row r="30" spans="1:28" ht="18" customHeight="1" x14ac:dyDescent="0.25">
      <c r="AB30">
        <v>27</v>
      </c>
    </row>
  </sheetData>
  <mergeCells count="26">
    <mergeCell ref="J24:K24"/>
    <mergeCell ref="J21:K21"/>
    <mergeCell ref="L21:N21"/>
    <mergeCell ref="O21:P21"/>
    <mergeCell ref="J22:K22"/>
    <mergeCell ref="L22:N22"/>
    <mergeCell ref="O22:P22"/>
    <mergeCell ref="J20:K20"/>
    <mergeCell ref="L20:N20"/>
    <mergeCell ref="O20:P20"/>
    <mergeCell ref="J23:K23"/>
    <mergeCell ref="O23:P23"/>
    <mergeCell ref="L4:L5"/>
    <mergeCell ref="M4:M5"/>
    <mergeCell ref="N4:N5"/>
    <mergeCell ref="O4:O5"/>
    <mergeCell ref="A2:S2"/>
    <mergeCell ref="P4:P5"/>
    <mergeCell ref="Q4:Q5"/>
    <mergeCell ref="R4:R5"/>
    <mergeCell ref="S4:S5"/>
    <mergeCell ref="A4:A5"/>
    <mergeCell ref="B4:B5"/>
    <mergeCell ref="C4:C5"/>
    <mergeCell ref="D4:G4"/>
    <mergeCell ref="K4:K5"/>
  </mergeCells>
  <pageMargins left="0.24" right="0.19" top="0.44" bottom="0.43" header="0.3" footer="0.3"/>
  <pageSetup scale="70" orientation="landscape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NWB</vt:lpstr>
      <vt:lpstr>NWB!Print_Area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2025-06-30T11:21:36Z</dcterms:created>
  <dcterms:modified xsi:type="dcterms:W3CDTF">2025-07-01T04:28:00Z</dcterms:modified>
</cp:coreProperties>
</file>