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map\OneDrive\Desktop\Ku\rab-bpsi\rab-bldsp\EXCEL\"/>
    </mc:Choice>
  </mc:AlternateContent>
  <xr:revisionPtr revIDLastSave="0" documentId="8_{2556CC25-6A88-4F9B-AC38-D2B7C0A6CCF1}" xr6:coauthVersionLast="47" xr6:coauthVersionMax="47" xr10:uidLastSave="{00000000-0000-0000-0000-000000000000}"/>
  <bookViews>
    <workbookView xWindow="-108" yWindow="-108" windowWidth="23256" windowHeight="12456" xr2:uid="{2374B62C-0276-44B2-B6BD-57FADD310EB8}"/>
  </bookViews>
  <sheets>
    <sheet name="Sheet1" sheetId="1" r:id="rId1"/>
  </sheets>
  <externalReferences>
    <externalReference r:id="rId2"/>
  </externalReferences>
  <definedNames>
    <definedName name="OP">[1]COVER!$G$17</definedName>
    <definedName name="ppn">[1]COVER!$G$19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0" i="1" l="1"/>
  <c r="F198" i="1"/>
  <c r="H195" i="1"/>
  <c r="G193" i="1"/>
  <c r="H193" i="1" s="1"/>
  <c r="E193" i="1"/>
  <c r="L190" i="1"/>
  <c r="J190" i="1"/>
  <c r="H190" i="1"/>
  <c r="L189" i="1"/>
  <c r="J189" i="1"/>
  <c r="H189" i="1"/>
  <c r="L188" i="1"/>
  <c r="L191" i="1" s="1"/>
  <c r="J188" i="1"/>
  <c r="H188" i="1"/>
  <c r="L184" i="1"/>
  <c r="L186" i="1" s="1"/>
  <c r="J184" i="1"/>
  <c r="G184" i="1"/>
  <c r="H184" i="1" s="1"/>
  <c r="E184" i="1"/>
  <c r="L183" i="1"/>
  <c r="J183" i="1"/>
  <c r="G183" i="1"/>
  <c r="H183" i="1" s="1"/>
  <c r="E183" i="1"/>
  <c r="L182" i="1"/>
  <c r="J182" i="1"/>
  <c r="G182" i="1"/>
  <c r="H182" i="1" s="1"/>
  <c r="E182" i="1"/>
  <c r="F174" i="1"/>
  <c r="F172" i="1"/>
  <c r="H169" i="1"/>
  <c r="G167" i="1"/>
  <c r="H167" i="1" s="1"/>
  <c r="E167" i="1"/>
  <c r="L164" i="1"/>
  <c r="J164" i="1"/>
  <c r="H164" i="1"/>
  <c r="L163" i="1"/>
  <c r="J163" i="1"/>
  <c r="H163" i="1"/>
  <c r="L162" i="1"/>
  <c r="J162" i="1"/>
  <c r="H162" i="1"/>
  <c r="L158" i="1"/>
  <c r="J158" i="1"/>
  <c r="G158" i="1"/>
  <c r="H158" i="1" s="1"/>
  <c r="E158" i="1"/>
  <c r="L157" i="1"/>
  <c r="J157" i="1"/>
  <c r="G157" i="1"/>
  <c r="H157" i="1" s="1"/>
  <c r="E157" i="1"/>
  <c r="L156" i="1"/>
  <c r="J156" i="1"/>
  <c r="G156" i="1"/>
  <c r="H156" i="1" s="1"/>
  <c r="E156" i="1"/>
  <c r="F148" i="1"/>
  <c r="F146" i="1"/>
  <c r="H143" i="1"/>
  <c r="G141" i="1"/>
  <c r="H141" i="1" s="1"/>
  <c r="E141" i="1"/>
  <c r="L138" i="1"/>
  <c r="J138" i="1"/>
  <c r="H138" i="1"/>
  <c r="L137" i="1"/>
  <c r="J137" i="1"/>
  <c r="H137" i="1"/>
  <c r="L136" i="1"/>
  <c r="J136" i="1"/>
  <c r="H136" i="1"/>
  <c r="L132" i="1"/>
  <c r="J132" i="1"/>
  <c r="G132" i="1"/>
  <c r="H132" i="1" s="1"/>
  <c r="E132" i="1"/>
  <c r="L131" i="1"/>
  <c r="J131" i="1"/>
  <c r="H131" i="1"/>
  <c r="G131" i="1"/>
  <c r="E131" i="1"/>
  <c r="L130" i="1"/>
  <c r="J130" i="1"/>
  <c r="G130" i="1"/>
  <c r="H130" i="1" s="1"/>
  <c r="E130" i="1"/>
  <c r="F122" i="1"/>
  <c r="F120" i="1"/>
  <c r="H117" i="1"/>
  <c r="H118" i="1" s="1"/>
  <c r="L114" i="1"/>
  <c r="J114" i="1"/>
  <c r="H114" i="1"/>
  <c r="L113" i="1"/>
  <c r="J113" i="1"/>
  <c r="H113" i="1"/>
  <c r="L112" i="1"/>
  <c r="J112" i="1"/>
  <c r="H112" i="1"/>
  <c r="L108" i="1"/>
  <c r="J108" i="1"/>
  <c r="G108" i="1"/>
  <c r="H108" i="1" s="1"/>
  <c r="E108" i="1"/>
  <c r="L107" i="1"/>
  <c r="J107" i="1"/>
  <c r="G107" i="1"/>
  <c r="H107" i="1" s="1"/>
  <c r="E107" i="1"/>
  <c r="L106" i="1"/>
  <c r="J106" i="1"/>
  <c r="G106" i="1"/>
  <c r="H106" i="1" s="1"/>
  <c r="E106" i="1"/>
  <c r="F98" i="1"/>
  <c r="F96" i="1"/>
  <c r="H93" i="1"/>
  <c r="H94" i="1" s="1"/>
  <c r="L90" i="1"/>
  <c r="J90" i="1"/>
  <c r="H90" i="1"/>
  <c r="L89" i="1"/>
  <c r="J89" i="1"/>
  <c r="H89" i="1"/>
  <c r="H91" i="1" s="1"/>
  <c r="L88" i="1"/>
  <c r="J88" i="1"/>
  <c r="H88" i="1"/>
  <c r="L84" i="1"/>
  <c r="J84" i="1"/>
  <c r="G84" i="1"/>
  <c r="H84" i="1" s="1"/>
  <c r="E84" i="1"/>
  <c r="L83" i="1"/>
  <c r="J83" i="1"/>
  <c r="G83" i="1"/>
  <c r="H83" i="1" s="1"/>
  <c r="E83" i="1"/>
  <c r="L82" i="1"/>
  <c r="J82" i="1"/>
  <c r="G82" i="1"/>
  <c r="H82" i="1" s="1"/>
  <c r="E82" i="1"/>
  <c r="F74" i="1"/>
  <c r="F72" i="1"/>
  <c r="H69" i="1"/>
  <c r="J69" i="1" s="1"/>
  <c r="L66" i="1"/>
  <c r="J66" i="1"/>
  <c r="H66" i="1"/>
  <c r="L65" i="1"/>
  <c r="J65" i="1"/>
  <c r="H65" i="1"/>
  <c r="L64" i="1"/>
  <c r="J64" i="1"/>
  <c r="H64" i="1"/>
  <c r="L60" i="1"/>
  <c r="J60" i="1"/>
  <c r="G60" i="1"/>
  <c r="H60" i="1" s="1"/>
  <c r="E60" i="1"/>
  <c r="L59" i="1"/>
  <c r="J59" i="1"/>
  <c r="G59" i="1"/>
  <c r="H59" i="1" s="1"/>
  <c r="E59" i="1"/>
  <c r="L58" i="1"/>
  <c r="J58" i="1"/>
  <c r="G58" i="1"/>
  <c r="H58" i="1" s="1"/>
  <c r="E58" i="1"/>
  <c r="F50" i="1"/>
  <c r="F48" i="1"/>
  <c r="H45" i="1"/>
  <c r="H46" i="1" s="1"/>
  <c r="L42" i="1"/>
  <c r="J42" i="1"/>
  <c r="H42" i="1"/>
  <c r="L41" i="1"/>
  <c r="J41" i="1"/>
  <c r="H41" i="1"/>
  <c r="L40" i="1"/>
  <c r="J40" i="1"/>
  <c r="H40" i="1"/>
  <c r="L36" i="1"/>
  <c r="J36" i="1"/>
  <c r="G36" i="1"/>
  <c r="H36" i="1" s="1"/>
  <c r="E36" i="1"/>
  <c r="L35" i="1"/>
  <c r="J35" i="1"/>
  <c r="G35" i="1"/>
  <c r="H35" i="1" s="1"/>
  <c r="E35" i="1"/>
  <c r="L34" i="1"/>
  <c r="J34" i="1"/>
  <c r="G34" i="1"/>
  <c r="H34" i="1" s="1"/>
  <c r="E34" i="1"/>
  <c r="F26" i="1"/>
  <c r="F24" i="1"/>
  <c r="H21" i="1"/>
  <c r="H20" i="1"/>
  <c r="J20" i="1" s="1"/>
  <c r="L17" i="1"/>
  <c r="J17" i="1"/>
  <c r="H17" i="1"/>
  <c r="L16" i="1"/>
  <c r="J16" i="1"/>
  <c r="H16" i="1"/>
  <c r="L15" i="1"/>
  <c r="L18" i="1" s="1"/>
  <c r="J15" i="1"/>
  <c r="H15" i="1"/>
  <c r="L12" i="1"/>
  <c r="J12" i="1"/>
  <c r="L11" i="1"/>
  <c r="J11" i="1"/>
  <c r="G11" i="1"/>
  <c r="H11" i="1" s="1"/>
  <c r="E11" i="1"/>
  <c r="L10" i="1"/>
  <c r="J10" i="1"/>
  <c r="G10" i="1"/>
  <c r="H10" i="1" s="1"/>
  <c r="E10" i="1"/>
  <c r="L9" i="1"/>
  <c r="J9" i="1"/>
  <c r="G9" i="1"/>
  <c r="H9" i="1" s="1"/>
  <c r="E9" i="1"/>
  <c r="H191" i="1" l="1"/>
  <c r="L38" i="1"/>
  <c r="J86" i="1"/>
  <c r="H62" i="1"/>
  <c r="L67" i="1"/>
  <c r="J13" i="1"/>
  <c r="H70" i="1"/>
  <c r="H43" i="1"/>
  <c r="J186" i="1"/>
  <c r="L86" i="1"/>
  <c r="J62" i="1"/>
  <c r="H67" i="1"/>
  <c r="H71" i="1" s="1"/>
  <c r="H72" i="1" s="1"/>
  <c r="H73" i="1" s="1"/>
  <c r="L62" i="1"/>
  <c r="J18" i="1"/>
  <c r="L134" i="1"/>
  <c r="J67" i="1"/>
  <c r="L115" i="1"/>
  <c r="J43" i="1"/>
  <c r="L43" i="1"/>
  <c r="L110" i="1"/>
  <c r="L13" i="1"/>
  <c r="J139" i="1"/>
  <c r="L160" i="1"/>
  <c r="H18" i="1"/>
  <c r="J191" i="1"/>
  <c r="L91" i="1"/>
  <c r="H115" i="1"/>
  <c r="J165" i="1"/>
  <c r="L165" i="1"/>
  <c r="H165" i="1"/>
  <c r="J115" i="1"/>
  <c r="J110" i="1"/>
  <c r="J117" i="1"/>
  <c r="J118" i="1" s="1"/>
  <c r="H22" i="1"/>
  <c r="J91" i="1"/>
  <c r="H139" i="1"/>
  <c r="J160" i="1"/>
  <c r="J93" i="1"/>
  <c r="H13" i="1"/>
  <c r="J38" i="1"/>
  <c r="J134" i="1"/>
  <c r="L139" i="1"/>
  <c r="H38" i="1"/>
  <c r="H47" i="1" s="1"/>
  <c r="H48" i="1" s="1"/>
  <c r="H186" i="1"/>
  <c r="H160" i="1"/>
  <c r="J70" i="1"/>
  <c r="L69" i="1"/>
  <c r="L70" i="1" s="1"/>
  <c r="L71" i="1" s="1"/>
  <c r="J167" i="1"/>
  <c r="H170" i="1"/>
  <c r="J193" i="1"/>
  <c r="H196" i="1"/>
  <c r="H110" i="1"/>
  <c r="L20" i="1"/>
  <c r="H86" i="1"/>
  <c r="H95" i="1" s="1"/>
  <c r="H134" i="1"/>
  <c r="H144" i="1"/>
  <c r="J141" i="1"/>
  <c r="J21" i="1"/>
  <c r="L21" i="1" s="1"/>
  <c r="J45" i="1"/>
  <c r="H119" i="1" l="1"/>
  <c r="H23" i="1"/>
  <c r="J71" i="1"/>
  <c r="H24" i="1"/>
  <c r="H25" i="1" s="1"/>
  <c r="H26" i="1" s="1"/>
  <c r="H27" i="1" s="1"/>
  <c r="L93" i="1"/>
  <c r="L94" i="1" s="1"/>
  <c r="L95" i="1" s="1"/>
  <c r="J94" i="1"/>
  <c r="J95" i="1" s="1"/>
  <c r="J96" i="1" s="1"/>
  <c r="J99" i="1" s="1"/>
  <c r="L117" i="1"/>
  <c r="L118" i="1" s="1"/>
  <c r="L119" i="1" s="1"/>
  <c r="L120" i="1" s="1"/>
  <c r="L123" i="1" s="1"/>
  <c r="J119" i="1"/>
  <c r="J120" i="1" s="1"/>
  <c r="J123" i="1" s="1"/>
  <c r="H49" i="1"/>
  <c r="H50" i="1" s="1"/>
  <c r="H51" i="1" s="1"/>
  <c r="H197" i="1"/>
  <c r="H171" i="1"/>
  <c r="H172" i="1" s="1"/>
  <c r="H173" i="1" s="1"/>
  <c r="L72" i="1"/>
  <c r="L75" i="1" s="1"/>
  <c r="H198" i="1"/>
  <c r="H199" i="1" s="1"/>
  <c r="J72" i="1"/>
  <c r="J75" i="1" s="1"/>
  <c r="H74" i="1"/>
  <c r="H75" i="1" s="1"/>
  <c r="H145" i="1"/>
  <c r="H96" i="1"/>
  <c r="H97" i="1" s="1"/>
  <c r="L22" i="1"/>
  <c r="L23" i="1" s="1"/>
  <c r="L167" i="1"/>
  <c r="L170" i="1" s="1"/>
  <c r="L171" i="1" s="1"/>
  <c r="J170" i="1"/>
  <c r="J171" i="1" s="1"/>
  <c r="J22" i="1"/>
  <c r="J23" i="1" s="1"/>
  <c r="H120" i="1"/>
  <c r="H121" i="1" s="1"/>
  <c r="J196" i="1"/>
  <c r="J197" i="1" s="1"/>
  <c r="L193" i="1"/>
  <c r="L196" i="1" s="1"/>
  <c r="L197" i="1" s="1"/>
  <c r="J46" i="1"/>
  <c r="J47" i="1" s="1"/>
  <c r="L45" i="1"/>
  <c r="L46" i="1" s="1"/>
  <c r="L47" i="1" s="1"/>
  <c r="J144" i="1"/>
  <c r="J145" i="1" s="1"/>
  <c r="L141" i="1"/>
  <c r="L144" i="1" s="1"/>
  <c r="L145" i="1" s="1"/>
  <c r="L96" i="1"/>
  <c r="L99" i="1" s="1"/>
  <c r="H174" i="1" l="1"/>
  <c r="H175" i="1" s="1"/>
  <c r="H122" i="1"/>
  <c r="H123" i="1" s="1"/>
  <c r="H200" i="1"/>
  <c r="H201" i="1" s="1"/>
  <c r="L146" i="1"/>
  <c r="L149" i="1" s="1"/>
  <c r="J146" i="1"/>
  <c r="J149" i="1" s="1"/>
  <c r="H98" i="1"/>
  <c r="H99" i="1" s="1"/>
  <c r="H146" i="1"/>
  <c r="H147" i="1" s="1"/>
  <c r="L200" i="1"/>
  <c r="L201" i="1" s="1"/>
  <c r="J200" i="1"/>
  <c r="J201" i="1" s="1"/>
  <c r="J24" i="1"/>
  <c r="J27" i="1" s="1"/>
  <c r="J174" i="1"/>
  <c r="J175" i="1" s="1"/>
  <c r="L24" i="1"/>
  <c r="L27" i="1" s="1"/>
  <c r="L48" i="1"/>
  <c r="L51" i="1" s="1"/>
  <c r="L174" i="1"/>
  <c r="L175" i="1" s="1"/>
  <c r="J48" i="1"/>
  <c r="J51" i="1" s="1"/>
  <c r="H148" i="1" l="1"/>
  <c r="H149" i="1" s="1"/>
</calcChain>
</file>

<file path=xl/sharedStrings.xml><?xml version="1.0" encoding="utf-8"?>
<sst xmlns="http://schemas.openxmlformats.org/spreadsheetml/2006/main" count="430" uniqueCount="55">
  <si>
    <t>A.1.01.a1</t>
  </si>
  <si>
    <t>1 m2 Pembersihan dan pengupasan permukaan tanah (stripping) s.d. tanaman dia. 2m</t>
  </si>
  <si>
    <t>KATEGORI II (SEDANG)</t>
  </si>
  <si>
    <t>KATEGORI III (SULIT)</t>
  </si>
  <si>
    <t>No</t>
  </si>
  <si>
    <t>Uraian</t>
  </si>
  <si>
    <t>Kode</t>
  </si>
  <si>
    <t>Satuan</t>
  </si>
  <si>
    <t>Koefisien</t>
  </si>
  <si>
    <t>Harga Satuan</t>
  </si>
  <si>
    <t>Jumlah</t>
  </si>
  <si>
    <t>(Rp)</t>
  </si>
  <si>
    <t>Harga</t>
  </si>
  <si>
    <t>A</t>
  </si>
  <si>
    <t>TENAGA</t>
  </si>
  <si>
    <t>Mandor</t>
  </si>
  <si>
    <t>L.01</t>
  </si>
  <si>
    <t>Kepala Tukang</t>
  </si>
  <si>
    <t>L.02</t>
  </si>
  <si>
    <t>Pekerja</t>
  </si>
  <si>
    <t>L.03</t>
  </si>
  <si>
    <t>JUMLAH TENAGA KERJA</t>
  </si>
  <si>
    <t>B</t>
  </si>
  <si>
    <t>BAHAN</t>
  </si>
  <si>
    <t>JUMLAH HARGA BAHAN</t>
  </si>
  <si>
    <t>C</t>
  </si>
  <si>
    <t>PERALATAN</t>
  </si>
  <si>
    <t>JUMLAH HARGA ALAT</t>
  </si>
  <si>
    <t>D</t>
  </si>
  <si>
    <t>Jumlah (A+B+C)</t>
  </si>
  <si>
    <t>E</t>
  </si>
  <si>
    <t>Overhead &amp; Profit (Maksimal 15 %)</t>
  </si>
  <si>
    <t>x D</t>
  </si>
  <si>
    <t>F</t>
  </si>
  <si>
    <t>Harga Satuan Pekerjaan (D+E)</t>
  </si>
  <si>
    <t>G</t>
  </si>
  <si>
    <t>Pajak Pertambahan Nilai (PPN)</t>
  </si>
  <si>
    <t>x F</t>
  </si>
  <si>
    <t>H</t>
  </si>
  <si>
    <t>TOTAL</t>
  </si>
  <si>
    <t>A.1.01.b1.1</t>
  </si>
  <si>
    <t>1 m3 Galian Batu sedalam 0 s.d. 1 m, manual</t>
  </si>
  <si>
    <t>A.1.01.b1.2</t>
  </si>
  <si>
    <t>1 m3 Galian Batu sedalam 1 s.d. 2 m, manual</t>
  </si>
  <si>
    <t>A.1.01.b1.3</t>
  </si>
  <si>
    <t>1 m3 Galian Batu sedalam 2 s.d. 3 m, manual</t>
  </si>
  <si>
    <t>A.1.01.b2.1</t>
  </si>
  <si>
    <t>1 m2 Pembabadan rumput (tidak diketahui kondisi medan secara detail)</t>
  </si>
  <si>
    <t>A.2.01.b1.1</t>
  </si>
  <si>
    <t>1 m3 Galian Batu sedalam 0 s.d. 1 m, semi mekanis</t>
  </si>
  <si>
    <t>Jack Hammer drill &amp; Kompressor 75HP</t>
  </si>
  <si>
    <t>A.2.01.b1.2</t>
  </si>
  <si>
    <t>1 m3 Galian Batu sedalam 1 s.d. 2 m, semi mekanis</t>
  </si>
  <si>
    <t>A.2.01.b1.3</t>
  </si>
  <si>
    <t>1 m3 Galian Batu sedalam 2 s.d. 3 m, semi mekanis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</si>
</sst>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(* #,##0_);_(* \(#,##0\);_(* &quot;-&quot;_);_(@_)"/>
    <numFmt numFmtId="166" formatCode="_(* #,##0.00_);_(* \(#,##0.00\);_(* &quot;-&quot;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Artifakt Element Black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sz val="11"/>
      <color indexed="8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2" applyNumberFormat="1" applyFont="1" applyAlignme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6" xfId="2" applyFont="1" applyBorder="1" applyAlignment="1">
      <alignment vertical="center" wrapText="1"/>
    </xf>
    <xf numFmtId="0" fontId="4" fillId="0" borderId="7" xfId="2" applyFont="1" applyBorder="1" applyAlignment="1">
      <alignment vertical="center" wrapText="1"/>
    </xf>
    <xf numFmtId="0" fontId="4" fillId="0" borderId="10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justify" vertical="center" wrapText="1"/>
    </xf>
    <xf numFmtId="0" fontId="5" fillId="0" borderId="10" xfId="2" applyFont="1" applyBorder="1" applyAlignment="1">
      <alignment horizontal="justify" vertical="center" wrapText="1"/>
    </xf>
    <xf numFmtId="164" fontId="5" fillId="0" borderId="10" xfId="2" applyNumberFormat="1" applyFont="1" applyBorder="1" applyAlignment="1">
      <alignment horizontal="justify" vertical="center" wrapText="1"/>
    </xf>
    <xf numFmtId="0" fontId="5" fillId="0" borderId="7" xfId="2" applyFont="1" applyBorder="1" applyAlignment="1">
      <alignment horizontal="justify" vertical="center" wrapText="1"/>
    </xf>
    <xf numFmtId="0" fontId="4" fillId="0" borderId="7" xfId="2" applyFont="1" applyBorder="1" applyAlignment="1">
      <alignment horizontal="center" vertical="center" wrapText="1"/>
    </xf>
    <xf numFmtId="164" fontId="4" fillId="0" borderId="7" xfId="2" applyNumberFormat="1" applyFont="1" applyBorder="1" applyAlignment="1">
      <alignment horizontal="center" vertical="center" wrapText="1"/>
    </xf>
    <xf numFmtId="166" fontId="4" fillId="0" borderId="7" xfId="3" applyNumberFormat="1" applyFont="1" applyFill="1" applyBorder="1" applyAlignment="1">
      <alignment horizontal="justify" vertical="center" wrapText="1"/>
    </xf>
    <xf numFmtId="0" fontId="4" fillId="0" borderId="7" xfId="2" applyFont="1" applyBorder="1" applyAlignment="1">
      <alignment horizontal="justify" vertical="center" wrapText="1"/>
    </xf>
    <xf numFmtId="164" fontId="4" fillId="0" borderId="11" xfId="2" applyNumberFormat="1" applyFont="1" applyBorder="1" applyAlignment="1">
      <alignment horizontal="right" vertical="center"/>
    </xf>
    <xf numFmtId="164" fontId="5" fillId="0" borderId="11" xfId="2" applyNumberFormat="1" applyFont="1" applyBorder="1" applyAlignment="1">
      <alignment horizontal="center" vertical="center" wrapText="1"/>
    </xf>
    <xf numFmtId="164" fontId="4" fillId="0" borderId="11" xfId="2" applyNumberFormat="1" applyFont="1" applyBorder="1" applyAlignment="1">
      <alignment horizontal="center" vertical="center" wrapText="1"/>
    </xf>
    <xf numFmtId="164" fontId="5" fillId="0" borderId="11" xfId="2" applyNumberFormat="1" applyFont="1" applyBorder="1" applyAlignment="1">
      <alignment horizontal="justify" vertical="center" wrapText="1"/>
    </xf>
    <xf numFmtId="0" fontId="4" fillId="0" borderId="11" xfId="2" applyFont="1" applyBorder="1" applyAlignment="1">
      <alignment vertical="center" wrapText="1"/>
    </xf>
    <xf numFmtId="0" fontId="4" fillId="0" borderId="12" xfId="2" applyFont="1" applyBorder="1" applyAlignment="1">
      <alignment vertical="center" wrapText="1"/>
    </xf>
    <xf numFmtId="164" fontId="4" fillId="0" borderId="12" xfId="2" applyNumberFormat="1" applyFont="1" applyBorder="1" applyAlignment="1">
      <alignment vertical="center" wrapText="1"/>
    </xf>
    <xf numFmtId="9" fontId="4" fillId="0" borderId="7" xfId="1" applyFont="1" applyFill="1" applyBorder="1" applyAlignment="1">
      <alignment vertical="center" wrapText="1"/>
    </xf>
    <xf numFmtId="0" fontId="4" fillId="0" borderId="16" xfId="2" applyFont="1" applyBorder="1" applyAlignment="1">
      <alignment vertical="center" wrapText="1"/>
    </xf>
    <xf numFmtId="0" fontId="6" fillId="0" borderId="0" xfId="2" applyFont="1" applyAlignment="1">
      <alignment vertical="center"/>
    </xf>
    <xf numFmtId="0" fontId="6" fillId="0" borderId="17" xfId="2" applyFont="1" applyBorder="1" applyAlignment="1">
      <alignment vertical="center"/>
    </xf>
    <xf numFmtId="164" fontId="4" fillId="0" borderId="12" xfId="4" applyNumberFormat="1" applyFont="1" applyFill="1" applyBorder="1" applyAlignment="1">
      <alignment vertical="center" wrapText="1"/>
    </xf>
    <xf numFmtId="9" fontId="4" fillId="0" borderId="18" xfId="1" applyFont="1" applyFill="1" applyBorder="1" applyAlignment="1">
      <alignment vertical="center" wrapText="1"/>
    </xf>
    <xf numFmtId="0" fontId="5" fillId="0" borderId="11" xfId="2" applyFont="1" applyBorder="1" applyAlignment="1">
      <alignment vertical="center" wrapText="1"/>
    </xf>
    <xf numFmtId="166" fontId="5" fillId="0" borderId="7" xfId="3" applyNumberFormat="1" applyFont="1" applyFill="1" applyBorder="1" applyAlignment="1">
      <alignment horizontal="justify" vertical="center" wrapText="1"/>
    </xf>
    <xf numFmtId="0" fontId="5" fillId="0" borderId="6" xfId="2" applyFont="1" applyBorder="1" applyAlignment="1">
      <alignment vertical="center" wrapText="1"/>
    </xf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justify" vertical="center" wrapText="1"/>
    </xf>
    <xf numFmtId="164" fontId="4" fillId="0" borderId="0" xfId="2" applyNumberFormat="1" applyFont="1" applyAlignment="1">
      <alignment horizontal="justify" vertical="center" wrapText="1"/>
    </xf>
    <xf numFmtId="166" fontId="4" fillId="0" borderId="0" xfId="3" applyNumberFormat="1" applyFont="1" applyFill="1" applyBorder="1" applyAlignment="1">
      <alignment horizontal="justify" vertical="center" wrapText="1"/>
    </xf>
    <xf numFmtId="0" fontId="4" fillId="0" borderId="7" xfId="2" applyFont="1" applyBorder="1" applyAlignment="1">
      <alignment vertical="center"/>
    </xf>
    <xf numFmtId="0" fontId="4" fillId="0" borderId="11" xfId="2" applyFont="1" applyBorder="1" applyAlignment="1">
      <alignment vertical="center"/>
    </xf>
    <xf numFmtId="0" fontId="4" fillId="0" borderId="12" xfId="2" applyFont="1" applyBorder="1" applyAlignment="1">
      <alignment vertical="center"/>
    </xf>
    <xf numFmtId="164" fontId="4" fillId="0" borderId="12" xfId="2" applyNumberFormat="1" applyFont="1" applyBorder="1" applyAlignment="1">
      <alignment vertical="center"/>
    </xf>
    <xf numFmtId="0" fontId="4" fillId="0" borderId="6" xfId="2" applyFont="1" applyBorder="1" applyAlignment="1">
      <alignment vertical="center"/>
    </xf>
    <xf numFmtId="0" fontId="5" fillId="0" borderId="11" xfId="2" applyFont="1" applyBorder="1" applyAlignment="1">
      <alignment vertical="center"/>
    </xf>
    <xf numFmtId="166" fontId="5" fillId="0" borderId="0" xfId="3" applyNumberFormat="1" applyFont="1" applyFill="1" applyBorder="1" applyAlignment="1">
      <alignment horizontal="justify" vertical="center" wrapText="1"/>
    </xf>
    <xf numFmtId="0" fontId="5" fillId="0" borderId="0" xfId="2" applyFont="1" applyAlignment="1">
      <alignment vertical="center" wrapText="1"/>
    </xf>
    <xf numFmtId="0" fontId="6" fillId="0" borderId="13" xfId="2" applyFont="1" applyBorder="1" applyAlignment="1">
      <alignment vertical="center"/>
    </xf>
    <xf numFmtId="0" fontId="6" fillId="0" borderId="14" xfId="2" applyFont="1" applyBorder="1" applyAlignment="1">
      <alignment vertical="center"/>
    </xf>
    <xf numFmtId="0" fontId="6" fillId="0" borderId="15" xfId="2" applyFont="1" applyBorder="1" applyAlignment="1">
      <alignment vertical="center"/>
    </xf>
    <xf numFmtId="0" fontId="5" fillId="2" borderId="2" xfId="2" applyFont="1" applyFill="1" applyBorder="1" applyAlignment="1">
      <alignment horizontal="left" vertical="center" wrapText="1"/>
    </xf>
    <xf numFmtId="0" fontId="5" fillId="2" borderId="3" xfId="2" applyFont="1" applyFill="1" applyBorder="1" applyAlignment="1">
      <alignment horizontal="left" vertical="center" wrapText="1"/>
    </xf>
    <xf numFmtId="0" fontId="6" fillId="2" borderId="4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6" fillId="0" borderId="1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164" fontId="6" fillId="0" borderId="1" xfId="2" applyNumberFormat="1" applyFont="1" applyBorder="1" applyAlignment="1">
      <alignment horizontal="center" vertical="center"/>
    </xf>
  </cellXfs>
  <cellStyles count="5">
    <cellStyle name="Comma [0] 2" xfId="3" xr:uid="{8FF6D86C-AF47-48D5-B2DF-18A6E75B8A44}"/>
    <cellStyle name="Normal" xfId="0" builtinId="0"/>
    <cellStyle name="Normal 10" xfId="2" xr:uid="{305A2AA9-E8A0-475B-A990-14601DF990DB}"/>
    <cellStyle name="Percent" xfId="1" builtinId="5"/>
    <cellStyle name="Percent 10" xfId="4" xr:uid="{42AA8141-7A6E-49E7-BED3-F445624A034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-RAB-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EKAPITULASI"/>
      <sheetName val="BQ(X)"/>
      <sheetName val="BOQ"/>
      <sheetName val="REKAP HSP"/>
      <sheetName val="ANALISA_FIX"/>
      <sheetName val="HSD"/>
      <sheetName val="Anl Tk. alat PC-200 (LC)"/>
      <sheetName val="Anl Tk. alat PC-Mini (LC) "/>
      <sheetName val="Anl Gali-Cabut Tunggul"/>
      <sheetName val="Anl Tk. alat PC-200 (Galian)"/>
      <sheetName val="Anl Tk. alat Mini (Galian)"/>
      <sheetName val="Anl Pek. Galian tanah di rawa "/>
      <sheetName val="Anl Tk.alat utk tanggul"/>
      <sheetName val="Anl Tk. alat Long Arm"/>
      <sheetName val="Volume Saluran"/>
      <sheetName val="Volume Pintu air"/>
      <sheetName val="Volume Tabat"/>
      <sheetName val="Volume Gorong2"/>
      <sheetName val="Vol Pasangan Batu"/>
      <sheetName val="CONTOH2"/>
      <sheetName val="KODE_BPS"/>
      <sheetName val="ALAT"/>
      <sheetName val="Sheet2"/>
    </sheetNames>
    <sheetDataSet>
      <sheetData sheetId="0">
        <row r="17">
          <cell r="G17">
            <v>0.1</v>
          </cell>
        </row>
        <row r="19">
          <cell r="G19">
            <v>0.12</v>
          </cell>
        </row>
      </sheetData>
      <sheetData sheetId="1"/>
      <sheetData sheetId="2"/>
      <sheetData sheetId="3"/>
      <sheetData sheetId="4">
        <row r="16">
          <cell r="D16">
            <v>21864.747519999997</v>
          </cell>
        </row>
      </sheetData>
      <sheetData sheetId="5"/>
      <sheetData sheetId="6">
        <row r="3">
          <cell r="A3" t="str">
            <v xml:space="preserve">DAFTAR HARGA SATUAN DASAR </v>
          </cell>
          <cell r="B3"/>
          <cell r="C3"/>
          <cell r="D3"/>
          <cell r="E3"/>
          <cell r="F3"/>
          <cell r="G3"/>
          <cell r="H3"/>
          <cell r="I3"/>
          <cell r="J3"/>
          <cell r="K3"/>
        </row>
        <row r="4">
          <cell r="B4"/>
          <cell r="C4"/>
          <cell r="D4"/>
          <cell r="E4"/>
          <cell r="F4"/>
          <cell r="G4"/>
          <cell r="H4"/>
          <cell r="I4"/>
          <cell r="J4"/>
          <cell r="K4"/>
        </row>
        <row r="6">
          <cell r="B6" t="str">
            <v>Nama Lokas Pekerjaan</v>
          </cell>
          <cell r="C6" t="str">
            <v>Desa Sungai Musang, Kec Aluh aluh, Kab Banjar Provinsi Kalimantan Selatan</v>
          </cell>
          <cell r="D6"/>
        </row>
        <row r="7">
          <cell r="B7" t="str">
            <v>Pake biaya angkut manual ?  (Ya=1; Tidak=0)</v>
          </cell>
          <cell r="C7">
            <v>1</v>
          </cell>
          <cell r="D7"/>
        </row>
        <row r="8">
          <cell r="B8" t="str">
            <v xml:space="preserve">Contoh untuk jarak angkut horizontal </v>
          </cell>
          <cell r="C8">
            <v>300</v>
          </cell>
          <cell r="D8" t="str">
            <v>m</v>
          </cell>
        </row>
        <row r="12">
          <cell r="B12"/>
          <cell r="C12"/>
          <cell r="D12"/>
          <cell r="E12"/>
          <cell r="F12"/>
          <cell r="G12" t="str">
            <v>HSD</v>
          </cell>
          <cell r="H12" t="str">
            <v>Biaya Angkutan Material Ke Lokasi Pekerjaan</v>
          </cell>
          <cell r="I12"/>
          <cell r="J12"/>
          <cell r="K12" t="str">
            <v>HSD</v>
          </cell>
        </row>
        <row r="13">
          <cell r="B13" t="str">
            <v>Uraian</v>
          </cell>
          <cell r="C13" t="str">
            <v>Satuan</v>
          </cell>
          <cell r="D13" t="str">
            <v>Kode</v>
          </cell>
          <cell r="E13"/>
          <cell r="F13"/>
          <cell r="G13" t="str">
            <v>SK_Bupati/</v>
          </cell>
          <cell r="H13"/>
          <cell r="I13"/>
          <cell r="J13"/>
          <cell r="K13" t="str">
            <v>Lokasi Pekerjaan</v>
          </cell>
        </row>
        <row r="14">
          <cell r="B14"/>
          <cell r="C14"/>
          <cell r="D14"/>
          <cell r="E14"/>
          <cell r="F14"/>
          <cell r="G14" t="str">
            <v>( Rp. )</v>
          </cell>
          <cell r="H14" t="str">
            <v>Kode</v>
          </cell>
          <cell r="I14" t="str">
            <v>Deskripsi</v>
          </cell>
          <cell r="J14" t="str">
            <v>( Rp. )</v>
          </cell>
          <cell r="K14" t="str">
            <v>( Rp. )</v>
          </cell>
        </row>
        <row r="15">
          <cell r="B15">
            <v>2</v>
          </cell>
          <cell r="C15">
            <v>3</v>
          </cell>
          <cell r="D15">
            <v>4</v>
          </cell>
          <cell r="E15"/>
          <cell r="F15"/>
          <cell r="G15"/>
          <cell r="H15"/>
          <cell r="I15"/>
          <cell r="J15"/>
          <cell r="K15">
            <v>5</v>
          </cell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</row>
        <row r="17">
          <cell r="B17" t="str">
            <v>UPAH TENAGA KERJA</v>
          </cell>
          <cell r="C17"/>
          <cell r="D17"/>
          <cell r="E17"/>
          <cell r="F17"/>
          <cell r="G17"/>
          <cell r="H17"/>
          <cell r="I17"/>
          <cell r="J17"/>
          <cell r="K17"/>
        </row>
        <row r="18">
          <cell r="B18"/>
          <cell r="C18"/>
          <cell r="D18"/>
          <cell r="E18"/>
          <cell r="F18"/>
          <cell r="G18"/>
          <cell r="H18"/>
          <cell r="I18"/>
          <cell r="J18"/>
          <cell r="K18"/>
        </row>
        <row r="19">
          <cell r="B19" t="str">
            <v>Pekerja</v>
          </cell>
          <cell r="C19" t="str">
            <v>OH</v>
          </cell>
          <cell r="D19" t="str">
            <v>L.01</v>
          </cell>
          <cell r="E19"/>
          <cell r="F19"/>
          <cell r="G19">
            <v>174000</v>
          </cell>
          <cell r="H19"/>
          <cell r="I19"/>
          <cell r="J19"/>
          <cell r="K19">
            <v>174000</v>
          </cell>
        </row>
        <row r="20">
          <cell r="B20" t="str">
            <v>Pekerja (jam)</v>
          </cell>
          <cell r="C20" t="str">
            <v>OJ</v>
          </cell>
          <cell r="D20" t="str">
            <v>L.01</v>
          </cell>
          <cell r="E20"/>
          <cell r="F20"/>
          <cell r="G20">
            <v>21750</v>
          </cell>
          <cell r="H20"/>
          <cell r="I20"/>
          <cell r="J20"/>
          <cell r="K20">
            <v>21750</v>
          </cell>
        </row>
        <row r="21">
          <cell r="B21" t="str">
            <v>Tukang</v>
          </cell>
          <cell r="C21" t="str">
            <v>OH</v>
          </cell>
          <cell r="D21" t="str">
            <v>L.02</v>
          </cell>
          <cell r="E21"/>
          <cell r="F21"/>
          <cell r="G21">
            <v>213000</v>
          </cell>
          <cell r="H21"/>
          <cell r="I21"/>
          <cell r="J21"/>
          <cell r="K21">
            <v>213000</v>
          </cell>
        </row>
        <row r="22">
          <cell r="B22" t="str">
            <v>Tukang (jam)</v>
          </cell>
          <cell r="C22" t="str">
            <v>OJ</v>
          </cell>
          <cell r="D22" t="str">
            <v>L.02</v>
          </cell>
          <cell r="E22"/>
          <cell r="F22"/>
          <cell r="G22">
            <v>26625</v>
          </cell>
          <cell r="H22"/>
          <cell r="I22"/>
          <cell r="J22"/>
          <cell r="K22">
            <v>26625</v>
          </cell>
        </row>
        <row r="23">
          <cell r="B23" t="str">
            <v>Tukang listrik</v>
          </cell>
          <cell r="C23" t="str">
            <v>OH</v>
          </cell>
          <cell r="D23" t="str">
            <v>L.02</v>
          </cell>
          <cell r="E23"/>
          <cell r="F23"/>
          <cell r="G23">
            <v>213000</v>
          </cell>
          <cell r="H23"/>
          <cell r="I23"/>
          <cell r="J23"/>
          <cell r="K23">
            <v>213000</v>
          </cell>
        </row>
        <row r="24">
          <cell r="B24" t="str">
            <v>Tukang kayu</v>
          </cell>
          <cell r="C24" t="str">
            <v>OH</v>
          </cell>
          <cell r="D24" t="str">
            <v>L.02</v>
          </cell>
          <cell r="E24"/>
          <cell r="F24"/>
          <cell r="G24">
            <v>213000</v>
          </cell>
          <cell r="H24"/>
          <cell r="I24"/>
          <cell r="J24"/>
          <cell r="K24">
            <v>213000</v>
          </cell>
        </row>
        <row r="25">
          <cell r="B25" t="str">
            <v>Tukang batu</v>
          </cell>
          <cell r="C25" t="str">
            <v>OH</v>
          </cell>
          <cell r="D25" t="str">
            <v>L.02</v>
          </cell>
          <cell r="E25"/>
          <cell r="F25"/>
          <cell r="G25">
            <v>213000</v>
          </cell>
          <cell r="H25"/>
          <cell r="I25"/>
          <cell r="J25"/>
          <cell r="K25">
            <v>213000</v>
          </cell>
        </row>
        <row r="26">
          <cell r="B26" t="str">
            <v>Tukang besi</v>
          </cell>
          <cell r="C26" t="str">
            <v>OH</v>
          </cell>
          <cell r="D26" t="str">
            <v>L.02</v>
          </cell>
          <cell r="E26"/>
          <cell r="F26"/>
          <cell r="G26">
            <v>213000</v>
          </cell>
          <cell r="H26"/>
          <cell r="I26"/>
          <cell r="J26"/>
          <cell r="K26">
            <v>213000</v>
          </cell>
        </row>
        <row r="27">
          <cell r="B27" t="str">
            <v>Tukang cat</v>
          </cell>
          <cell r="C27" t="str">
            <v>OH</v>
          </cell>
          <cell r="D27" t="str">
            <v>L.02</v>
          </cell>
          <cell r="E27"/>
          <cell r="F27"/>
          <cell r="G27">
            <v>213000</v>
          </cell>
          <cell r="H27"/>
          <cell r="I27"/>
          <cell r="J27"/>
          <cell r="K27">
            <v>213000</v>
          </cell>
        </row>
        <row r="28">
          <cell r="B28" t="str">
            <v>Tukang las</v>
          </cell>
          <cell r="C28" t="str">
            <v>OH</v>
          </cell>
          <cell r="D28" t="str">
            <v>L.02</v>
          </cell>
          <cell r="E28"/>
          <cell r="F28"/>
          <cell r="G28">
            <v>213000</v>
          </cell>
          <cell r="H28"/>
          <cell r="I28"/>
          <cell r="J28"/>
          <cell r="K28">
            <v>213000</v>
          </cell>
        </row>
        <row r="29">
          <cell r="B29" t="str">
            <v>Tukang Alumunium/Kaca</v>
          </cell>
          <cell r="C29" t="str">
            <v>OH</v>
          </cell>
          <cell r="D29" t="str">
            <v>L.02</v>
          </cell>
          <cell r="E29"/>
          <cell r="F29"/>
          <cell r="G29">
            <v>213000</v>
          </cell>
          <cell r="H29"/>
          <cell r="I29"/>
          <cell r="J29"/>
          <cell r="K29">
            <v>213000</v>
          </cell>
        </row>
        <row r="30">
          <cell r="B30" t="str">
            <v>Kepala Tukang</v>
          </cell>
          <cell r="C30" t="str">
            <v>OH</v>
          </cell>
          <cell r="D30" t="str">
            <v>L.03</v>
          </cell>
          <cell r="E30"/>
          <cell r="F30"/>
          <cell r="G30">
            <v>274000</v>
          </cell>
          <cell r="H30"/>
          <cell r="I30"/>
          <cell r="J30"/>
          <cell r="K30">
            <v>274000</v>
          </cell>
        </row>
        <row r="31">
          <cell r="B31" t="str">
            <v>Kepala Tukang (jam)</v>
          </cell>
          <cell r="C31" t="str">
            <v>OJ</v>
          </cell>
          <cell r="D31" t="str">
            <v>L.03</v>
          </cell>
          <cell r="E31"/>
          <cell r="F31"/>
          <cell r="G31">
            <v>34250</v>
          </cell>
          <cell r="H31"/>
          <cell r="I31"/>
          <cell r="J31"/>
          <cell r="K31">
            <v>34250</v>
          </cell>
        </row>
        <row r="32">
          <cell r="B32" t="str">
            <v>Mandor</v>
          </cell>
          <cell r="C32" t="str">
            <v>OH</v>
          </cell>
          <cell r="D32" t="str">
            <v>L.04</v>
          </cell>
          <cell r="E32"/>
          <cell r="F32"/>
          <cell r="G32">
            <v>285000</v>
          </cell>
          <cell r="H32"/>
          <cell r="I32"/>
          <cell r="J32"/>
          <cell r="K32">
            <v>285000</v>
          </cell>
        </row>
        <row r="33">
          <cell r="B33" t="str">
            <v>Mandor (jam)</v>
          </cell>
          <cell r="C33" t="str">
            <v>OJ</v>
          </cell>
          <cell r="D33" t="str">
            <v>L.04</v>
          </cell>
          <cell r="E33"/>
          <cell r="F33"/>
          <cell r="G33">
            <v>35625</v>
          </cell>
          <cell r="H33"/>
          <cell r="I33"/>
          <cell r="J33"/>
          <cell r="K33">
            <v>35625</v>
          </cell>
        </row>
        <row r="34">
          <cell r="B34" t="str">
            <v>Juru ukur</v>
          </cell>
          <cell r="C34" t="str">
            <v>OH</v>
          </cell>
          <cell r="D34" t="str">
            <v>L.05</v>
          </cell>
          <cell r="E34"/>
          <cell r="F34"/>
          <cell r="G34">
            <v>193000</v>
          </cell>
          <cell r="H34"/>
          <cell r="I34"/>
          <cell r="J34"/>
          <cell r="K34">
            <v>193000</v>
          </cell>
        </row>
        <row r="35">
          <cell r="B35" t="str">
            <v>Pembantu juru ukur</v>
          </cell>
          <cell r="C35" t="str">
            <v>OH</v>
          </cell>
          <cell r="D35" t="str">
            <v>L.06</v>
          </cell>
          <cell r="E35"/>
          <cell r="F35"/>
          <cell r="G35">
            <v>356000</v>
          </cell>
          <cell r="H35"/>
          <cell r="I35"/>
          <cell r="J35"/>
          <cell r="K35">
            <v>356000</v>
          </cell>
        </row>
        <row r="36">
          <cell r="B36" t="str">
            <v>Mekanik alat berat</v>
          </cell>
          <cell r="C36" t="str">
            <v>OH</v>
          </cell>
          <cell r="D36" t="str">
            <v>L.07</v>
          </cell>
          <cell r="E36"/>
          <cell r="F36"/>
          <cell r="G36"/>
          <cell r="H36"/>
          <cell r="I36"/>
          <cell r="J36"/>
          <cell r="K36">
            <v>0</v>
          </cell>
        </row>
        <row r="37">
          <cell r="B37" t="str">
            <v>Operator</v>
          </cell>
          <cell r="C37" t="str">
            <v>OH</v>
          </cell>
          <cell r="D37" t="str">
            <v>L.08</v>
          </cell>
          <cell r="E37"/>
          <cell r="F37"/>
          <cell r="G37">
            <v>364000</v>
          </cell>
          <cell r="H37"/>
          <cell r="I37"/>
          <cell r="J37"/>
          <cell r="K37">
            <v>364000</v>
          </cell>
        </row>
        <row r="38">
          <cell r="B38" t="str">
            <v>Operator (jam)</v>
          </cell>
          <cell r="C38" t="str">
            <v>OJ</v>
          </cell>
          <cell r="D38" t="str">
            <v>L.08</v>
          </cell>
          <cell r="E38"/>
          <cell r="F38"/>
          <cell r="G38">
            <v>45500</v>
          </cell>
          <cell r="H38"/>
          <cell r="I38"/>
          <cell r="J38"/>
          <cell r="K38">
            <v>45500</v>
          </cell>
        </row>
        <row r="39">
          <cell r="B39" t="str">
            <v>Pembantu Operator</v>
          </cell>
          <cell r="C39" t="str">
            <v>OH</v>
          </cell>
          <cell r="D39" t="str">
            <v>L.09</v>
          </cell>
          <cell r="E39"/>
          <cell r="F39"/>
          <cell r="G39">
            <v>180000</v>
          </cell>
          <cell r="H39"/>
          <cell r="I39"/>
          <cell r="J39"/>
          <cell r="K39">
            <v>180000</v>
          </cell>
        </row>
        <row r="40">
          <cell r="B40" t="str">
            <v>Pembantu Operator (jam)</v>
          </cell>
          <cell r="C40" t="str">
            <v>OJ</v>
          </cell>
          <cell r="D40" t="str">
            <v>L.09</v>
          </cell>
          <cell r="E40"/>
          <cell r="F40"/>
          <cell r="G40">
            <v>15625</v>
          </cell>
          <cell r="H40"/>
          <cell r="I40"/>
          <cell r="J40"/>
          <cell r="K40">
            <v>15625</v>
          </cell>
        </row>
        <row r="41">
          <cell r="B41" t="str">
            <v>Kenek truk</v>
          </cell>
          <cell r="C41" t="str">
            <v>OH</v>
          </cell>
          <cell r="D41" t="str">
            <v>L.11</v>
          </cell>
          <cell r="E41"/>
          <cell r="F41"/>
          <cell r="G41"/>
          <cell r="H41"/>
          <cell r="I41"/>
          <cell r="J41"/>
          <cell r="K41">
            <v>0</v>
          </cell>
        </row>
        <row r="42">
          <cell r="B42" t="str">
            <v>Tenaga ahli utama</v>
          </cell>
          <cell r="C42" t="str">
            <v>OH</v>
          </cell>
          <cell r="D42" t="str">
            <v>L.12a</v>
          </cell>
          <cell r="E42"/>
          <cell r="F42"/>
          <cell r="G42">
            <v>750000</v>
          </cell>
          <cell r="H42"/>
          <cell r="I42"/>
          <cell r="J42"/>
          <cell r="K42">
            <v>750000</v>
          </cell>
        </row>
        <row r="43">
          <cell r="B43" t="str">
            <v>Tenaga ahli madya</v>
          </cell>
          <cell r="C43" t="str">
            <v>OH</v>
          </cell>
          <cell r="D43" t="str">
            <v>L.12b</v>
          </cell>
          <cell r="E43"/>
          <cell r="F43"/>
          <cell r="G43">
            <v>600000</v>
          </cell>
          <cell r="H43"/>
          <cell r="I43"/>
          <cell r="J43"/>
          <cell r="K43">
            <v>600000</v>
          </cell>
        </row>
        <row r="44">
          <cell r="B44" t="str">
            <v>Tenaga ahli muda</v>
          </cell>
          <cell r="C44" t="str">
            <v>OH</v>
          </cell>
          <cell r="D44" t="str">
            <v>L.12c</v>
          </cell>
          <cell r="E44"/>
          <cell r="F44"/>
          <cell r="G44">
            <v>450000</v>
          </cell>
          <cell r="H44"/>
          <cell r="I44"/>
          <cell r="J44"/>
          <cell r="K44">
            <v>450000</v>
          </cell>
        </row>
        <row r="45">
          <cell r="B45" t="str">
            <v>Tenaga ahli pratama</v>
          </cell>
          <cell r="C45" t="str">
            <v>OH</v>
          </cell>
          <cell r="D45" t="str">
            <v>L.12d</v>
          </cell>
          <cell r="E45"/>
          <cell r="F45"/>
          <cell r="G45">
            <v>300000</v>
          </cell>
          <cell r="H45"/>
          <cell r="I45"/>
          <cell r="J45"/>
          <cell r="K45">
            <v>300000</v>
          </cell>
        </row>
        <row r="46">
          <cell r="B46" t="str">
            <v>Narasumber pejabat eselon II</v>
          </cell>
          <cell r="C46" t="str">
            <v>OH</v>
          </cell>
          <cell r="D46" t="str">
            <v>L.13a</v>
          </cell>
          <cell r="E46"/>
          <cell r="F46"/>
          <cell r="G46">
            <v>1800000</v>
          </cell>
          <cell r="H46"/>
          <cell r="I46"/>
          <cell r="J46"/>
          <cell r="K46">
            <v>1800000</v>
          </cell>
        </row>
        <row r="47">
          <cell r="B47" t="str">
            <v>Narasumber pejabat eselon III</v>
          </cell>
          <cell r="C47" t="str">
            <v>OH</v>
          </cell>
          <cell r="D47" t="str">
            <v>L.13b</v>
          </cell>
          <cell r="E47"/>
          <cell r="F47"/>
          <cell r="G47">
            <v>900000</v>
          </cell>
          <cell r="H47"/>
          <cell r="I47"/>
          <cell r="J47"/>
          <cell r="K47">
            <v>900000</v>
          </cell>
        </row>
        <row r="48">
          <cell r="B48" t="str">
            <v>Narasumber praktisi</v>
          </cell>
          <cell r="C48" t="str">
            <v>OH</v>
          </cell>
          <cell r="D48" t="str">
            <v>L.13c</v>
          </cell>
          <cell r="E48"/>
          <cell r="F48"/>
          <cell r="G48">
            <v>900000</v>
          </cell>
          <cell r="H48"/>
          <cell r="I48"/>
          <cell r="J48"/>
          <cell r="K48">
            <v>900000</v>
          </cell>
        </row>
        <row r="49">
          <cell r="B49" t="str">
            <v>Tenaga Terampil Teknisi</v>
          </cell>
          <cell r="C49" t="str">
            <v>OH</v>
          </cell>
          <cell r="D49" t="str">
            <v>L.14a</v>
          </cell>
          <cell r="E49"/>
          <cell r="F49"/>
          <cell r="G49">
            <v>300000</v>
          </cell>
          <cell r="H49"/>
          <cell r="I49"/>
          <cell r="J49"/>
          <cell r="K49">
            <v>300000</v>
          </cell>
        </row>
        <row r="50">
          <cell r="B50" t="str">
            <v>Tenaga Terampil Operator</v>
          </cell>
          <cell r="C50" t="str">
            <v>OH</v>
          </cell>
          <cell r="D50" t="str">
            <v>L.14b</v>
          </cell>
          <cell r="E50"/>
          <cell r="F50"/>
          <cell r="G50">
            <v>250000</v>
          </cell>
          <cell r="H50"/>
          <cell r="I50"/>
          <cell r="J50"/>
          <cell r="K50">
            <v>250000</v>
          </cell>
        </row>
        <row r="51">
          <cell r="B51" t="str">
            <v>Tenaga Terampil Analis</v>
          </cell>
          <cell r="C51" t="str">
            <v>OH</v>
          </cell>
          <cell r="D51" t="str">
            <v>L.14c</v>
          </cell>
          <cell r="E51"/>
          <cell r="F51"/>
          <cell r="G51">
            <v>300000</v>
          </cell>
          <cell r="H51"/>
          <cell r="I51"/>
          <cell r="J51"/>
          <cell r="K51">
            <v>300000</v>
          </cell>
        </row>
        <row r="52">
          <cell r="B52"/>
          <cell r="C52"/>
          <cell r="D52"/>
          <cell r="E52"/>
          <cell r="F52"/>
          <cell r="G52"/>
          <cell r="H52"/>
          <cell r="I52"/>
          <cell r="J52"/>
          <cell r="K52"/>
        </row>
        <row r="53">
          <cell r="B53"/>
          <cell r="C53"/>
          <cell r="D53"/>
          <cell r="E53"/>
          <cell r="F53"/>
          <cell r="G53"/>
          <cell r="H53"/>
          <cell r="I53"/>
          <cell r="J53"/>
          <cell r="K53"/>
        </row>
        <row r="54">
          <cell r="B54" t="str">
            <v xml:space="preserve"> BAHAN / MATERIAL</v>
          </cell>
          <cell r="C54"/>
          <cell r="D54"/>
          <cell r="E54"/>
          <cell r="F54"/>
          <cell r="G54"/>
          <cell r="H54"/>
          <cell r="I54"/>
          <cell r="J54"/>
          <cell r="K54"/>
        </row>
        <row r="55">
          <cell r="B55"/>
          <cell r="C55"/>
          <cell r="D55"/>
          <cell r="E55"/>
          <cell r="F55"/>
          <cell r="G55"/>
          <cell r="H55"/>
          <cell r="I55"/>
          <cell r="J55"/>
          <cell r="K55"/>
        </row>
        <row r="56">
          <cell r="B56" t="str">
            <v xml:space="preserve"> KELOMPOK AIR, TANAH, BATU DAN SEMEN</v>
          </cell>
          <cell r="C56"/>
          <cell r="D56"/>
          <cell r="E56"/>
          <cell r="F56"/>
          <cell r="G56"/>
          <cell r="H56"/>
          <cell r="I56"/>
          <cell r="J56"/>
          <cell r="K56"/>
        </row>
        <row r="57">
          <cell r="B57"/>
          <cell r="C57"/>
          <cell r="D57"/>
          <cell r="E57"/>
          <cell r="F57"/>
          <cell r="G57"/>
          <cell r="H57"/>
          <cell r="I57"/>
          <cell r="J57"/>
          <cell r="K57"/>
        </row>
        <row r="58">
          <cell r="B58" t="str">
            <v xml:space="preserve"> Abu Batu</v>
          </cell>
          <cell r="C58" t="str">
            <v>m3</v>
          </cell>
          <cell r="D58" t="str">
            <v>M.01.1</v>
          </cell>
          <cell r="E58"/>
          <cell r="F58"/>
          <cell r="G58">
            <v>150000</v>
          </cell>
          <cell r="H58"/>
          <cell r="I58"/>
          <cell r="J58"/>
          <cell r="K58">
            <v>150000</v>
          </cell>
        </row>
        <row r="59">
          <cell r="B59" t="str">
            <v>Air</v>
          </cell>
          <cell r="C59" t="str">
            <v>liter</v>
          </cell>
          <cell r="D59" t="str">
            <v>M.02.a.1</v>
          </cell>
          <cell r="E59"/>
          <cell r="F59"/>
          <cell r="G59">
            <v>50</v>
          </cell>
          <cell r="H59"/>
          <cell r="I59"/>
          <cell r="J59"/>
          <cell r="K59">
            <v>50</v>
          </cell>
        </row>
        <row r="60">
          <cell r="B60" t="str">
            <v>Air bersih/air tanah/air kerja</v>
          </cell>
          <cell r="C60" t="str">
            <v>m3</v>
          </cell>
          <cell r="D60" t="str">
            <v>M.02.b.1</v>
          </cell>
          <cell r="E60"/>
          <cell r="F60"/>
          <cell r="G60"/>
          <cell r="H60"/>
          <cell r="I60"/>
          <cell r="J60"/>
          <cell r="K60"/>
        </row>
        <row r="61">
          <cell r="B61" t="str">
            <v xml:space="preserve"> Bahan Aditif (Caldbon, Strorox, dll)</v>
          </cell>
          <cell r="C61" t="str">
            <v>L</v>
          </cell>
          <cell r="D61" t="str">
            <v>M.03</v>
          </cell>
          <cell r="E61"/>
          <cell r="F61"/>
          <cell r="G61">
            <v>35000</v>
          </cell>
          <cell r="H61"/>
          <cell r="I61"/>
          <cell r="J61"/>
          <cell r="K61">
            <v>35000</v>
          </cell>
        </row>
        <row r="62">
          <cell r="B62" t="str">
            <v xml:space="preserve"> Batu bata / merah bakar kelas I</v>
          </cell>
          <cell r="C62" t="str">
            <v>bh</v>
          </cell>
          <cell r="D62" t="str">
            <v>M.04.a</v>
          </cell>
          <cell r="E62"/>
          <cell r="F62"/>
          <cell r="G62">
            <v>6325</v>
          </cell>
          <cell r="H62" t="str">
            <v>T.15a.8)</v>
          </cell>
          <cell r="I62" t="str">
            <v>Mengangkut  1 bh bata merah dengan jarak angkut  300 m</v>
          </cell>
          <cell r="J62">
            <v>95.2</v>
          </cell>
          <cell r="K62">
            <v>6420.2</v>
          </cell>
        </row>
        <row r="63">
          <cell r="B63" t="str">
            <v xml:space="preserve"> Batu bata / merah bakar kelas II</v>
          </cell>
          <cell r="C63" t="str">
            <v>bh</v>
          </cell>
          <cell r="D63" t="str">
            <v>M.04.b</v>
          </cell>
          <cell r="E63"/>
          <cell r="F63"/>
          <cell r="G63">
            <v>8305</v>
          </cell>
          <cell r="H63"/>
          <cell r="I63"/>
          <cell r="J63"/>
          <cell r="K63">
            <v>8305</v>
          </cell>
        </row>
        <row r="64">
          <cell r="B64" t="str">
            <v xml:space="preserve"> Batu bata / merah bakar kw biasa</v>
          </cell>
          <cell r="C64" t="str">
            <v>bh</v>
          </cell>
          <cell r="D64" t="str">
            <v>M.04.c</v>
          </cell>
          <cell r="E64"/>
          <cell r="F64"/>
          <cell r="G64">
            <v>450</v>
          </cell>
          <cell r="H64"/>
          <cell r="I64"/>
          <cell r="J64"/>
          <cell r="K64">
            <v>450</v>
          </cell>
        </row>
        <row r="65">
          <cell r="B65" t="str">
            <v>Batu bata / merah bakar pres</v>
          </cell>
          <cell r="C65" t="str">
            <v>bh</v>
          </cell>
          <cell r="D65" t="str">
            <v>M.04.d</v>
          </cell>
          <cell r="E65"/>
          <cell r="F65"/>
          <cell r="G65">
            <v>5000</v>
          </cell>
          <cell r="H65"/>
          <cell r="I65"/>
          <cell r="J65"/>
          <cell r="K65">
            <v>5000</v>
          </cell>
        </row>
        <row r="66">
          <cell r="B66" t="str">
            <v xml:space="preserve"> Batu bata / merah oven (Klingker)</v>
          </cell>
          <cell r="C66" t="str">
            <v>bh</v>
          </cell>
          <cell r="D66" t="str">
            <v>M.04.e</v>
          </cell>
          <cell r="E66"/>
          <cell r="F66"/>
          <cell r="G66">
            <v>13750</v>
          </cell>
          <cell r="H66"/>
          <cell r="I66"/>
          <cell r="J66"/>
          <cell r="K66">
            <v>13750</v>
          </cell>
        </row>
        <row r="67">
          <cell r="B67" t="str">
            <v xml:space="preserve"> Batu / batu kali/ batu belah</v>
          </cell>
          <cell r="C67" t="str">
            <v>m3</v>
          </cell>
          <cell r="D67" t="str">
            <v>M.05</v>
          </cell>
          <cell r="E67"/>
          <cell r="F67"/>
          <cell r="G67">
            <v>95000</v>
          </cell>
          <cell r="H67" t="str">
            <v>T.15a.8)</v>
          </cell>
          <cell r="I67" t="str">
            <v>Mengangkut  1 m3 material dengan jarak angkut  300 m</v>
          </cell>
          <cell r="J67">
            <v>61617</v>
          </cell>
          <cell r="K67">
            <v>156617</v>
          </cell>
        </row>
        <row r="68">
          <cell r="B68" t="str">
            <v>Batu alam/Batu Kali 12-25cm</v>
          </cell>
          <cell r="C68" t="str">
            <v>m3</v>
          </cell>
          <cell r="D68"/>
          <cell r="E68"/>
          <cell r="F68"/>
          <cell r="G68">
            <v>345000</v>
          </cell>
          <cell r="H68"/>
          <cell r="I68"/>
          <cell r="J68"/>
          <cell r="K68">
            <v>345000</v>
          </cell>
        </row>
        <row r="69">
          <cell r="B69" t="str">
            <v xml:space="preserve"> Batu brojol (Untuk bronjong)</v>
          </cell>
          <cell r="C69" t="str">
            <v>m3</v>
          </cell>
          <cell r="D69" t="str">
            <v>M.06</v>
          </cell>
          <cell r="E69"/>
          <cell r="F69"/>
          <cell r="G69">
            <v>118250</v>
          </cell>
          <cell r="H69"/>
          <cell r="I69"/>
          <cell r="J69"/>
          <cell r="K69">
            <v>118250</v>
          </cell>
        </row>
        <row r="70">
          <cell r="B70" t="str">
            <v>Batu candi</v>
          </cell>
          <cell r="C70" t="str">
            <v>m2</v>
          </cell>
          <cell r="D70" t="str">
            <v>M.07a</v>
          </cell>
          <cell r="E70"/>
          <cell r="F70"/>
          <cell r="G70">
            <v>240000</v>
          </cell>
          <cell r="H70"/>
          <cell r="I70"/>
          <cell r="J70"/>
          <cell r="K70">
            <v>240000</v>
          </cell>
        </row>
        <row r="71">
          <cell r="B71" t="str">
            <v>Batu muka</v>
          </cell>
          <cell r="C71" t="str">
            <v>m2</v>
          </cell>
          <cell r="D71" t="str">
            <v>M.07b</v>
          </cell>
          <cell r="E71"/>
          <cell r="F71"/>
          <cell r="G71">
            <v>155000</v>
          </cell>
          <cell r="H71"/>
          <cell r="I71"/>
          <cell r="J71"/>
          <cell r="K71">
            <v>155000</v>
          </cell>
        </row>
        <row r="72">
          <cell r="B72" t="str">
            <v xml:space="preserve"> Bentonit</v>
          </cell>
          <cell r="C72" t="str">
            <v>kg</v>
          </cell>
          <cell r="D72" t="str">
            <v>M.08</v>
          </cell>
          <cell r="E72"/>
          <cell r="F72"/>
          <cell r="G72">
            <v>8500</v>
          </cell>
          <cell r="H72"/>
          <cell r="I72"/>
          <cell r="J72"/>
          <cell r="K72">
            <v>8500</v>
          </cell>
        </row>
        <row r="73">
          <cell r="B73" t="str">
            <v xml:space="preserve"> Beton Ready Mixed K-175</v>
          </cell>
          <cell r="C73" t="str">
            <v>m3</v>
          </cell>
          <cell r="D73" t="str">
            <v>M.09.a</v>
          </cell>
          <cell r="E73"/>
          <cell r="F73"/>
          <cell r="G73">
            <v>875000</v>
          </cell>
          <cell r="H73"/>
          <cell r="I73"/>
          <cell r="J73"/>
          <cell r="K73">
            <v>875000</v>
          </cell>
        </row>
        <row r="74">
          <cell r="B74" t="str">
            <v xml:space="preserve"> Beton Ready Mixed K-200</v>
          </cell>
          <cell r="C74" t="str">
            <v>m3</v>
          </cell>
          <cell r="D74" t="str">
            <v>M.09.b</v>
          </cell>
          <cell r="E74"/>
          <cell r="F74"/>
          <cell r="G74">
            <v>938000</v>
          </cell>
          <cell r="H74"/>
          <cell r="I74"/>
          <cell r="J74"/>
          <cell r="K74">
            <v>938000</v>
          </cell>
        </row>
        <row r="75">
          <cell r="B75" t="str">
            <v xml:space="preserve"> Beton Ready Mixed K-225</v>
          </cell>
          <cell r="C75" t="str">
            <v>m3</v>
          </cell>
          <cell r="D75" t="str">
            <v>M.09.c</v>
          </cell>
          <cell r="E75"/>
          <cell r="F75"/>
          <cell r="G75">
            <v>958000</v>
          </cell>
          <cell r="H75"/>
          <cell r="I75"/>
          <cell r="J75"/>
          <cell r="K75">
            <v>958000</v>
          </cell>
        </row>
        <row r="76">
          <cell r="B76" t="str">
            <v xml:space="preserve"> Beton Ready Mixed K-250</v>
          </cell>
          <cell r="C76" t="str">
            <v>m3</v>
          </cell>
          <cell r="D76" t="str">
            <v>M.09.d</v>
          </cell>
          <cell r="E76"/>
          <cell r="F76"/>
          <cell r="G76">
            <v>970500</v>
          </cell>
          <cell r="H76"/>
          <cell r="I76"/>
          <cell r="J76"/>
          <cell r="K76">
            <v>970500</v>
          </cell>
        </row>
        <row r="77">
          <cell r="B77" t="str">
            <v xml:space="preserve"> Beton Ready Mixed K-275</v>
          </cell>
          <cell r="C77" t="str">
            <v>m3</v>
          </cell>
          <cell r="D77" t="str">
            <v>M.09.e</v>
          </cell>
          <cell r="E77"/>
          <cell r="F77"/>
          <cell r="G77">
            <v>978000</v>
          </cell>
          <cell r="H77"/>
          <cell r="I77"/>
          <cell r="J77"/>
          <cell r="K77">
            <v>978000</v>
          </cell>
        </row>
        <row r="78">
          <cell r="B78" t="str">
            <v xml:space="preserve"> Beton Ready Mixed K-300 (fc' 25 Mpa)</v>
          </cell>
          <cell r="C78" t="str">
            <v>m3</v>
          </cell>
          <cell r="D78" t="str">
            <v>M.09.f</v>
          </cell>
          <cell r="E78"/>
          <cell r="F78"/>
          <cell r="G78">
            <v>1015000</v>
          </cell>
          <cell r="H78"/>
          <cell r="I78"/>
          <cell r="J78"/>
          <cell r="K78">
            <v>1015000</v>
          </cell>
        </row>
        <row r="79">
          <cell r="B79" t="str">
            <v xml:space="preserve"> Beton Ready Mixed K-325</v>
          </cell>
          <cell r="C79" t="str">
            <v>m3</v>
          </cell>
          <cell r="D79" t="str">
            <v>M.09.g</v>
          </cell>
          <cell r="E79"/>
          <cell r="F79"/>
          <cell r="G79">
            <v>1029000</v>
          </cell>
          <cell r="H79"/>
          <cell r="I79"/>
          <cell r="J79"/>
          <cell r="K79">
            <v>1029000</v>
          </cell>
        </row>
        <row r="80">
          <cell r="B80" t="str">
            <v xml:space="preserve"> Beton Ready Mixed K-350</v>
          </cell>
          <cell r="C80" t="str">
            <v>m3</v>
          </cell>
          <cell r="D80" t="str">
            <v>M.09.h</v>
          </cell>
          <cell r="E80"/>
          <cell r="F80"/>
          <cell r="G80">
            <v>1052500</v>
          </cell>
          <cell r="H80"/>
          <cell r="I80"/>
          <cell r="J80"/>
          <cell r="K80">
            <v>1052500</v>
          </cell>
        </row>
        <row r="81">
          <cell r="B81" t="str">
            <v xml:space="preserve"> Beton Ready Mixed K-375</v>
          </cell>
          <cell r="C81" t="str">
            <v>m3</v>
          </cell>
          <cell r="D81" t="str">
            <v>M.09.i</v>
          </cell>
          <cell r="E81"/>
          <cell r="F81"/>
          <cell r="G81">
            <v>1076000</v>
          </cell>
          <cell r="H81"/>
          <cell r="I81"/>
          <cell r="J81"/>
          <cell r="K81">
            <v>1076000</v>
          </cell>
        </row>
        <row r="82">
          <cell r="B82" t="str">
            <v xml:space="preserve"> Beton Ready Mixed K-400</v>
          </cell>
          <cell r="C82" t="str">
            <v>m3</v>
          </cell>
          <cell r="D82" t="str">
            <v>M.09.j</v>
          </cell>
          <cell r="E82"/>
          <cell r="F82"/>
          <cell r="G82">
            <v>1085500</v>
          </cell>
          <cell r="H82"/>
          <cell r="I82"/>
          <cell r="J82"/>
          <cell r="K82">
            <v>1085500</v>
          </cell>
        </row>
        <row r="83">
          <cell r="B83" t="str">
            <v xml:space="preserve"> Beton Ready Mixed K-425</v>
          </cell>
          <cell r="C83" t="str">
            <v>m3</v>
          </cell>
          <cell r="D83" t="str">
            <v>M.09.k</v>
          </cell>
          <cell r="E83"/>
          <cell r="F83"/>
          <cell r="G83">
            <v>1098200</v>
          </cell>
          <cell r="H83"/>
          <cell r="I83"/>
          <cell r="J83"/>
          <cell r="K83">
            <v>1098200</v>
          </cell>
        </row>
        <row r="84">
          <cell r="B84" t="str">
            <v xml:space="preserve"> Beton Ready Mixed K-450</v>
          </cell>
          <cell r="C84" t="str">
            <v>m3</v>
          </cell>
          <cell r="D84" t="str">
            <v>M.09.l</v>
          </cell>
          <cell r="E84"/>
          <cell r="F84"/>
          <cell r="G84">
            <v>1148200</v>
          </cell>
          <cell r="H84"/>
          <cell r="I84"/>
          <cell r="J84"/>
          <cell r="K84">
            <v>1148200</v>
          </cell>
        </row>
        <row r="85">
          <cell r="B85" t="str">
            <v xml:space="preserve"> Beton Ready Mixed K-500</v>
          </cell>
          <cell r="C85" t="str">
            <v>m3</v>
          </cell>
          <cell r="D85" t="str">
            <v>M.09.m</v>
          </cell>
          <cell r="E85"/>
          <cell r="F85"/>
          <cell r="G85">
            <v>1200000</v>
          </cell>
          <cell r="H85"/>
          <cell r="I85"/>
          <cell r="J85"/>
          <cell r="K85">
            <v>1200000</v>
          </cell>
        </row>
        <row r="86">
          <cell r="B86" t="str">
            <v xml:space="preserve"> Buis Beton dia 30 cm tanpa tulang, pjg 0,5m</v>
          </cell>
          <cell r="C86" t="str">
            <v>bh</v>
          </cell>
          <cell r="D86" t="str">
            <v>M.10.a</v>
          </cell>
          <cell r="E86"/>
          <cell r="F86"/>
          <cell r="G86">
            <v>41250</v>
          </cell>
          <cell r="H86"/>
          <cell r="I86"/>
          <cell r="J86"/>
          <cell r="K86">
            <v>41250</v>
          </cell>
        </row>
        <row r="87">
          <cell r="B87" t="str">
            <v xml:space="preserve"> Buis Beton dia 40 cm tanpa tulang, pjg 0,5m</v>
          </cell>
          <cell r="C87" t="str">
            <v>bh</v>
          </cell>
          <cell r="D87" t="str">
            <v>M.10.b</v>
          </cell>
          <cell r="E87"/>
          <cell r="F87"/>
          <cell r="G87">
            <v>65450</v>
          </cell>
          <cell r="H87"/>
          <cell r="I87"/>
          <cell r="J87"/>
          <cell r="K87">
            <v>65450</v>
          </cell>
        </row>
        <row r="88">
          <cell r="B88" t="str">
            <v xml:space="preserve"> Buis Beton dia 50 cm tanpa tulang, pjg 0,5m</v>
          </cell>
          <cell r="C88" t="str">
            <v>bh</v>
          </cell>
          <cell r="D88" t="str">
            <v>M.10.c</v>
          </cell>
          <cell r="E88"/>
          <cell r="F88"/>
          <cell r="G88">
            <v>96800</v>
          </cell>
          <cell r="H88"/>
          <cell r="I88"/>
          <cell r="J88"/>
          <cell r="K88">
            <v>96800</v>
          </cell>
        </row>
        <row r="89">
          <cell r="B89" t="str">
            <v xml:space="preserve"> Buis Beton dia 60 cm tanpa tulang, pjg 0,5m</v>
          </cell>
          <cell r="C89" t="str">
            <v>bh</v>
          </cell>
          <cell r="D89" t="str">
            <v>M.10.d</v>
          </cell>
          <cell r="E89"/>
          <cell r="F89"/>
          <cell r="G89">
            <v>115500</v>
          </cell>
          <cell r="H89"/>
          <cell r="I89"/>
          <cell r="J89"/>
          <cell r="K89">
            <v>115500</v>
          </cell>
        </row>
        <row r="90">
          <cell r="B90" t="str">
            <v xml:space="preserve"> Buis Beton grevel dia 20 cm tanpa tulang, pjg 1 m</v>
          </cell>
          <cell r="C90" t="str">
            <v>bh</v>
          </cell>
          <cell r="D90" t="str">
            <v>M.10.e</v>
          </cell>
          <cell r="E90"/>
          <cell r="F90"/>
          <cell r="G90">
            <v>20000</v>
          </cell>
          <cell r="H90"/>
          <cell r="I90"/>
          <cell r="J90"/>
          <cell r="K90">
            <v>20000</v>
          </cell>
        </row>
        <row r="91">
          <cell r="B91" t="str">
            <v xml:space="preserve"> Buis Beton grevel dia 30 cm tanpa tulang, pjg 1 m</v>
          </cell>
          <cell r="C91" t="str">
            <v>bh</v>
          </cell>
          <cell r="D91" t="str">
            <v>M.10.f</v>
          </cell>
          <cell r="E91"/>
          <cell r="F91"/>
          <cell r="G91">
            <v>40000</v>
          </cell>
          <cell r="H91"/>
          <cell r="I91"/>
          <cell r="J91"/>
          <cell r="K91">
            <v>40000</v>
          </cell>
        </row>
        <row r="92">
          <cell r="B92" t="str">
            <v xml:space="preserve"> Buis Beton grevel dia 40 cm tanpa tulang, pjg 1 m</v>
          </cell>
          <cell r="C92" t="str">
            <v>bh</v>
          </cell>
          <cell r="D92" t="str">
            <v>M.10.g</v>
          </cell>
          <cell r="E92"/>
          <cell r="F92"/>
          <cell r="G92">
            <v>60000</v>
          </cell>
          <cell r="H92"/>
          <cell r="I92"/>
          <cell r="J92"/>
          <cell r="K92">
            <v>60000</v>
          </cell>
        </row>
        <row r="93">
          <cell r="B93" t="str">
            <v xml:space="preserve"> Kapur</v>
          </cell>
          <cell r="C93" t="str">
            <v>m3</v>
          </cell>
          <cell r="D93" t="str">
            <v>M.11</v>
          </cell>
          <cell r="E93"/>
          <cell r="F93"/>
          <cell r="G93">
            <v>80000</v>
          </cell>
          <cell r="H93" t="str">
            <v>T.15a.8)</v>
          </cell>
          <cell r="I93" t="str">
            <v>Mengangkut  1 m3 material dengan jarak angkut  300 m</v>
          </cell>
          <cell r="J93">
            <v>80038</v>
          </cell>
          <cell r="K93">
            <v>160038</v>
          </cell>
        </row>
        <row r="94">
          <cell r="B94" t="str">
            <v>Kerikil/Koral/Agregat Beton (m3)</v>
          </cell>
          <cell r="C94" t="str">
            <v>m3</v>
          </cell>
          <cell r="D94" t="str">
            <v>M.12.a</v>
          </cell>
          <cell r="E94"/>
          <cell r="F94"/>
          <cell r="G94">
            <v>250000</v>
          </cell>
          <cell r="H94"/>
          <cell r="I94"/>
          <cell r="J94"/>
          <cell r="K94">
            <v>250000</v>
          </cell>
        </row>
        <row r="95">
          <cell r="B95" t="str">
            <v>Kerikil/Koral/Agregat Beton</v>
          </cell>
          <cell r="C95" t="str">
            <v>kg</v>
          </cell>
          <cell r="D95" t="str">
            <v>M.12.b</v>
          </cell>
          <cell r="E95"/>
          <cell r="F95"/>
          <cell r="G95">
            <v>156.25</v>
          </cell>
          <cell r="H95"/>
          <cell r="I95"/>
          <cell r="J95"/>
          <cell r="K95">
            <v>156.25</v>
          </cell>
        </row>
        <row r="96">
          <cell r="B96" t="str">
            <v xml:space="preserve"> Lempengan rumput</v>
          </cell>
          <cell r="C96" t="str">
            <v>m3</v>
          </cell>
          <cell r="D96" t="str">
            <v>M.13</v>
          </cell>
          <cell r="E96"/>
          <cell r="F96"/>
          <cell r="G96">
            <v>2000</v>
          </cell>
          <cell r="H96" t="str">
            <v>T.15a.8)</v>
          </cell>
          <cell r="I96" t="str">
            <v>Mengangkut  1 m3 material dengan jarak angkut  300 m</v>
          </cell>
          <cell r="J96">
            <v>76227</v>
          </cell>
          <cell r="K96">
            <v>78227</v>
          </cell>
        </row>
        <row r="97">
          <cell r="B97" t="str">
            <v>Pasir Beton (PB)</v>
          </cell>
          <cell r="C97" t="str">
            <v>m3</v>
          </cell>
          <cell r="D97" t="str">
            <v>M.14.a</v>
          </cell>
          <cell r="E97"/>
          <cell r="F97"/>
          <cell r="G97">
            <v>225000</v>
          </cell>
          <cell r="H97" t="str">
            <v>T.15a.8)</v>
          </cell>
          <cell r="I97" t="str">
            <v>Mengangkut  1 m3 material dengan jarak angkut  300 m</v>
          </cell>
          <cell r="J97">
            <v>81309</v>
          </cell>
          <cell r="K97">
            <v>306309</v>
          </cell>
        </row>
        <row r="98">
          <cell r="B98" t="str">
            <v>Pasir Beton (Kg)</v>
          </cell>
          <cell r="C98" t="str">
            <v>kg</v>
          </cell>
          <cell r="D98"/>
          <cell r="E98"/>
          <cell r="F98"/>
          <cell r="G98">
            <v>140.625</v>
          </cell>
          <cell r="H98"/>
          <cell r="I98"/>
          <cell r="J98"/>
          <cell r="K98">
            <v>140.625</v>
          </cell>
        </row>
        <row r="99">
          <cell r="B99" t="str">
            <v>Pasir Pasang</v>
          </cell>
          <cell r="C99" t="str">
            <v>m3</v>
          </cell>
          <cell r="D99" t="str">
            <v>M.14.b</v>
          </cell>
          <cell r="E99"/>
          <cell r="F99"/>
          <cell r="G99">
            <v>217500</v>
          </cell>
          <cell r="H99"/>
          <cell r="I99"/>
          <cell r="J99"/>
          <cell r="K99">
            <v>217500</v>
          </cell>
        </row>
        <row r="100">
          <cell r="B100" t="str">
            <v xml:space="preserve"> Pasir teras</v>
          </cell>
          <cell r="C100" t="str">
            <v>m3</v>
          </cell>
          <cell r="D100" t="str">
            <v>M.14.c</v>
          </cell>
          <cell r="E100"/>
          <cell r="F100"/>
          <cell r="G100">
            <v>124300</v>
          </cell>
          <cell r="H100"/>
          <cell r="I100"/>
          <cell r="J100"/>
          <cell r="K100">
            <v>124300</v>
          </cell>
        </row>
        <row r="101">
          <cell r="B101" t="str">
            <v>Pasir Urug</v>
          </cell>
          <cell r="C101" t="str">
            <v>m3</v>
          </cell>
          <cell r="D101" t="str">
            <v>M.14.d</v>
          </cell>
          <cell r="E101"/>
          <cell r="F101"/>
          <cell r="G101">
            <v>190000</v>
          </cell>
          <cell r="H101" t="str">
            <v>T.15a.8)</v>
          </cell>
          <cell r="I101" t="str">
            <v>Mengangkut 1 zak (50 kg) semen dengan jarak angkut 300 m</v>
          </cell>
          <cell r="J101">
            <v>3176</v>
          </cell>
          <cell r="K101">
            <v>193176</v>
          </cell>
        </row>
        <row r="102">
          <cell r="B102" t="str">
            <v>Semen Portland (kg)</v>
          </cell>
          <cell r="C102" t="str">
            <v>kg</v>
          </cell>
          <cell r="D102" t="str">
            <v>M.15</v>
          </cell>
          <cell r="E102"/>
          <cell r="F102"/>
          <cell r="G102">
            <v>1350</v>
          </cell>
          <cell r="H102"/>
          <cell r="I102"/>
          <cell r="J102"/>
          <cell r="K102">
            <v>1350</v>
          </cell>
        </row>
        <row r="103">
          <cell r="B103" t="str">
            <v xml:space="preserve"> Sirtu</v>
          </cell>
          <cell r="C103" t="str">
            <v>m3</v>
          </cell>
          <cell r="D103" t="str">
            <v>M.16</v>
          </cell>
          <cell r="E103"/>
          <cell r="F103"/>
          <cell r="G103">
            <v>124300</v>
          </cell>
          <cell r="H103"/>
          <cell r="I103"/>
          <cell r="J103"/>
          <cell r="K103">
            <v>124300</v>
          </cell>
        </row>
        <row r="104">
          <cell r="B104" t="str">
            <v xml:space="preserve"> Tanah liat</v>
          </cell>
          <cell r="C104" t="str">
            <v>m3</v>
          </cell>
          <cell r="D104" t="str">
            <v>M.17.a</v>
          </cell>
          <cell r="E104"/>
          <cell r="F104"/>
          <cell r="G104">
            <v>75350</v>
          </cell>
          <cell r="H104"/>
          <cell r="I104"/>
          <cell r="J104"/>
          <cell r="K104">
            <v>75350</v>
          </cell>
        </row>
        <row r="105">
          <cell r="B105" t="str">
            <v xml:space="preserve"> Tanah urug di lokasi</v>
          </cell>
          <cell r="C105" t="str">
            <v>m3</v>
          </cell>
          <cell r="D105" t="str">
            <v>M.17.b</v>
          </cell>
          <cell r="E105"/>
          <cell r="F105"/>
          <cell r="G105">
            <v>45000</v>
          </cell>
          <cell r="H105"/>
          <cell r="I105"/>
          <cell r="J105"/>
          <cell r="K105">
            <v>45000</v>
          </cell>
        </row>
        <row r="106">
          <cell r="B106" t="str">
            <v xml:space="preserve"> Tanah urugan di Borrrow Area</v>
          </cell>
          <cell r="C106" t="str">
            <v>m3</v>
          </cell>
          <cell r="D106" t="str">
            <v>M.17.c</v>
          </cell>
          <cell r="E106"/>
          <cell r="F106"/>
          <cell r="G106">
            <v>25000</v>
          </cell>
          <cell r="H106"/>
          <cell r="I106"/>
          <cell r="J106"/>
          <cell r="K106">
            <v>25000</v>
          </cell>
        </row>
        <row r="107">
          <cell r="B107" t="str">
            <v>Tanah urug</v>
          </cell>
          <cell r="C107" t="str">
            <v>m3</v>
          </cell>
          <cell r="D107"/>
          <cell r="E107"/>
          <cell r="F107"/>
          <cell r="G107">
            <v>80000</v>
          </cell>
          <cell r="H107"/>
          <cell r="I107"/>
          <cell r="J107"/>
          <cell r="K107">
            <v>80000</v>
          </cell>
        </row>
        <row r="108">
          <cell r="B108" t="str">
            <v>Fly Ash</v>
          </cell>
          <cell r="C108" t="str">
            <v>kg</v>
          </cell>
          <cell r="D108"/>
          <cell r="E108"/>
          <cell r="F108"/>
          <cell r="G108">
            <v>1000</v>
          </cell>
          <cell r="H108"/>
          <cell r="I108"/>
          <cell r="J108"/>
          <cell r="K108">
            <v>1000</v>
          </cell>
        </row>
        <row r="109">
          <cell r="B109" t="str">
            <v>Superplastizier</v>
          </cell>
          <cell r="C109" t="str">
            <v>kg</v>
          </cell>
          <cell r="D109"/>
          <cell r="E109"/>
          <cell r="F109"/>
          <cell r="G109">
            <v>65000</v>
          </cell>
          <cell r="H109"/>
          <cell r="I109"/>
          <cell r="J109"/>
          <cell r="K109">
            <v>65000</v>
          </cell>
        </row>
        <row r="110">
          <cell r="B110" t="str">
            <v xml:space="preserve"> Tiang pancang beton dia 20 cm</v>
          </cell>
          <cell r="C110" t="str">
            <v>m</v>
          </cell>
          <cell r="D110" t="str">
            <v>M.18.a</v>
          </cell>
          <cell r="E110"/>
          <cell r="F110"/>
          <cell r="G110">
            <v>50000</v>
          </cell>
          <cell r="H110"/>
          <cell r="I110"/>
          <cell r="J110"/>
          <cell r="K110">
            <v>50000</v>
          </cell>
        </row>
        <row r="111">
          <cell r="B111" t="str">
            <v xml:space="preserve"> Tiang pancang beton dia 30 cm</v>
          </cell>
          <cell r="C111" t="str">
            <v>m</v>
          </cell>
          <cell r="D111" t="str">
            <v>M.18.b</v>
          </cell>
          <cell r="E111"/>
          <cell r="F111"/>
          <cell r="G111">
            <v>110000</v>
          </cell>
          <cell r="H111"/>
          <cell r="I111"/>
          <cell r="J111"/>
          <cell r="K111">
            <v>110000</v>
          </cell>
        </row>
        <row r="112">
          <cell r="B112" t="str">
            <v xml:space="preserve"> Tiang Pancang beton tulang 30x30 cm</v>
          </cell>
          <cell r="C112" t="str">
            <v>m</v>
          </cell>
          <cell r="D112" t="str">
            <v>M.18.c</v>
          </cell>
          <cell r="E112"/>
          <cell r="F112"/>
          <cell r="G112">
            <v>315000</v>
          </cell>
          <cell r="H112"/>
          <cell r="I112"/>
          <cell r="J112"/>
          <cell r="K112">
            <v>315000</v>
          </cell>
        </row>
        <row r="113">
          <cell r="B113" t="str">
            <v xml:space="preserve"> Tiang Pancang beton tulang 40x40 cm</v>
          </cell>
          <cell r="C113" t="str">
            <v>m</v>
          </cell>
          <cell r="D113" t="str">
            <v>M.18.d</v>
          </cell>
          <cell r="E113"/>
          <cell r="F113"/>
          <cell r="G113">
            <v>550000</v>
          </cell>
          <cell r="H113"/>
          <cell r="I113"/>
          <cell r="J113"/>
          <cell r="K113">
            <v>550000</v>
          </cell>
        </row>
        <row r="114">
          <cell r="B114" t="str">
            <v xml:space="preserve"> Tiang pancang beton ukuran 30x30 cm</v>
          </cell>
          <cell r="C114" t="str">
            <v>m</v>
          </cell>
          <cell r="D114" t="str">
            <v>M.18.e</v>
          </cell>
          <cell r="E114"/>
          <cell r="F114"/>
          <cell r="G114">
            <v>135000</v>
          </cell>
          <cell r="H114"/>
          <cell r="I114"/>
          <cell r="J114"/>
          <cell r="K114">
            <v>135000</v>
          </cell>
        </row>
        <row r="115">
          <cell r="B115" t="str">
            <v xml:space="preserve"> Tiang pancang beton ukuran 40x40 cm</v>
          </cell>
          <cell r="C115" t="str">
            <v>m</v>
          </cell>
          <cell r="D115" t="str">
            <v>M.18.f</v>
          </cell>
          <cell r="E115"/>
          <cell r="F115"/>
          <cell r="G115">
            <v>240000</v>
          </cell>
          <cell r="H115"/>
          <cell r="I115"/>
          <cell r="J115"/>
          <cell r="K115">
            <v>240000</v>
          </cell>
        </row>
        <row r="116">
          <cell r="B116" t="str">
            <v xml:space="preserve"> Turap beton pre-cast ukuran 30x12 cm</v>
          </cell>
          <cell r="C116" t="str">
            <v>m</v>
          </cell>
          <cell r="D116" t="str">
            <v>M.19.a</v>
          </cell>
          <cell r="E116"/>
          <cell r="F116"/>
          <cell r="G116">
            <v>55000</v>
          </cell>
          <cell r="H116"/>
          <cell r="I116"/>
          <cell r="J116"/>
          <cell r="K116">
            <v>55000</v>
          </cell>
        </row>
        <row r="117">
          <cell r="B117" t="str">
            <v xml:space="preserve"> Turap beton pre-cast ukuran 40x20 cm</v>
          </cell>
          <cell r="C117" t="str">
            <v>m</v>
          </cell>
          <cell r="D117" t="str">
            <v>M.19.b</v>
          </cell>
          <cell r="E117"/>
          <cell r="F117"/>
          <cell r="G117">
            <v>120000</v>
          </cell>
          <cell r="H117"/>
          <cell r="I117"/>
          <cell r="J117"/>
          <cell r="K117">
            <v>120000</v>
          </cell>
        </row>
        <row r="118">
          <cell r="B118" t="str">
            <v xml:space="preserve"> Turap beton tulang pre-cast 30x12 cm</v>
          </cell>
          <cell r="C118" t="str">
            <v>m</v>
          </cell>
          <cell r="D118" t="str">
            <v>M.19.c</v>
          </cell>
          <cell r="E118"/>
          <cell r="F118"/>
          <cell r="G118">
            <v>125000</v>
          </cell>
          <cell r="H118"/>
          <cell r="I118"/>
          <cell r="J118"/>
          <cell r="K118">
            <v>125000</v>
          </cell>
        </row>
        <row r="119">
          <cell r="B119" t="str">
            <v xml:space="preserve"> Turap beton tulang pre-cast 40x15 cm</v>
          </cell>
          <cell r="C119" t="str">
            <v>m</v>
          </cell>
          <cell r="D119" t="str">
            <v>M.19.d</v>
          </cell>
          <cell r="E119"/>
          <cell r="F119"/>
          <cell r="G119">
            <v>210000</v>
          </cell>
          <cell r="H119"/>
          <cell r="I119"/>
          <cell r="J119"/>
          <cell r="K119">
            <v>210000</v>
          </cell>
        </row>
        <row r="120">
          <cell r="B120" t="str">
            <v xml:space="preserve"> Turap beton tulang pre-cast 50x22 cm</v>
          </cell>
          <cell r="C120" t="str">
            <v>m</v>
          </cell>
          <cell r="D120" t="str">
            <v>M.19.e</v>
          </cell>
          <cell r="E120"/>
          <cell r="F120"/>
          <cell r="G120">
            <v>385000</v>
          </cell>
          <cell r="H120"/>
          <cell r="I120"/>
          <cell r="J120"/>
          <cell r="K120">
            <v>385000</v>
          </cell>
        </row>
        <row r="121">
          <cell r="B121" t="str">
            <v>Box Culvert 40 x 40 x 100 cm; Berat 0,431 Ton</v>
          </cell>
          <cell r="C121" t="str">
            <v>m</v>
          </cell>
          <cell r="D121"/>
          <cell r="E121"/>
          <cell r="F121"/>
          <cell r="G121">
            <v>805000</v>
          </cell>
          <cell r="H121"/>
          <cell r="I121"/>
          <cell r="J121"/>
          <cell r="K121">
            <v>805000</v>
          </cell>
        </row>
        <row r="122">
          <cell r="B122" t="str">
            <v>Box Culvert 50 x 50 x 100 cm; Berat 0,576 Ton</v>
          </cell>
          <cell r="C122" t="str">
            <v>m</v>
          </cell>
          <cell r="D122"/>
          <cell r="E122"/>
          <cell r="F122"/>
          <cell r="G122">
            <v>1095000</v>
          </cell>
          <cell r="H122"/>
          <cell r="I122"/>
          <cell r="J122"/>
          <cell r="K122">
            <v>1095000</v>
          </cell>
        </row>
        <row r="123">
          <cell r="B123" t="str">
            <v>Box Culvert 60 x 60 x 100 cm; Berat 0,837 Ton</v>
          </cell>
          <cell r="C123" t="str">
            <v>m</v>
          </cell>
          <cell r="D123"/>
          <cell r="E123"/>
          <cell r="F123"/>
          <cell r="G123">
            <v>1300000</v>
          </cell>
          <cell r="H123"/>
          <cell r="I123"/>
          <cell r="J123"/>
          <cell r="K123">
            <v>1300000</v>
          </cell>
        </row>
        <row r="124">
          <cell r="B124" t="str">
            <v>Box Culvert 80 x 80 x 100 cm; Berat 1,375 Ton</v>
          </cell>
          <cell r="C124" t="str">
            <v>m</v>
          </cell>
          <cell r="D124"/>
          <cell r="E124"/>
          <cell r="F124"/>
          <cell r="G124">
            <v>2027000</v>
          </cell>
          <cell r="H124"/>
          <cell r="I124"/>
          <cell r="J124"/>
          <cell r="K124">
            <v>2027000</v>
          </cell>
        </row>
        <row r="125">
          <cell r="B125" t="str">
            <v>Box Culvert 100 x 100 x 100 cm; Berat 1,7 Ton</v>
          </cell>
          <cell r="C125" t="str">
            <v>m</v>
          </cell>
          <cell r="D125"/>
          <cell r="E125"/>
          <cell r="F125"/>
          <cell r="G125">
            <v>2815000</v>
          </cell>
          <cell r="H125"/>
          <cell r="I125"/>
          <cell r="J125"/>
          <cell r="K125">
            <v>2815000</v>
          </cell>
        </row>
        <row r="126">
          <cell r="B126" t="str">
            <v>Box Culvert 120 x 120 x 100 cm; Beret 2,2 Ton</v>
          </cell>
          <cell r="C126" t="str">
            <v>m</v>
          </cell>
          <cell r="D126"/>
          <cell r="E126"/>
          <cell r="F126"/>
          <cell r="G126">
            <v>3825000</v>
          </cell>
          <cell r="H126"/>
          <cell r="I126"/>
          <cell r="J126"/>
          <cell r="K126">
            <v>3825000</v>
          </cell>
        </row>
        <row r="127">
          <cell r="B127" t="str">
            <v>Box Culvert 140 x 140 x 100 cm; &amp;rat 2,75 Ton</v>
          </cell>
          <cell r="C127" t="str">
            <v>m</v>
          </cell>
          <cell r="D127"/>
          <cell r="E127"/>
          <cell r="F127"/>
          <cell r="G127">
            <v>5184000</v>
          </cell>
          <cell r="H127"/>
          <cell r="I127"/>
          <cell r="J127"/>
          <cell r="K127">
            <v>5184000</v>
          </cell>
        </row>
        <row r="128">
          <cell r="B128" t="str">
            <v>Box Culvert 150 x 150 x 100 cm; &amp;rat 3,095 Ton</v>
          </cell>
          <cell r="C128" t="str">
            <v>m</v>
          </cell>
          <cell r="D128"/>
          <cell r="E128"/>
          <cell r="F128"/>
          <cell r="G128">
            <v>5715000</v>
          </cell>
          <cell r="H128"/>
          <cell r="I128"/>
          <cell r="J128"/>
          <cell r="K128">
            <v>5715000</v>
          </cell>
        </row>
        <row r="129">
          <cell r="B129" t="str">
            <v>Box Culvert 180 x 180 x 100 cm; &amp;rat 4,035 Ton</v>
          </cell>
          <cell r="C129" t="str">
            <v>m</v>
          </cell>
          <cell r="D129"/>
          <cell r="E129"/>
          <cell r="F129"/>
          <cell r="G129">
            <v>8200000</v>
          </cell>
          <cell r="H129"/>
          <cell r="I129"/>
          <cell r="J129"/>
          <cell r="K129">
            <v>8200000</v>
          </cell>
        </row>
        <row r="130">
          <cell r="B130" t="str">
            <v>Box Culvert 200 x 200 x 100 cm; &amp;rat 4,973 Ton</v>
          </cell>
          <cell r="C130" t="str">
            <v>m</v>
          </cell>
          <cell r="D130"/>
          <cell r="E130"/>
          <cell r="F130"/>
          <cell r="G130">
            <v>11650000</v>
          </cell>
          <cell r="H130"/>
          <cell r="I130"/>
          <cell r="J130"/>
          <cell r="K130">
            <v>11650000</v>
          </cell>
        </row>
        <row r="131">
          <cell r="B131" t="str">
            <v>Box Culvert 300 x 300 x 100 cm; &amp;rat 8,827 Ton</v>
          </cell>
          <cell r="C131" t="str">
            <v>m</v>
          </cell>
          <cell r="D131"/>
          <cell r="E131"/>
          <cell r="F131"/>
          <cell r="G131">
            <v>21400000</v>
          </cell>
          <cell r="H131"/>
          <cell r="I131"/>
          <cell r="J131"/>
          <cell r="K131">
            <v>21400000</v>
          </cell>
        </row>
        <row r="132">
          <cell r="B132" t="str">
            <v>U Ditch 30 x 30 cm Precast 1,2 m</v>
          </cell>
          <cell r="C132" t="str">
            <v>buah</v>
          </cell>
          <cell r="D132"/>
          <cell r="E132"/>
          <cell r="F132"/>
          <cell r="G132"/>
          <cell r="H132"/>
          <cell r="I132"/>
          <cell r="J132"/>
          <cell r="K132">
            <v>0</v>
          </cell>
        </row>
        <row r="133">
          <cell r="B133" t="str">
            <v>U Ditch 30 x 40 cm Precast 1,2 m</v>
          </cell>
          <cell r="C133" t="str">
            <v>buah</v>
          </cell>
          <cell r="D133"/>
          <cell r="E133"/>
          <cell r="F133"/>
          <cell r="G133"/>
          <cell r="H133"/>
          <cell r="I133"/>
          <cell r="J133"/>
          <cell r="K133">
            <v>0</v>
          </cell>
        </row>
        <row r="134">
          <cell r="B134" t="str">
            <v>U Ditch 30 x 50 cm Precast 1,2 m</v>
          </cell>
          <cell r="C134" t="str">
            <v>buah</v>
          </cell>
          <cell r="D134"/>
          <cell r="E134"/>
          <cell r="F134"/>
          <cell r="G134"/>
          <cell r="H134"/>
          <cell r="I134"/>
          <cell r="J134"/>
          <cell r="K134">
            <v>0</v>
          </cell>
        </row>
        <row r="135">
          <cell r="B135" t="str">
            <v>U Ditch 40 x 40 cm Precast 1,2 m</v>
          </cell>
          <cell r="C135" t="str">
            <v>buah</v>
          </cell>
          <cell r="D135"/>
          <cell r="E135"/>
          <cell r="F135"/>
          <cell r="G135"/>
          <cell r="H135"/>
          <cell r="I135"/>
          <cell r="J135"/>
          <cell r="K135">
            <v>0</v>
          </cell>
        </row>
        <row r="136">
          <cell r="B136" t="str">
            <v>U Ditch 40 x 40 cm Precast 1,2 m dengan stek</v>
          </cell>
          <cell r="C136" t="str">
            <v>buah</v>
          </cell>
          <cell r="D136"/>
          <cell r="E136"/>
          <cell r="F136"/>
          <cell r="G136"/>
          <cell r="H136"/>
          <cell r="I136"/>
          <cell r="J136"/>
          <cell r="K136">
            <v>0</v>
          </cell>
        </row>
        <row r="137">
          <cell r="B137" t="str">
            <v>U Ditch 40 x 50 cm Precast 1.2 m</v>
          </cell>
          <cell r="C137" t="str">
            <v>buah</v>
          </cell>
          <cell r="D137"/>
          <cell r="E137"/>
          <cell r="F137"/>
          <cell r="G137"/>
          <cell r="H137"/>
          <cell r="I137"/>
          <cell r="J137"/>
          <cell r="K137">
            <v>0</v>
          </cell>
        </row>
        <row r="138">
          <cell r="B138" t="str">
            <v>U Ditch 40 x 50 cm Precast 1.2 m dengan stek</v>
          </cell>
          <cell r="C138" t="str">
            <v>buah</v>
          </cell>
          <cell r="D138"/>
          <cell r="E138"/>
          <cell r="F138"/>
          <cell r="G138"/>
          <cell r="H138"/>
          <cell r="I138"/>
          <cell r="J138"/>
          <cell r="K138">
            <v>0</v>
          </cell>
        </row>
        <row r="139">
          <cell r="B139" t="str">
            <v>U Ditch 40 x 60 cm Precast 1,2 m</v>
          </cell>
          <cell r="C139" t="str">
            <v>buah</v>
          </cell>
          <cell r="D139"/>
          <cell r="E139"/>
          <cell r="F139"/>
          <cell r="G139">
            <v>466000</v>
          </cell>
          <cell r="H139"/>
          <cell r="I139"/>
          <cell r="J139"/>
          <cell r="K139">
            <v>466000</v>
          </cell>
        </row>
        <row r="140">
          <cell r="B140" t="str">
            <v>U Ditch 40 x 60 cm Precast 1,2 m dengan stek</v>
          </cell>
          <cell r="C140" t="str">
            <v>buah</v>
          </cell>
          <cell r="D140"/>
          <cell r="E140"/>
          <cell r="F140"/>
          <cell r="G140">
            <v>548000</v>
          </cell>
          <cell r="H140"/>
          <cell r="I140"/>
          <cell r="J140"/>
          <cell r="K140">
            <v>548000</v>
          </cell>
        </row>
        <row r="141">
          <cell r="B141" t="str">
            <v>U Ditch 50 x 40 cm Precast 1,2 m</v>
          </cell>
          <cell r="C141" t="str">
            <v>buah</v>
          </cell>
          <cell r="D141"/>
          <cell r="E141"/>
          <cell r="F141"/>
          <cell r="G141"/>
          <cell r="H141"/>
          <cell r="I141"/>
          <cell r="J141"/>
          <cell r="K141">
            <v>0</v>
          </cell>
        </row>
        <row r="142">
          <cell r="B142" t="str">
            <v>U Ditch 50 x 40 cm Precast 1,2 m dengan stek</v>
          </cell>
          <cell r="C142" t="str">
            <v>buah</v>
          </cell>
          <cell r="D142"/>
          <cell r="E142"/>
          <cell r="F142"/>
          <cell r="G142"/>
          <cell r="H142"/>
          <cell r="I142"/>
          <cell r="J142"/>
          <cell r="K142">
            <v>0</v>
          </cell>
        </row>
        <row r="143">
          <cell r="B143" t="str">
            <v>U Ditch 50 x 50 cm Precast 1,2 m</v>
          </cell>
          <cell r="C143" t="str">
            <v>buah</v>
          </cell>
          <cell r="D143"/>
          <cell r="E143"/>
          <cell r="F143"/>
          <cell r="G143"/>
          <cell r="H143"/>
          <cell r="I143"/>
          <cell r="J143"/>
          <cell r="K143">
            <v>0</v>
          </cell>
        </row>
        <row r="144">
          <cell r="B144" t="str">
            <v>U Ditch 50 x 50 cm Precast 1,2 m dengan stek</v>
          </cell>
          <cell r="C144" t="str">
            <v>buah</v>
          </cell>
          <cell r="D144"/>
          <cell r="E144"/>
          <cell r="F144"/>
          <cell r="G144"/>
          <cell r="H144"/>
          <cell r="I144"/>
          <cell r="J144"/>
          <cell r="K144">
            <v>0</v>
          </cell>
        </row>
        <row r="145">
          <cell r="B145" t="str">
            <v>U Ditch 50 x 60 cm Precast 1,2 m</v>
          </cell>
          <cell r="C145" t="str">
            <v>buah</v>
          </cell>
          <cell r="D145"/>
          <cell r="E145"/>
          <cell r="F145"/>
          <cell r="G145"/>
          <cell r="H145"/>
          <cell r="I145"/>
          <cell r="J145"/>
          <cell r="K145">
            <v>0</v>
          </cell>
        </row>
        <row r="146">
          <cell r="B146" t="str">
            <v>U Ditch 50 x 60 cm Precast 1,2 m dengan stek</v>
          </cell>
          <cell r="C146" t="str">
            <v>buah</v>
          </cell>
          <cell r="D146"/>
          <cell r="E146"/>
          <cell r="F146"/>
          <cell r="G146"/>
          <cell r="H146"/>
          <cell r="I146"/>
          <cell r="J146"/>
          <cell r="K146">
            <v>0</v>
          </cell>
        </row>
        <row r="147">
          <cell r="B147" t="str">
            <v>U Ditch 60 x 50 cm Precast 1,2 m</v>
          </cell>
          <cell r="C147" t="str">
            <v>buah</v>
          </cell>
          <cell r="D147"/>
          <cell r="E147"/>
          <cell r="F147"/>
          <cell r="G147"/>
          <cell r="H147"/>
          <cell r="I147"/>
          <cell r="J147"/>
          <cell r="K147">
            <v>0</v>
          </cell>
        </row>
        <row r="148">
          <cell r="B148" t="str">
            <v xml:space="preserve">U Ditch 60 x 50 cm Precast 1,2 m dengan stek </v>
          </cell>
          <cell r="C148" t="str">
            <v>buah</v>
          </cell>
          <cell r="D148"/>
          <cell r="E148"/>
          <cell r="F148"/>
          <cell r="G148"/>
          <cell r="H148"/>
          <cell r="I148"/>
          <cell r="J148"/>
          <cell r="K148">
            <v>0</v>
          </cell>
        </row>
        <row r="149">
          <cell r="B149" t="str">
            <v>U Ditch 60 x 60 cm Precast 1,2 m</v>
          </cell>
          <cell r="C149" t="str">
            <v>buah</v>
          </cell>
          <cell r="D149"/>
          <cell r="E149"/>
          <cell r="F149"/>
          <cell r="G149"/>
          <cell r="H149"/>
          <cell r="I149"/>
          <cell r="J149"/>
          <cell r="K149">
            <v>0</v>
          </cell>
        </row>
        <row r="150">
          <cell r="B150" t="str">
            <v xml:space="preserve">U Ditch 60 x 60 cm Precast 1,2 m dengan stek </v>
          </cell>
          <cell r="C150" t="str">
            <v>buah</v>
          </cell>
          <cell r="D150"/>
          <cell r="E150"/>
          <cell r="F150"/>
          <cell r="G150"/>
          <cell r="H150"/>
          <cell r="I150"/>
          <cell r="J150"/>
          <cell r="K150">
            <v>0</v>
          </cell>
        </row>
        <row r="151">
          <cell r="B151" t="str">
            <v>U Ditch 60 x 80 cm Precast 1,2 m</v>
          </cell>
          <cell r="C151" t="str">
            <v>buah</v>
          </cell>
          <cell r="D151"/>
          <cell r="E151"/>
          <cell r="F151"/>
          <cell r="G151"/>
          <cell r="H151"/>
          <cell r="I151"/>
          <cell r="J151"/>
          <cell r="K151">
            <v>0</v>
          </cell>
        </row>
        <row r="152">
          <cell r="B152" t="str">
            <v xml:space="preserve">U Ditch 60 x 80 cm Precast 1,2 m dengan stek </v>
          </cell>
          <cell r="C152" t="str">
            <v>buah</v>
          </cell>
          <cell r="D152"/>
          <cell r="E152"/>
          <cell r="F152"/>
          <cell r="G152"/>
          <cell r="H152"/>
          <cell r="I152"/>
          <cell r="J152"/>
          <cell r="K152">
            <v>0</v>
          </cell>
        </row>
        <row r="153">
          <cell r="B153" t="str">
            <v>U Ditch 80 x 60 cm Precast 1,2 m</v>
          </cell>
          <cell r="C153" t="str">
            <v>buah</v>
          </cell>
          <cell r="D153"/>
          <cell r="E153"/>
          <cell r="F153"/>
          <cell r="G153"/>
          <cell r="H153"/>
          <cell r="I153"/>
          <cell r="J153"/>
          <cell r="K153">
            <v>0</v>
          </cell>
        </row>
        <row r="154">
          <cell r="B154" t="str">
            <v xml:space="preserve">U Ditch 80 x 60 cm Precast 1,2 m dengan stek </v>
          </cell>
          <cell r="C154" t="str">
            <v>buah</v>
          </cell>
          <cell r="D154"/>
          <cell r="E154"/>
          <cell r="F154"/>
          <cell r="G154"/>
          <cell r="H154"/>
          <cell r="I154"/>
          <cell r="J154"/>
          <cell r="K154">
            <v>0</v>
          </cell>
        </row>
        <row r="155">
          <cell r="B155" t="str">
            <v>U Ditch 80 x 70 cm Precast 1,2 m</v>
          </cell>
          <cell r="C155" t="str">
            <v>buah</v>
          </cell>
          <cell r="D155"/>
          <cell r="E155"/>
          <cell r="F155"/>
          <cell r="G155"/>
          <cell r="H155"/>
          <cell r="I155"/>
          <cell r="J155"/>
          <cell r="K155">
            <v>0</v>
          </cell>
        </row>
        <row r="156">
          <cell r="B156" t="str">
            <v xml:space="preserve">U Ditch 80 x 70 cm Precast 1,2 m dengan stek </v>
          </cell>
          <cell r="C156" t="str">
            <v>buah</v>
          </cell>
          <cell r="D156"/>
          <cell r="E156"/>
          <cell r="F156"/>
          <cell r="G156"/>
          <cell r="H156"/>
          <cell r="I156"/>
          <cell r="J156"/>
          <cell r="K156">
            <v>0</v>
          </cell>
        </row>
        <row r="157">
          <cell r="B157" t="str">
            <v>U Ditch 80 x 80 cm Precast 1,2 m</v>
          </cell>
          <cell r="C157" t="str">
            <v>buah</v>
          </cell>
          <cell r="D157"/>
          <cell r="E157"/>
          <cell r="F157"/>
          <cell r="G157"/>
          <cell r="H157"/>
          <cell r="I157"/>
          <cell r="J157"/>
          <cell r="K157">
            <v>0</v>
          </cell>
        </row>
        <row r="158">
          <cell r="B158" t="str">
            <v xml:space="preserve">U Ditch 80 x 80 cm Precast 1,2 m dengan stek </v>
          </cell>
          <cell r="C158" t="str">
            <v>buah</v>
          </cell>
          <cell r="D158"/>
          <cell r="E158"/>
          <cell r="F158"/>
          <cell r="G158"/>
          <cell r="H158"/>
          <cell r="I158"/>
          <cell r="J158"/>
          <cell r="K158">
            <v>0</v>
          </cell>
        </row>
        <row r="159">
          <cell r="B159" t="str">
            <v>U Ditch 80 x 100 cm Precast 1,2 m</v>
          </cell>
          <cell r="C159" t="str">
            <v>buah</v>
          </cell>
          <cell r="D159"/>
          <cell r="E159"/>
          <cell r="F159"/>
          <cell r="G159"/>
          <cell r="H159"/>
          <cell r="I159"/>
          <cell r="J159"/>
          <cell r="K159">
            <v>0</v>
          </cell>
        </row>
        <row r="160">
          <cell r="B160" t="str">
            <v xml:space="preserve">U Ditch 80 x 100 cm Precast 1,2 m dengan stek </v>
          </cell>
          <cell r="C160" t="str">
            <v>buah</v>
          </cell>
          <cell r="D160"/>
          <cell r="E160"/>
          <cell r="F160"/>
          <cell r="G160"/>
          <cell r="H160"/>
          <cell r="I160"/>
          <cell r="J160"/>
          <cell r="K160">
            <v>0</v>
          </cell>
        </row>
        <row r="161">
          <cell r="B161" t="str">
            <v>U Ditch 80 x 120 cm Precast 1,2 m</v>
          </cell>
          <cell r="C161" t="str">
            <v>buah</v>
          </cell>
          <cell r="D161"/>
          <cell r="E161"/>
          <cell r="F161"/>
          <cell r="G161"/>
          <cell r="H161"/>
          <cell r="I161"/>
          <cell r="J161"/>
          <cell r="K161">
            <v>0</v>
          </cell>
        </row>
        <row r="162">
          <cell r="B162" t="str">
            <v>U Ditch 100 x 80 cm Precast 1,2 m</v>
          </cell>
          <cell r="C162" t="str">
            <v>buah</v>
          </cell>
          <cell r="D162"/>
          <cell r="E162"/>
          <cell r="F162"/>
          <cell r="G162"/>
          <cell r="H162"/>
          <cell r="I162"/>
          <cell r="J162"/>
          <cell r="K162">
            <v>0</v>
          </cell>
        </row>
        <row r="163">
          <cell r="B163" t="str">
            <v xml:space="preserve">U Ditch 100 x 80 cm Precast 1,2 m dengan stek </v>
          </cell>
          <cell r="C163" t="str">
            <v>buah</v>
          </cell>
          <cell r="D163"/>
          <cell r="E163"/>
          <cell r="F163"/>
          <cell r="G163"/>
          <cell r="H163"/>
          <cell r="I163"/>
          <cell r="J163"/>
          <cell r="K163">
            <v>0</v>
          </cell>
        </row>
        <row r="164">
          <cell r="B164" t="str">
            <v>U Ditch 100 x 100 cm Precast 1,2 m</v>
          </cell>
          <cell r="C164" t="str">
            <v>buah</v>
          </cell>
          <cell r="D164"/>
          <cell r="E164"/>
          <cell r="F164"/>
          <cell r="G164">
            <v>1100000</v>
          </cell>
          <cell r="H164"/>
          <cell r="I164"/>
          <cell r="J164"/>
          <cell r="K164">
            <v>1100000</v>
          </cell>
        </row>
        <row r="165">
          <cell r="B165" t="str">
            <v xml:space="preserve">U Ditch 100 x 100 cm Precast 1,2 m dengan stek </v>
          </cell>
          <cell r="C165" t="str">
            <v>buah</v>
          </cell>
          <cell r="D165"/>
          <cell r="E165"/>
          <cell r="F165"/>
          <cell r="G165">
            <v>1300000</v>
          </cell>
          <cell r="H165"/>
          <cell r="I165"/>
          <cell r="J165"/>
          <cell r="K165">
            <v>1300000</v>
          </cell>
        </row>
        <row r="166">
          <cell r="B166" t="str">
            <v>Buis Beton dia 100 cm tanpa tulangan, pjg 0,5m</v>
          </cell>
          <cell r="C166" t="str">
            <v>buah</v>
          </cell>
          <cell r="D166"/>
          <cell r="E166"/>
          <cell r="F166"/>
          <cell r="G166">
            <v>365000</v>
          </cell>
          <cell r="H166"/>
          <cell r="I166"/>
          <cell r="J166"/>
          <cell r="K166">
            <v>365000</v>
          </cell>
        </row>
        <row r="167">
          <cell r="B167" t="str">
            <v>Buis Beton dia 40 cm tanpa tulangan, pjg 0,5m</v>
          </cell>
          <cell r="C167" t="str">
            <v>buah</v>
          </cell>
          <cell r="D167"/>
          <cell r="E167"/>
          <cell r="F167"/>
          <cell r="G167">
            <v>210000</v>
          </cell>
          <cell r="H167"/>
          <cell r="I167"/>
          <cell r="J167"/>
          <cell r="K167">
            <v>210000</v>
          </cell>
        </row>
        <row r="168"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</row>
        <row r="169"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</row>
        <row r="170">
          <cell r="B170"/>
          <cell r="C170"/>
          <cell r="D170"/>
          <cell r="E170"/>
          <cell r="F170"/>
          <cell r="G170"/>
          <cell r="H170"/>
          <cell r="I170"/>
          <cell r="J170"/>
          <cell r="K170"/>
        </row>
        <row r="171">
          <cell r="B171"/>
          <cell r="C171"/>
          <cell r="D171"/>
          <cell r="E171"/>
          <cell r="F171"/>
          <cell r="G171"/>
          <cell r="H171"/>
          <cell r="I171"/>
          <cell r="J171"/>
          <cell r="K171"/>
        </row>
        <row r="172"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</row>
        <row r="173">
          <cell r="B173" t="str">
            <v>KELOMPOK KAYU</v>
          </cell>
          <cell r="C173"/>
          <cell r="D173"/>
          <cell r="E173"/>
          <cell r="F173"/>
          <cell r="G173"/>
          <cell r="H173"/>
          <cell r="I173"/>
          <cell r="J173"/>
          <cell r="K173"/>
        </row>
        <row r="174"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</row>
        <row r="175">
          <cell r="B175" t="str">
            <v>Bambu dia 6-8 cm, panjang 4 m</v>
          </cell>
          <cell r="C175" t="str">
            <v>btg</v>
          </cell>
          <cell r="D175" t="str">
            <v>M.30.a</v>
          </cell>
          <cell r="E175"/>
          <cell r="F175"/>
          <cell r="G175">
            <v>60000</v>
          </cell>
          <cell r="H175"/>
          <cell r="I175"/>
          <cell r="J175"/>
          <cell r="K175">
            <v>60000</v>
          </cell>
        </row>
        <row r="176">
          <cell r="B176" t="str">
            <v>Bambu dia 8-10 cm, panjang 4-6 m</v>
          </cell>
          <cell r="C176" t="str">
            <v>btg</v>
          </cell>
          <cell r="D176" t="str">
            <v>M.30.b</v>
          </cell>
          <cell r="E176"/>
          <cell r="F176"/>
          <cell r="G176">
            <v>56000</v>
          </cell>
          <cell r="H176"/>
          <cell r="I176"/>
          <cell r="J176"/>
          <cell r="K176">
            <v>56000</v>
          </cell>
        </row>
        <row r="177">
          <cell r="B177" t="str">
            <v xml:space="preserve"> Dolken kayu galam dia 10 cm, pjg 3m</v>
          </cell>
          <cell r="C177" t="str">
            <v>btg</v>
          </cell>
          <cell r="D177" t="str">
            <v>M.31.a</v>
          </cell>
          <cell r="E177"/>
          <cell r="F177"/>
          <cell r="G177">
            <v>115000</v>
          </cell>
          <cell r="H177"/>
          <cell r="I177"/>
          <cell r="J177"/>
          <cell r="K177">
            <v>115000</v>
          </cell>
        </row>
        <row r="178">
          <cell r="B178" t="str">
            <v xml:space="preserve"> Dolken kayu galam dia   8 cm, pjg 3m</v>
          </cell>
          <cell r="C178" t="str">
            <v>btg</v>
          </cell>
          <cell r="D178" t="str">
            <v>M.31.b</v>
          </cell>
          <cell r="E178"/>
          <cell r="F178"/>
          <cell r="G178">
            <v>70250</v>
          </cell>
          <cell r="H178"/>
          <cell r="I178"/>
          <cell r="J178"/>
          <cell r="K178">
            <v>70250</v>
          </cell>
        </row>
        <row r="179">
          <cell r="B179" t="str">
            <v>Dolken kayu galam dia 8-10</v>
          </cell>
          <cell r="C179" t="str">
            <v>btg</v>
          </cell>
          <cell r="D179"/>
          <cell r="E179"/>
          <cell r="F179"/>
          <cell r="G179">
            <v>36000</v>
          </cell>
          <cell r="H179"/>
          <cell r="I179"/>
          <cell r="J179"/>
          <cell r="K179">
            <v>36000</v>
          </cell>
        </row>
        <row r="180">
          <cell r="B180" t="str">
            <v xml:space="preserve"> Dolken kayu klas III 5 – 7 cm ,  pjg 3m</v>
          </cell>
          <cell r="C180" t="str">
            <v>btg</v>
          </cell>
          <cell r="D180" t="str">
            <v>M.31.c</v>
          </cell>
          <cell r="E180"/>
          <cell r="F180"/>
          <cell r="G180">
            <v>18000</v>
          </cell>
          <cell r="H180"/>
          <cell r="I180"/>
          <cell r="J180"/>
          <cell r="K180">
            <v>18000</v>
          </cell>
        </row>
        <row r="181">
          <cell r="B181" t="str">
            <v xml:space="preserve"> Dolken kayu klas III 7 – 10 cm, pjg 3m</v>
          </cell>
          <cell r="C181" t="str">
            <v>btg</v>
          </cell>
          <cell r="D181" t="str">
            <v>M.31.d</v>
          </cell>
          <cell r="E181"/>
          <cell r="F181"/>
          <cell r="G181">
            <v>24000</v>
          </cell>
          <cell r="H181"/>
          <cell r="I181"/>
          <cell r="J181"/>
          <cell r="K181">
            <v>24000</v>
          </cell>
        </row>
        <row r="182">
          <cell r="B182" t="str">
            <v>Ijuk tebal 5 cm</v>
          </cell>
          <cell r="C182" t="str">
            <v>kg</v>
          </cell>
          <cell r="D182" t="str">
            <v>M.32</v>
          </cell>
          <cell r="E182"/>
          <cell r="F182"/>
          <cell r="G182">
            <v>15000</v>
          </cell>
          <cell r="H182"/>
          <cell r="I182"/>
          <cell r="J182"/>
          <cell r="K182">
            <v>15000</v>
          </cell>
        </row>
        <row r="183">
          <cell r="B183" t="str">
            <v xml:space="preserve"> Kayu balok klas 2 (Kamper Banjar)</v>
          </cell>
          <cell r="C183" t="str">
            <v>m3</v>
          </cell>
          <cell r="D183" t="str">
            <v>M.33.a</v>
          </cell>
          <cell r="E183"/>
          <cell r="F183"/>
          <cell r="G183">
            <v>6250000</v>
          </cell>
          <cell r="H183"/>
          <cell r="I183"/>
          <cell r="J183"/>
          <cell r="K183">
            <v>6250000</v>
          </cell>
        </row>
        <row r="184">
          <cell r="B184" t="str">
            <v xml:space="preserve"> Kayu balok klas 2 (Kamper Medan/Borneo Super)</v>
          </cell>
          <cell r="C184" t="str">
            <v>m3</v>
          </cell>
          <cell r="D184" t="str">
            <v>M.33.b</v>
          </cell>
          <cell r="E184"/>
          <cell r="F184"/>
          <cell r="G184">
            <v>5500000</v>
          </cell>
          <cell r="H184"/>
          <cell r="I184"/>
          <cell r="J184"/>
          <cell r="K184">
            <v>5500000</v>
          </cell>
        </row>
        <row r="185">
          <cell r="B185" t="str">
            <v xml:space="preserve"> Kayu balok klas 2 (Kamper Samarinda)</v>
          </cell>
          <cell r="C185" t="str">
            <v>m3</v>
          </cell>
          <cell r="D185" t="str">
            <v>M.33.c</v>
          </cell>
          <cell r="E185"/>
          <cell r="F185"/>
          <cell r="G185">
            <v>7975000</v>
          </cell>
          <cell r="H185"/>
          <cell r="I185"/>
          <cell r="J185"/>
          <cell r="K185">
            <v>7975000</v>
          </cell>
        </row>
        <row r="186">
          <cell r="B186" t="str">
            <v xml:space="preserve"> Kayu balok klas 3 (Albasia)</v>
          </cell>
          <cell r="C186" t="str">
            <v>m3</v>
          </cell>
          <cell r="D186" t="str">
            <v>M.33.d</v>
          </cell>
          <cell r="E186"/>
          <cell r="F186"/>
          <cell r="G186">
            <v>1400000</v>
          </cell>
          <cell r="H186"/>
          <cell r="I186"/>
          <cell r="J186"/>
          <cell r="K186">
            <v>1400000</v>
          </cell>
        </row>
        <row r="187">
          <cell r="B187" t="str">
            <v>Kayu balok 8/12</v>
          </cell>
          <cell r="C187" t="str">
            <v>m3</v>
          </cell>
          <cell r="D187"/>
          <cell r="E187"/>
          <cell r="F187"/>
          <cell r="G187">
            <v>3546000</v>
          </cell>
          <cell r="H187"/>
          <cell r="I187"/>
          <cell r="J187"/>
          <cell r="K187">
            <v>3546000</v>
          </cell>
        </row>
        <row r="188">
          <cell r="B188" t="str">
            <v xml:space="preserve"> Kayu gelondongan diameter 20cm</v>
          </cell>
          <cell r="C188" t="str">
            <v>m3</v>
          </cell>
          <cell r="D188" t="str">
            <v>M.35.a</v>
          </cell>
          <cell r="E188"/>
          <cell r="F188"/>
          <cell r="G188">
            <v>2789000</v>
          </cell>
          <cell r="H188"/>
          <cell r="I188"/>
          <cell r="J188"/>
          <cell r="K188">
            <v>2789000</v>
          </cell>
        </row>
        <row r="189">
          <cell r="B189" t="str">
            <v xml:space="preserve"> Kayu papan bekisting kelas 3</v>
          </cell>
          <cell r="C189" t="str">
            <v>m3</v>
          </cell>
          <cell r="D189" t="str">
            <v>M.35.b</v>
          </cell>
          <cell r="E189"/>
          <cell r="F189"/>
          <cell r="G189">
            <v>6960000</v>
          </cell>
          <cell r="H189"/>
          <cell r="I189"/>
          <cell r="J189"/>
          <cell r="K189">
            <v>6960000</v>
          </cell>
        </row>
        <row r="190">
          <cell r="B190" t="str">
            <v xml:space="preserve"> Kayu papan klas 2 (Kamper Banjar)</v>
          </cell>
          <cell r="C190" t="str">
            <v>m3</v>
          </cell>
          <cell r="D190" t="str">
            <v>M.35.c</v>
          </cell>
          <cell r="E190"/>
          <cell r="F190"/>
          <cell r="G190">
            <v>5950000</v>
          </cell>
          <cell r="H190"/>
          <cell r="I190"/>
          <cell r="J190"/>
          <cell r="K190">
            <v>5950000</v>
          </cell>
        </row>
        <row r="191">
          <cell r="B191" t="str">
            <v xml:space="preserve"> Kayu papan klas 2 (Kamper Medan/Borneo Super)</v>
          </cell>
          <cell r="C191" t="str">
            <v>m3</v>
          </cell>
          <cell r="D191" t="str">
            <v>M.35.d</v>
          </cell>
          <cell r="E191"/>
          <cell r="F191"/>
          <cell r="G191">
            <v>8375000</v>
          </cell>
          <cell r="H191"/>
          <cell r="I191"/>
          <cell r="J191"/>
          <cell r="K191">
            <v>8375000</v>
          </cell>
        </row>
        <row r="192">
          <cell r="B192" t="str">
            <v xml:space="preserve"> Kayu papan klas 2 (Kamper Samarinda)</v>
          </cell>
          <cell r="C192" t="str">
            <v>m3</v>
          </cell>
          <cell r="D192" t="str">
            <v>M.35.e</v>
          </cell>
          <cell r="E192"/>
          <cell r="F192"/>
          <cell r="G192">
            <v>1500000</v>
          </cell>
          <cell r="H192"/>
          <cell r="I192"/>
          <cell r="J192"/>
          <cell r="K192">
            <v>1500000</v>
          </cell>
        </row>
        <row r="193">
          <cell r="B193" t="str">
            <v xml:space="preserve"> Kayu papan klas 3 (Albasia)</v>
          </cell>
          <cell r="C193" t="str">
            <v>bt</v>
          </cell>
          <cell r="D193" t="str">
            <v>M.36.a</v>
          </cell>
          <cell r="E193"/>
          <cell r="F193"/>
          <cell r="G193">
            <v>25000</v>
          </cell>
          <cell r="H193"/>
          <cell r="I193"/>
          <cell r="J193"/>
          <cell r="K193">
            <v>25000</v>
          </cell>
        </row>
        <row r="194">
          <cell r="B194" t="str">
            <v xml:space="preserve"> Kayu untuk cerucuk dia  2", pjg 2,5 m</v>
          </cell>
          <cell r="C194" t="str">
            <v>bt</v>
          </cell>
          <cell r="D194" t="str">
            <v>M.36.b</v>
          </cell>
          <cell r="E194"/>
          <cell r="F194"/>
          <cell r="G194">
            <v>55000</v>
          </cell>
          <cell r="H194"/>
          <cell r="I194"/>
          <cell r="J194"/>
          <cell r="K194">
            <v>55000</v>
          </cell>
        </row>
        <row r="195">
          <cell r="B195" t="str">
            <v xml:space="preserve"> Kayu untuk cerucuk dia  3", pjg 2,5 m</v>
          </cell>
          <cell r="C195" t="str">
            <v>bt</v>
          </cell>
          <cell r="D195" t="str">
            <v>M.36.c</v>
          </cell>
          <cell r="E195"/>
          <cell r="F195"/>
          <cell r="G195">
            <v>85000</v>
          </cell>
          <cell r="H195"/>
          <cell r="I195"/>
          <cell r="J195"/>
          <cell r="K195">
            <v>85000</v>
          </cell>
        </row>
        <row r="196">
          <cell r="B196" t="str">
            <v xml:space="preserve"> Kayu untuk cerucuk dia  4", pjg 2,5 m</v>
          </cell>
          <cell r="C196" t="str">
            <v>bt</v>
          </cell>
          <cell r="D196" t="str">
            <v>M.36.d</v>
          </cell>
          <cell r="E196"/>
          <cell r="F196"/>
          <cell r="G196">
            <v>155000</v>
          </cell>
          <cell r="H196"/>
          <cell r="I196"/>
          <cell r="J196"/>
          <cell r="K196">
            <v>155000</v>
          </cell>
        </row>
        <row r="197">
          <cell r="B197" t="str">
            <v xml:space="preserve"> Kayu untuk cerucuk dia  6", pjg 2,5 m</v>
          </cell>
          <cell r="C197" t="str">
            <v>m3</v>
          </cell>
          <cell r="D197" t="str">
            <v>M.37.a</v>
          </cell>
          <cell r="E197"/>
          <cell r="F197"/>
          <cell r="G197">
            <v>5870000</v>
          </cell>
          <cell r="H197"/>
          <cell r="I197"/>
          <cell r="J197"/>
          <cell r="K197">
            <v>5870000</v>
          </cell>
        </row>
        <row r="198">
          <cell r="B198" t="str">
            <v xml:space="preserve"> Kayu usuk/kaso klas 2 (Kamper Medan/B. Super)</v>
          </cell>
          <cell r="C198" t="str">
            <v>m3</v>
          </cell>
          <cell r="D198" t="str">
            <v>M.37.b</v>
          </cell>
          <cell r="E198"/>
          <cell r="F198"/>
          <cell r="G198">
            <v>1400000</v>
          </cell>
          <cell r="H198"/>
          <cell r="I198"/>
          <cell r="J198"/>
          <cell r="K198">
            <v>1400000</v>
          </cell>
        </row>
        <row r="199">
          <cell r="B199" t="str">
            <v xml:space="preserve"> Kayu usuk/kaso klas 3 (Albasia)</v>
          </cell>
          <cell r="C199" t="str">
            <v>lbr</v>
          </cell>
          <cell r="D199" t="str">
            <v>M.38.a</v>
          </cell>
          <cell r="E199"/>
          <cell r="F199"/>
          <cell r="G199">
            <v>55000</v>
          </cell>
          <cell r="H199"/>
          <cell r="I199"/>
          <cell r="J199"/>
          <cell r="K199">
            <v>55000</v>
          </cell>
        </row>
        <row r="200">
          <cell r="B200" t="str">
            <v>Kayu kaso 5/7</v>
          </cell>
          <cell r="C200" t="str">
            <v>m3</v>
          </cell>
          <cell r="D200"/>
          <cell r="E200"/>
          <cell r="F200"/>
          <cell r="G200">
            <v>4854000</v>
          </cell>
          <cell r="H200"/>
          <cell r="I200"/>
          <cell r="J200"/>
          <cell r="K200">
            <v>4854000</v>
          </cell>
        </row>
        <row r="201">
          <cell r="B201" t="str">
            <v xml:space="preserve"> Multiplek tebal 6 mm</v>
          </cell>
          <cell r="C201" t="str">
            <v>lbr</v>
          </cell>
          <cell r="D201" t="str">
            <v>M.38.b</v>
          </cell>
          <cell r="E201"/>
          <cell r="F201"/>
          <cell r="G201">
            <v>80000</v>
          </cell>
          <cell r="H201"/>
          <cell r="I201"/>
          <cell r="J201"/>
          <cell r="K201">
            <v>80000</v>
          </cell>
        </row>
        <row r="202">
          <cell r="B202" t="str">
            <v xml:space="preserve"> Multiplek tebal 9 mm</v>
          </cell>
          <cell r="C202" t="str">
            <v>lbr</v>
          </cell>
          <cell r="D202" t="str">
            <v>M.38.c</v>
          </cell>
          <cell r="E202"/>
          <cell r="F202"/>
          <cell r="G202">
            <v>125000</v>
          </cell>
          <cell r="H202"/>
          <cell r="I202"/>
          <cell r="J202"/>
          <cell r="K202">
            <v>125000</v>
          </cell>
        </row>
        <row r="203">
          <cell r="B203" t="str">
            <v>Multipleks 120 X 240 X  12 mm</v>
          </cell>
          <cell r="C203" t="str">
            <v>lbr</v>
          </cell>
          <cell r="D203" t="str">
            <v>M.38.d</v>
          </cell>
          <cell r="E203"/>
          <cell r="F203"/>
          <cell r="G203">
            <v>372000</v>
          </cell>
          <cell r="H203"/>
          <cell r="I203"/>
          <cell r="J203"/>
          <cell r="K203">
            <v>372000</v>
          </cell>
        </row>
        <row r="204">
          <cell r="B204" t="str">
            <v>Multipleks 120 X 240 X  18 mm</v>
          </cell>
          <cell r="C204" t="str">
            <v>m2</v>
          </cell>
          <cell r="D204" t="str">
            <v>M.39</v>
          </cell>
          <cell r="E204"/>
          <cell r="F204"/>
          <cell r="G204">
            <v>129166.66666666667</v>
          </cell>
          <cell r="H204"/>
          <cell r="I204"/>
          <cell r="J204"/>
          <cell r="K204">
            <v>129166.66666666667</v>
          </cell>
        </row>
        <row r="205">
          <cell r="B205" t="str">
            <v xml:space="preserve"> Seseg Bambu</v>
          </cell>
          <cell r="C205" t="str">
            <v>lbr</v>
          </cell>
          <cell r="D205" t="str">
            <v>M.40.a</v>
          </cell>
          <cell r="E205"/>
          <cell r="F205"/>
          <cell r="G205">
            <v>200000</v>
          </cell>
          <cell r="H205"/>
          <cell r="I205"/>
          <cell r="J205"/>
          <cell r="K205">
            <v>200000</v>
          </cell>
        </row>
        <row r="206">
          <cell r="B206" t="str">
            <v xml:space="preserve"> Teakwood 3mm 120 x 240</v>
          </cell>
          <cell r="C206" t="str">
            <v>lbr</v>
          </cell>
          <cell r="D206" t="str">
            <v>M.40.b</v>
          </cell>
          <cell r="E206"/>
          <cell r="F206"/>
          <cell r="G206">
            <v>125000</v>
          </cell>
          <cell r="H206"/>
          <cell r="I206"/>
          <cell r="J206"/>
          <cell r="K206">
            <v>125000</v>
          </cell>
        </row>
        <row r="207">
          <cell r="B207" t="str">
            <v xml:space="preserve"> Teakwood 3mm uk. Pintu</v>
          </cell>
          <cell r="C207" t="str">
            <v>lbr</v>
          </cell>
          <cell r="D207" t="str">
            <v>M.40.c</v>
          </cell>
          <cell r="E207"/>
          <cell r="F207"/>
          <cell r="G207">
            <v>112000</v>
          </cell>
          <cell r="H207"/>
          <cell r="I207"/>
          <cell r="J207"/>
          <cell r="K207">
            <v>112000</v>
          </cell>
        </row>
        <row r="208">
          <cell r="B208" t="str">
            <v xml:space="preserve"> Teakwood 4mm 120 x 240</v>
          </cell>
          <cell r="C208" t="str">
            <v>lbr</v>
          </cell>
          <cell r="D208" t="str">
            <v>M.40.d</v>
          </cell>
          <cell r="E208"/>
          <cell r="F208"/>
          <cell r="G208">
            <v>67500</v>
          </cell>
          <cell r="H208"/>
          <cell r="I208"/>
          <cell r="J208"/>
          <cell r="K208">
            <v>67500</v>
          </cell>
        </row>
        <row r="209">
          <cell r="B209" t="str">
            <v xml:space="preserve"> Teakwood 4mm uk. Pintu</v>
          </cell>
          <cell r="C209" t="str">
            <v>m</v>
          </cell>
          <cell r="D209" t="str">
            <v>M.41.a</v>
          </cell>
          <cell r="E209"/>
          <cell r="F209"/>
          <cell r="G209">
            <v>11550</v>
          </cell>
          <cell r="H209"/>
          <cell r="I209"/>
          <cell r="J209"/>
          <cell r="K209">
            <v>11550</v>
          </cell>
        </row>
        <row r="210">
          <cell r="B210" t="str">
            <v xml:space="preserve"> Tiang Pancang kayu dia 8-10 cm</v>
          </cell>
          <cell r="C210" t="str">
            <v>m</v>
          </cell>
          <cell r="D210" t="str">
            <v>M.42.b</v>
          </cell>
          <cell r="E210"/>
          <cell r="F210"/>
          <cell r="G210">
            <v>42000</v>
          </cell>
          <cell r="H210"/>
          <cell r="I210"/>
          <cell r="J210"/>
          <cell r="K210">
            <v>42000</v>
          </cell>
        </row>
        <row r="211">
          <cell r="B211" t="str">
            <v xml:space="preserve"> Tiang Pancang kayu dia 20 cm</v>
          </cell>
          <cell r="C211" t="str">
            <v>lbr</v>
          </cell>
          <cell r="D211" t="str">
            <v>M.42.a</v>
          </cell>
          <cell r="E211"/>
          <cell r="F211"/>
          <cell r="G211">
            <v>1275000</v>
          </cell>
          <cell r="H211"/>
          <cell r="I211"/>
          <cell r="J211"/>
          <cell r="K211">
            <v>1275000</v>
          </cell>
        </row>
        <row r="212">
          <cell r="B212" t="str">
            <v xml:space="preserve"> Triflex t=3mm</v>
          </cell>
          <cell r="C212" t="str">
            <v>lbr</v>
          </cell>
          <cell r="D212" t="str">
            <v>M.42.b</v>
          </cell>
          <cell r="E212"/>
          <cell r="F212"/>
          <cell r="G212">
            <v>45000</v>
          </cell>
          <cell r="H212"/>
          <cell r="I212"/>
          <cell r="J212"/>
          <cell r="K212">
            <v>45000</v>
          </cell>
        </row>
        <row r="213">
          <cell r="B213" t="str">
            <v xml:space="preserve"> Triflex t=4mm</v>
          </cell>
          <cell r="C213" t="str">
            <v>bh</v>
          </cell>
          <cell r="D213" t="str">
            <v>M.42.c</v>
          </cell>
          <cell r="E213"/>
          <cell r="F213"/>
          <cell r="G213">
            <v>1000</v>
          </cell>
          <cell r="H213"/>
          <cell r="I213"/>
          <cell r="J213"/>
          <cell r="K213">
            <v>1000</v>
          </cell>
        </row>
        <row r="214">
          <cell r="B214" t="str">
            <v xml:space="preserve"> Tusuk bambu</v>
          </cell>
          <cell r="C214"/>
          <cell r="D214"/>
          <cell r="E214"/>
          <cell r="F214"/>
          <cell r="G214"/>
          <cell r="H214"/>
          <cell r="I214"/>
          <cell r="J214"/>
          <cell r="K214">
            <v>0</v>
          </cell>
        </row>
        <row r="215">
          <cell r="B215" t="str">
            <v>Papan  Nama</v>
          </cell>
          <cell r="C215" t="str">
            <v>bh</v>
          </cell>
          <cell r="D215"/>
          <cell r="E215"/>
          <cell r="F215"/>
          <cell r="G215"/>
          <cell r="H215"/>
          <cell r="I215"/>
          <cell r="J215"/>
          <cell r="K215">
            <v>0</v>
          </cell>
        </row>
        <row r="216">
          <cell r="B216"/>
          <cell r="C216"/>
          <cell r="D216"/>
          <cell r="E216"/>
          <cell r="F216"/>
          <cell r="G216"/>
          <cell r="H216"/>
          <cell r="I216"/>
          <cell r="J216"/>
          <cell r="K216"/>
        </row>
        <row r="217">
          <cell r="B217" t="str">
            <v xml:space="preserve"> KELOMPOK LOGAM</v>
          </cell>
          <cell r="C217"/>
          <cell r="D217"/>
          <cell r="E217"/>
          <cell r="F217"/>
          <cell r="G217"/>
          <cell r="H217"/>
          <cell r="I217"/>
          <cell r="J217"/>
          <cell r="K217"/>
        </row>
        <row r="218">
          <cell r="B218"/>
          <cell r="C218" t="str">
            <v>m2</v>
          </cell>
          <cell r="D218" t="str">
            <v>M.53.a</v>
          </cell>
          <cell r="E218"/>
          <cell r="F218"/>
          <cell r="G218">
            <v>157000</v>
          </cell>
          <cell r="H218"/>
          <cell r="I218"/>
          <cell r="J218"/>
          <cell r="K218"/>
        </row>
        <row r="219">
          <cell r="B219" t="str">
            <v xml:space="preserve"> Baja Pelat tebal 2 mm</v>
          </cell>
          <cell r="C219" t="str">
            <v>m2</v>
          </cell>
          <cell r="D219" t="str">
            <v>M.53.b</v>
          </cell>
          <cell r="E219"/>
          <cell r="F219"/>
          <cell r="G219">
            <v>235500</v>
          </cell>
          <cell r="H219"/>
          <cell r="I219"/>
          <cell r="J219"/>
          <cell r="K219">
            <v>235500</v>
          </cell>
        </row>
        <row r="220">
          <cell r="B220" t="str">
            <v xml:space="preserve"> Baja Pelat tebal 3 mm</v>
          </cell>
          <cell r="C220" t="str">
            <v>m2</v>
          </cell>
          <cell r="D220" t="str">
            <v>M.53.c</v>
          </cell>
          <cell r="E220"/>
          <cell r="F220"/>
          <cell r="G220">
            <v>392500</v>
          </cell>
          <cell r="H220"/>
          <cell r="I220"/>
          <cell r="J220"/>
          <cell r="K220">
            <v>392500</v>
          </cell>
        </row>
        <row r="221">
          <cell r="B221" t="str">
            <v xml:space="preserve"> Baja Pelat tebal 5 mm</v>
          </cell>
          <cell r="C221" t="str">
            <v>m2</v>
          </cell>
          <cell r="D221" t="str">
            <v>M.53.d</v>
          </cell>
          <cell r="E221"/>
          <cell r="F221"/>
          <cell r="G221">
            <v>475000</v>
          </cell>
          <cell r="H221"/>
          <cell r="I221"/>
          <cell r="J221"/>
          <cell r="K221">
            <v>475000</v>
          </cell>
        </row>
        <row r="222">
          <cell r="B222" t="str">
            <v xml:space="preserve"> Baja Pelat tebal 6 mm</v>
          </cell>
          <cell r="C222" t="str">
            <v>m2</v>
          </cell>
          <cell r="D222" t="str">
            <v>M.53.e</v>
          </cell>
          <cell r="E222"/>
          <cell r="F222"/>
          <cell r="G222">
            <v>628000</v>
          </cell>
          <cell r="H222"/>
          <cell r="I222"/>
          <cell r="J222"/>
          <cell r="K222">
            <v>628000</v>
          </cell>
        </row>
        <row r="223">
          <cell r="B223" t="str">
            <v xml:space="preserve"> Baja Pelat tebal 8 mm</v>
          </cell>
          <cell r="C223" t="str">
            <v>kg</v>
          </cell>
          <cell r="D223" t="str">
            <v>M.53.f</v>
          </cell>
          <cell r="E223"/>
          <cell r="F223"/>
          <cell r="G223">
            <v>12000</v>
          </cell>
          <cell r="H223"/>
          <cell r="I223"/>
          <cell r="J223"/>
          <cell r="K223">
            <v>12000</v>
          </cell>
        </row>
        <row r="224">
          <cell r="B224" t="str">
            <v xml:space="preserve"> Baja Pelat setrip</v>
          </cell>
          <cell r="C224" t="str">
            <v>kg</v>
          </cell>
          <cell r="D224" t="str">
            <v>M.54.a</v>
          </cell>
          <cell r="E224"/>
          <cell r="F224"/>
          <cell r="G224">
            <v>15000</v>
          </cell>
          <cell r="H224"/>
          <cell r="I224"/>
          <cell r="J224"/>
          <cell r="K224">
            <v>15000</v>
          </cell>
        </row>
        <row r="225">
          <cell r="B225" t="str">
            <v>Pelat setrip / 3x30x300mm</v>
          </cell>
          <cell r="C225" t="str">
            <v>kg</v>
          </cell>
          <cell r="D225"/>
          <cell r="E225"/>
          <cell r="F225"/>
          <cell r="G225">
            <v>83000</v>
          </cell>
          <cell r="H225"/>
          <cell r="I225"/>
          <cell r="J225"/>
          <cell r="K225">
            <v>83000</v>
          </cell>
        </row>
        <row r="226">
          <cell r="B226" t="str">
            <v xml:space="preserve"> Baja Profil IWF Ex. Jepang</v>
          </cell>
          <cell r="C226" t="str">
            <v>kg</v>
          </cell>
          <cell r="D226" t="str">
            <v>M.54.b</v>
          </cell>
          <cell r="E226"/>
          <cell r="F226"/>
          <cell r="G226">
            <v>14000</v>
          </cell>
          <cell r="H226"/>
          <cell r="I226"/>
          <cell r="J226"/>
          <cell r="K226">
            <v>14000</v>
          </cell>
        </row>
        <row r="227">
          <cell r="B227" t="str">
            <v xml:space="preserve"> Baja Profil IWF Ex. DN SII</v>
          </cell>
          <cell r="C227" t="str">
            <v>kg</v>
          </cell>
          <cell r="D227" t="str">
            <v>M.54.c</v>
          </cell>
          <cell r="E227"/>
          <cell r="F227"/>
          <cell r="G227">
            <v>16500</v>
          </cell>
          <cell r="H227"/>
          <cell r="I227"/>
          <cell r="J227"/>
          <cell r="K227">
            <v>16500</v>
          </cell>
        </row>
        <row r="228">
          <cell r="B228" t="str">
            <v>Baja Profil CNP</v>
          </cell>
          <cell r="C228" t="str">
            <v>kg</v>
          </cell>
          <cell r="D228" t="str">
            <v>M.54.d</v>
          </cell>
          <cell r="E228"/>
          <cell r="F228"/>
          <cell r="G228">
            <v>20415.224913494811</v>
          </cell>
          <cell r="H228"/>
          <cell r="I228"/>
          <cell r="J228"/>
          <cell r="K228">
            <v>20415.224913494811</v>
          </cell>
        </row>
        <row r="229">
          <cell r="B229" t="str">
            <v xml:space="preserve"> Baja Profil DN SII </v>
          </cell>
          <cell r="C229" t="str">
            <v>kg</v>
          </cell>
          <cell r="D229" t="str">
            <v>M.54.e</v>
          </cell>
          <cell r="E229"/>
          <cell r="F229"/>
          <cell r="G229">
            <v>17500</v>
          </cell>
          <cell r="H229"/>
          <cell r="I229"/>
          <cell r="J229"/>
          <cell r="K229">
            <v>17500</v>
          </cell>
        </row>
        <row r="230">
          <cell r="B230" t="str">
            <v xml:space="preserve"> Baja Profil Ex. Luar Negeri</v>
          </cell>
          <cell r="C230" t="str">
            <v>kg</v>
          </cell>
          <cell r="D230" t="str">
            <v>M.54.f</v>
          </cell>
          <cell r="E230"/>
          <cell r="F230"/>
          <cell r="G230">
            <v>16500</v>
          </cell>
          <cell r="H230"/>
          <cell r="I230"/>
          <cell r="J230"/>
          <cell r="K230">
            <v>16500</v>
          </cell>
        </row>
        <row r="231">
          <cell r="B231" t="str">
            <v xml:space="preserve"> Baja Profil INP</v>
          </cell>
          <cell r="C231" t="str">
            <v>kg</v>
          </cell>
          <cell r="D231" t="str">
            <v>M.54.g</v>
          </cell>
          <cell r="E231"/>
          <cell r="F231"/>
          <cell r="G231">
            <v>12000</v>
          </cell>
          <cell r="H231"/>
          <cell r="I231"/>
          <cell r="J231"/>
          <cell r="K231">
            <v>12000</v>
          </cell>
        </row>
        <row r="232">
          <cell r="B232" t="str">
            <v xml:space="preserve"> Baja Profil siku</v>
          </cell>
          <cell r="C232" t="str">
            <v>kg</v>
          </cell>
          <cell r="D232" t="str">
            <v>M.54.h</v>
          </cell>
          <cell r="E232"/>
          <cell r="F232"/>
          <cell r="G232">
            <v>16500</v>
          </cell>
          <cell r="H232"/>
          <cell r="I232"/>
          <cell r="J232"/>
          <cell r="K232">
            <v>16500</v>
          </cell>
        </row>
        <row r="233">
          <cell r="B233" t="str">
            <v>Baja Profil siku L.40.40.4</v>
          </cell>
          <cell r="C233" t="str">
            <v>btg</v>
          </cell>
          <cell r="D233"/>
          <cell r="E233"/>
          <cell r="F233"/>
          <cell r="G233">
            <v>295000</v>
          </cell>
          <cell r="H233"/>
          <cell r="I233"/>
          <cell r="J233"/>
          <cell r="K233">
            <v>295000</v>
          </cell>
        </row>
        <row r="234">
          <cell r="B234" t="str">
            <v>Baja Profil siku L.40.40.4</v>
          </cell>
          <cell r="C234" t="str">
            <v>kg</v>
          </cell>
          <cell r="D234"/>
          <cell r="E234"/>
          <cell r="F234"/>
          <cell r="G234">
            <v>20415.224913494811</v>
          </cell>
          <cell r="H234"/>
          <cell r="I234"/>
          <cell r="J234"/>
          <cell r="K234">
            <v>20415.224913494811</v>
          </cell>
        </row>
        <row r="235">
          <cell r="B235" t="str">
            <v>Baja Profil siku L.50.50.5</v>
          </cell>
          <cell r="C235" t="str">
            <v>btg</v>
          </cell>
          <cell r="D235"/>
          <cell r="E235"/>
          <cell r="F235"/>
          <cell r="G235">
            <v>15000</v>
          </cell>
          <cell r="H235"/>
          <cell r="I235"/>
          <cell r="J235"/>
          <cell r="K235">
            <v>15000</v>
          </cell>
        </row>
        <row r="236">
          <cell r="B236" t="str">
            <v>Baja Profil siku L.50.50.5</v>
          </cell>
          <cell r="C236" t="str">
            <v>kg</v>
          </cell>
          <cell r="D236"/>
          <cell r="E236"/>
          <cell r="F236"/>
          <cell r="G236">
            <v>15000</v>
          </cell>
          <cell r="H236"/>
          <cell r="I236"/>
          <cell r="J236"/>
          <cell r="K236">
            <v>15000</v>
          </cell>
        </row>
        <row r="237">
          <cell r="B237" t="str">
            <v xml:space="preserve"> Baja Profil UNP</v>
          </cell>
          <cell r="C237" t="str">
            <v>kg</v>
          </cell>
          <cell r="D237" t="str">
            <v>M.55.a</v>
          </cell>
          <cell r="E237"/>
          <cell r="F237"/>
          <cell r="G237">
            <v>11000</v>
          </cell>
          <cell r="H237"/>
          <cell r="I237"/>
          <cell r="J237"/>
          <cell r="K237">
            <v>11000</v>
          </cell>
        </row>
        <row r="238">
          <cell r="B238" t="str">
            <v xml:space="preserve"> Baja Tulangan U 32 Ulir</v>
          </cell>
          <cell r="C238" t="str">
            <v>kg</v>
          </cell>
          <cell r="D238" t="str">
            <v>M.55.b</v>
          </cell>
          <cell r="E238"/>
          <cell r="F238"/>
          <cell r="G238">
            <v>13000</v>
          </cell>
          <cell r="H238"/>
          <cell r="I238"/>
          <cell r="J238"/>
          <cell r="K238">
            <v>13000</v>
          </cell>
        </row>
        <row r="239">
          <cell r="B239" t="str">
            <v xml:space="preserve"> Baja Tulangan U 39 Ulir</v>
          </cell>
          <cell r="C239" t="str">
            <v>kg</v>
          </cell>
          <cell r="D239" t="str">
            <v>M.55.c</v>
          </cell>
          <cell r="E239"/>
          <cell r="F239"/>
          <cell r="G239">
            <v>16000</v>
          </cell>
          <cell r="H239"/>
          <cell r="I239"/>
          <cell r="J239"/>
          <cell r="K239">
            <v>16000</v>
          </cell>
        </row>
        <row r="240">
          <cell r="B240" t="str">
            <v xml:space="preserve"> Baja Tulangan U 42 Ulir</v>
          </cell>
          <cell r="C240" t="str">
            <v>kg</v>
          </cell>
          <cell r="D240" t="str">
            <v>M.55.d</v>
          </cell>
          <cell r="E240"/>
          <cell r="F240"/>
          <cell r="G240">
            <v>9000</v>
          </cell>
          <cell r="H240"/>
          <cell r="I240"/>
          <cell r="J240"/>
          <cell r="K240">
            <v>9000</v>
          </cell>
        </row>
        <row r="241">
          <cell r="B241" t="str">
            <v xml:space="preserve"> Baja Tulangan U 24 (besi beton biasa) Polos</v>
          </cell>
          <cell r="C241" t="str">
            <v>kg</v>
          </cell>
          <cell r="D241" t="str">
            <v>M.55.e</v>
          </cell>
          <cell r="E241"/>
          <cell r="F241"/>
          <cell r="G241">
            <v>10000</v>
          </cell>
          <cell r="H241"/>
          <cell r="I241"/>
          <cell r="J241"/>
          <cell r="K241">
            <v>10000</v>
          </cell>
        </row>
        <row r="242">
          <cell r="B242" t="str">
            <v xml:space="preserve"> Baja Tulangan U 32 Polos</v>
          </cell>
          <cell r="C242" t="str">
            <v>bh</v>
          </cell>
          <cell r="D242" t="str">
            <v>M.56.a</v>
          </cell>
          <cell r="E242"/>
          <cell r="F242"/>
          <cell r="G242">
            <v>2200</v>
          </cell>
          <cell r="H242"/>
          <cell r="I242"/>
          <cell r="J242"/>
          <cell r="K242">
            <v>2200</v>
          </cell>
        </row>
        <row r="243">
          <cell r="B243" t="str">
            <v>Baja Tulangan BJTP 280</v>
          </cell>
          <cell r="C243" t="str">
            <v>kg</v>
          </cell>
          <cell r="D243"/>
          <cell r="E243"/>
          <cell r="F243"/>
          <cell r="G243">
            <v>23500</v>
          </cell>
          <cell r="H243"/>
          <cell r="I243"/>
          <cell r="J243"/>
          <cell r="K243">
            <v>23500</v>
          </cell>
        </row>
        <row r="244">
          <cell r="B244" t="str">
            <v>Baja Tulangan BJTS 280</v>
          </cell>
          <cell r="C244" t="str">
            <v>kg</v>
          </cell>
          <cell r="D244"/>
          <cell r="E244"/>
          <cell r="F244"/>
          <cell r="G244">
            <v>23500</v>
          </cell>
          <cell r="H244"/>
          <cell r="I244"/>
          <cell r="J244"/>
          <cell r="K244">
            <v>23500</v>
          </cell>
        </row>
        <row r="245">
          <cell r="B245" t="str">
            <v>Baja Tulangan BJTS 520</v>
          </cell>
          <cell r="C245" t="str">
            <v>kg</v>
          </cell>
          <cell r="D245"/>
          <cell r="E245"/>
          <cell r="F245"/>
          <cell r="G245">
            <v>26500</v>
          </cell>
          <cell r="H245"/>
          <cell r="I245"/>
          <cell r="J245"/>
          <cell r="K245">
            <v>26500</v>
          </cell>
        </row>
        <row r="246">
          <cell r="B246" t="str">
            <v>Baja Tulangan BJTS 700</v>
          </cell>
          <cell r="C246" t="str">
            <v>kg</v>
          </cell>
          <cell r="D246"/>
          <cell r="E246"/>
          <cell r="F246"/>
          <cell r="G246">
            <v>26500</v>
          </cell>
          <cell r="H246"/>
          <cell r="I246"/>
          <cell r="J246"/>
          <cell r="K246">
            <v>26500</v>
          </cell>
        </row>
        <row r="247">
          <cell r="B247" t="str">
            <v xml:space="preserve"> Baut dia 10 mm panjang 5 cm</v>
          </cell>
          <cell r="C247" t="str">
            <v>bh</v>
          </cell>
          <cell r="D247" t="str">
            <v>M.56.a</v>
          </cell>
          <cell r="E247"/>
          <cell r="F247"/>
          <cell r="G247">
            <v>3200</v>
          </cell>
          <cell r="H247"/>
          <cell r="I247"/>
          <cell r="J247"/>
          <cell r="K247">
            <v>3200</v>
          </cell>
        </row>
        <row r="248">
          <cell r="B248" t="str">
            <v xml:space="preserve"> Baut dia 10 mm panjang 10 cm</v>
          </cell>
          <cell r="C248" t="str">
            <v>bh</v>
          </cell>
          <cell r="D248" t="str">
            <v>M.56.b</v>
          </cell>
          <cell r="E248"/>
          <cell r="F248"/>
          <cell r="G248">
            <v>5600</v>
          </cell>
          <cell r="H248"/>
          <cell r="I248"/>
          <cell r="J248"/>
          <cell r="K248">
            <v>5600</v>
          </cell>
        </row>
        <row r="249">
          <cell r="B249" t="str">
            <v>Baut dia 12 mm panjang 5 cm</v>
          </cell>
          <cell r="C249" t="str">
            <v>bh</v>
          </cell>
          <cell r="D249" t="str">
            <v>M.56.c</v>
          </cell>
          <cell r="E249"/>
          <cell r="F249"/>
          <cell r="G249">
            <v>30000</v>
          </cell>
          <cell r="H249"/>
          <cell r="I249"/>
          <cell r="J249"/>
          <cell r="K249">
            <v>30000</v>
          </cell>
        </row>
        <row r="250">
          <cell r="B250" t="str">
            <v xml:space="preserve"> Baut dia 12 mm panjang 10 cm</v>
          </cell>
          <cell r="C250" t="str">
            <v>bh</v>
          </cell>
          <cell r="D250" t="str">
            <v>M.56.d</v>
          </cell>
          <cell r="E250"/>
          <cell r="F250"/>
          <cell r="G250">
            <v>10500</v>
          </cell>
          <cell r="H250"/>
          <cell r="I250"/>
          <cell r="J250"/>
          <cell r="K250">
            <v>10500</v>
          </cell>
        </row>
        <row r="251">
          <cell r="B251" t="str">
            <v xml:space="preserve"> Baut dia 12 mm panjang 20 cm</v>
          </cell>
          <cell r="C251" t="str">
            <v>bh</v>
          </cell>
          <cell r="D251" t="str">
            <v>M.57</v>
          </cell>
          <cell r="E251"/>
          <cell r="F251"/>
          <cell r="G251">
            <v>5000</v>
          </cell>
          <cell r="H251"/>
          <cell r="I251"/>
          <cell r="J251"/>
          <cell r="K251">
            <v>5000</v>
          </cell>
        </row>
        <row r="252">
          <cell r="B252" t="str">
            <v>Dynabolt/raamset dia 8 mm panjang 4-5 cm</v>
          </cell>
          <cell r="C252" t="str">
            <v>kg</v>
          </cell>
          <cell r="D252" t="str">
            <v>M.58</v>
          </cell>
          <cell r="E252"/>
          <cell r="F252"/>
          <cell r="G252">
            <v>43500</v>
          </cell>
          <cell r="H252"/>
          <cell r="I252"/>
          <cell r="J252"/>
          <cell r="K252">
            <v>43500</v>
          </cell>
        </row>
        <row r="253">
          <cell r="B253" t="str">
            <v xml:space="preserve"> Kabel baja/sling</v>
          </cell>
          <cell r="C253" t="str">
            <v>kg</v>
          </cell>
          <cell r="D253" t="str">
            <v>M.59</v>
          </cell>
          <cell r="E253"/>
          <cell r="F253"/>
          <cell r="G253">
            <v>36500</v>
          </cell>
          <cell r="H253"/>
          <cell r="I253"/>
          <cell r="J253"/>
          <cell r="K253">
            <v>36500</v>
          </cell>
        </row>
        <row r="254">
          <cell r="B254" t="str">
            <v xml:space="preserve"> Kabel prestress</v>
          </cell>
          <cell r="C254" t="str">
            <v>kg</v>
          </cell>
          <cell r="D254" t="str">
            <v>M.60</v>
          </cell>
          <cell r="E254"/>
          <cell r="F254"/>
          <cell r="G254">
            <v>15000</v>
          </cell>
          <cell r="H254"/>
          <cell r="I254"/>
          <cell r="J254"/>
          <cell r="K254">
            <v>15000</v>
          </cell>
        </row>
        <row r="255">
          <cell r="B255" t="str">
            <v xml:space="preserve"> Kawat beton / Bendrat</v>
          </cell>
          <cell r="C255" t="str">
            <v>kg</v>
          </cell>
          <cell r="D255" t="str">
            <v>M.61</v>
          </cell>
          <cell r="E255"/>
          <cell r="F255"/>
          <cell r="G255">
            <v>52000</v>
          </cell>
          <cell r="H255"/>
          <cell r="I255"/>
          <cell r="J255"/>
          <cell r="K255">
            <v>52000</v>
          </cell>
        </row>
        <row r="256">
          <cell r="B256" t="str">
            <v xml:space="preserve">Kawat bronjong dia 2 - 4 mm </v>
          </cell>
          <cell r="C256" t="str">
            <v>kg</v>
          </cell>
          <cell r="D256" t="str">
            <v>M.62</v>
          </cell>
          <cell r="E256"/>
          <cell r="F256"/>
          <cell r="G256">
            <v>19000</v>
          </cell>
          <cell r="H256"/>
          <cell r="I256"/>
          <cell r="J256"/>
          <cell r="K256">
            <v>19000</v>
          </cell>
        </row>
        <row r="257">
          <cell r="B257" t="str">
            <v>Kawat las listrik</v>
          </cell>
          <cell r="C257" t="str">
            <v>kg</v>
          </cell>
          <cell r="D257" t="str">
            <v>M.63</v>
          </cell>
          <cell r="E257"/>
          <cell r="F257"/>
          <cell r="G257">
            <v>18000</v>
          </cell>
          <cell r="H257"/>
          <cell r="I257"/>
          <cell r="J257"/>
          <cell r="K257">
            <v>18000</v>
          </cell>
        </row>
        <row r="258">
          <cell r="B258" t="str">
            <v>Kawat seng t=3mm</v>
          </cell>
          <cell r="C258" t="str">
            <v>kg</v>
          </cell>
          <cell r="D258" t="str">
            <v>M.64.a</v>
          </cell>
          <cell r="E258"/>
          <cell r="F258"/>
          <cell r="G258">
            <v>23100</v>
          </cell>
          <cell r="H258"/>
          <cell r="I258"/>
          <cell r="J258"/>
          <cell r="K258">
            <v>23100</v>
          </cell>
        </row>
        <row r="259">
          <cell r="B259" t="str">
            <v xml:space="preserve"> Paku biasa 1 cm - 3 cm</v>
          </cell>
          <cell r="C259" t="str">
            <v>kg</v>
          </cell>
          <cell r="D259" t="str">
            <v>M.65.b</v>
          </cell>
          <cell r="E259"/>
          <cell r="F259"/>
          <cell r="G259">
            <v>12500</v>
          </cell>
          <cell r="H259"/>
          <cell r="I259"/>
          <cell r="J259"/>
          <cell r="K259">
            <v>12500</v>
          </cell>
        </row>
        <row r="260">
          <cell r="B260" t="str">
            <v>Paku 5 - 7cm</v>
          </cell>
          <cell r="C260" t="str">
            <v>kg</v>
          </cell>
          <cell r="D260" t="str">
            <v>M.66.c</v>
          </cell>
          <cell r="E260"/>
          <cell r="F260"/>
          <cell r="G260">
            <v>44500</v>
          </cell>
          <cell r="H260"/>
          <cell r="I260"/>
          <cell r="J260"/>
          <cell r="K260">
            <v>44500</v>
          </cell>
        </row>
        <row r="261">
          <cell r="B261" t="str">
            <v>Paku 5  – 10 cm</v>
          </cell>
          <cell r="C261" t="str">
            <v>kg</v>
          </cell>
          <cell r="D261"/>
          <cell r="E261"/>
          <cell r="F261"/>
          <cell r="G261">
            <v>44500</v>
          </cell>
          <cell r="H261"/>
          <cell r="I261"/>
          <cell r="J261"/>
          <cell r="K261">
            <v>44500</v>
          </cell>
        </row>
        <row r="262">
          <cell r="B262" t="str">
            <v>Paku seng gelombang</v>
          </cell>
          <cell r="C262" t="str">
            <v>kg</v>
          </cell>
          <cell r="D262" t="str">
            <v>M.67.a</v>
          </cell>
          <cell r="E262"/>
          <cell r="F262"/>
          <cell r="G262">
            <v>60000</v>
          </cell>
          <cell r="H262"/>
          <cell r="I262"/>
          <cell r="J262"/>
          <cell r="K262">
            <v>60000</v>
          </cell>
        </row>
        <row r="263">
          <cell r="B263" t="str">
            <v>Pintu Angkat baja satu stang b=1.20 m</v>
          </cell>
          <cell r="C263" t="str">
            <v>buah</v>
          </cell>
          <cell r="D263"/>
          <cell r="E263"/>
          <cell r="F263"/>
          <cell r="G263">
            <v>19000000</v>
          </cell>
          <cell r="H263"/>
          <cell r="I263"/>
          <cell r="J263"/>
          <cell r="K263">
            <v>19000000</v>
          </cell>
        </row>
        <row r="264">
          <cell r="B264" t="str">
            <v>Pintu Angkat Type I.B = 0,30 m</v>
          </cell>
          <cell r="C264" t="str">
            <v>buah</v>
          </cell>
          <cell r="D264" t="str">
            <v>M.67.b</v>
          </cell>
          <cell r="E264"/>
          <cell r="F264"/>
          <cell r="G264">
            <v>1800000</v>
          </cell>
          <cell r="H264"/>
          <cell r="I264"/>
          <cell r="J264"/>
          <cell r="K264">
            <v>1800000</v>
          </cell>
        </row>
        <row r="265">
          <cell r="B265" t="str">
            <v>Pintu Angkat Type I.B = 0,40 m</v>
          </cell>
          <cell r="C265" t="str">
            <v>buah</v>
          </cell>
          <cell r="D265" t="str">
            <v>M.67.c</v>
          </cell>
          <cell r="E265"/>
          <cell r="F265"/>
          <cell r="G265">
            <v>2700000</v>
          </cell>
          <cell r="H265"/>
          <cell r="I265"/>
          <cell r="J265"/>
          <cell r="K265">
            <v>2700000</v>
          </cell>
        </row>
        <row r="266">
          <cell r="B266" t="str">
            <v>Pintu Angkat Type I.B = 0,50 m</v>
          </cell>
          <cell r="C266" t="str">
            <v>buah</v>
          </cell>
          <cell r="D266" t="str">
            <v>M.68.a</v>
          </cell>
          <cell r="E266"/>
          <cell r="F266"/>
          <cell r="G266">
            <v>2100000</v>
          </cell>
          <cell r="H266"/>
          <cell r="I266"/>
          <cell r="J266"/>
          <cell r="K266">
            <v>2100000</v>
          </cell>
        </row>
        <row r="267">
          <cell r="B267" t="str">
            <v>Pintu Angkat Type II.B = 0,30 m</v>
          </cell>
          <cell r="C267" t="str">
            <v>buah</v>
          </cell>
          <cell r="D267" t="str">
            <v>M.68.b</v>
          </cell>
          <cell r="E267"/>
          <cell r="F267"/>
          <cell r="G267">
            <v>2700000</v>
          </cell>
          <cell r="H267"/>
          <cell r="I267"/>
          <cell r="J267"/>
          <cell r="K267">
            <v>2700000</v>
          </cell>
        </row>
        <row r="268">
          <cell r="B268" t="str">
            <v>Pintu Angkat Type II.B = 0,40 m</v>
          </cell>
          <cell r="C268" t="str">
            <v>buah</v>
          </cell>
          <cell r="D268" t="str">
            <v>M.68.c</v>
          </cell>
          <cell r="E268"/>
          <cell r="F268"/>
          <cell r="G268">
            <v>3300000</v>
          </cell>
          <cell r="H268"/>
          <cell r="I268"/>
          <cell r="J268"/>
          <cell r="K268">
            <v>3300000</v>
          </cell>
        </row>
        <row r="269">
          <cell r="B269" t="str">
            <v>Pintu Angkat Type II.B = 0,50 m</v>
          </cell>
          <cell r="C269"/>
          <cell r="D269"/>
          <cell r="E269"/>
          <cell r="F269"/>
          <cell r="G269"/>
          <cell r="H269"/>
          <cell r="I269"/>
          <cell r="J269"/>
          <cell r="K269">
            <v>0</v>
          </cell>
        </row>
        <row r="270">
          <cell r="B270" t="str">
            <v>Pintu Sorong Baja (satu draad) stang</v>
          </cell>
          <cell r="C270" t="str">
            <v>buah</v>
          </cell>
          <cell r="D270" t="str">
            <v>M.69.a</v>
          </cell>
          <cell r="E270"/>
          <cell r="F270"/>
          <cell r="G270">
            <v>7300000</v>
          </cell>
          <cell r="H270"/>
          <cell r="I270"/>
          <cell r="J270"/>
          <cell r="K270">
            <v>7300000</v>
          </cell>
        </row>
        <row r="271">
          <cell r="B271" t="str">
            <v>b = 0,30 ,  h = 0,30</v>
          </cell>
          <cell r="C271" t="str">
            <v>buah</v>
          </cell>
          <cell r="D271" t="str">
            <v>M.69.b</v>
          </cell>
          <cell r="E271"/>
          <cell r="F271"/>
          <cell r="G271">
            <v>8200000</v>
          </cell>
          <cell r="H271"/>
          <cell r="I271"/>
          <cell r="J271"/>
          <cell r="K271">
            <v>8200000</v>
          </cell>
        </row>
        <row r="272">
          <cell r="B272" t="str">
            <v>b = 0,30 ,  h = 0,50</v>
          </cell>
          <cell r="C272" t="str">
            <v>buah</v>
          </cell>
          <cell r="D272" t="str">
            <v>M.69.c</v>
          </cell>
          <cell r="E272"/>
          <cell r="F272"/>
          <cell r="G272">
            <v>10400000</v>
          </cell>
          <cell r="H272"/>
          <cell r="I272"/>
          <cell r="J272"/>
          <cell r="K272">
            <v>10400000</v>
          </cell>
        </row>
        <row r="273">
          <cell r="B273" t="str">
            <v>b = 0,30 ,  h = 1,00</v>
          </cell>
          <cell r="C273"/>
          <cell r="D273"/>
          <cell r="E273"/>
          <cell r="F273"/>
          <cell r="G273"/>
          <cell r="H273"/>
          <cell r="I273"/>
          <cell r="J273"/>
          <cell r="K273">
            <v>0</v>
          </cell>
        </row>
        <row r="274">
          <cell r="B274" t="str">
            <v>Pintu Sorong Baja (satu draad) stang</v>
          </cell>
          <cell r="C274" t="str">
            <v>buah</v>
          </cell>
          <cell r="D274" t="str">
            <v>M.70.a</v>
          </cell>
          <cell r="E274"/>
          <cell r="F274"/>
          <cell r="G274">
            <v>7700000</v>
          </cell>
          <cell r="H274"/>
          <cell r="I274"/>
          <cell r="J274"/>
          <cell r="K274"/>
        </row>
        <row r="275">
          <cell r="B275" t="str">
            <v>b = 0,40 ,  h = 0,30</v>
          </cell>
          <cell r="C275" t="str">
            <v>buah</v>
          </cell>
          <cell r="D275" t="str">
            <v>M.70.b</v>
          </cell>
          <cell r="E275"/>
          <cell r="F275"/>
          <cell r="G275">
            <v>8600000</v>
          </cell>
          <cell r="H275"/>
          <cell r="I275"/>
          <cell r="J275"/>
          <cell r="K275">
            <v>8600000</v>
          </cell>
        </row>
        <row r="276">
          <cell r="B276" t="str">
            <v>b = 0,40 ,  h = 0,50</v>
          </cell>
          <cell r="C276" t="str">
            <v>buah</v>
          </cell>
          <cell r="D276" t="str">
            <v>M.70.c</v>
          </cell>
          <cell r="E276"/>
          <cell r="F276"/>
          <cell r="G276">
            <v>11000000</v>
          </cell>
          <cell r="H276"/>
          <cell r="I276"/>
          <cell r="J276"/>
          <cell r="K276">
            <v>11000000</v>
          </cell>
        </row>
        <row r="277">
          <cell r="B277" t="str">
            <v>b = 0,40 ,  h = 1,00</v>
          </cell>
          <cell r="C277"/>
          <cell r="D277"/>
          <cell r="E277"/>
          <cell r="F277"/>
          <cell r="G277"/>
          <cell r="H277"/>
          <cell r="I277"/>
          <cell r="J277"/>
          <cell r="K277">
            <v>0</v>
          </cell>
        </row>
        <row r="278">
          <cell r="B278" t="str">
            <v>Pintu Sorong Baja (satu draad) stang</v>
          </cell>
          <cell r="C278" t="str">
            <v>buah</v>
          </cell>
          <cell r="D278" t="str">
            <v>M.71.a</v>
          </cell>
          <cell r="E278"/>
          <cell r="F278"/>
          <cell r="G278">
            <v>8200000</v>
          </cell>
          <cell r="H278"/>
          <cell r="I278"/>
          <cell r="J278"/>
          <cell r="K278"/>
        </row>
        <row r="279">
          <cell r="B279" t="str">
            <v>b = 0,50 ,  h = 0,30</v>
          </cell>
          <cell r="C279" t="str">
            <v>buah</v>
          </cell>
          <cell r="D279" t="str">
            <v>M.71.b</v>
          </cell>
          <cell r="E279"/>
          <cell r="F279"/>
          <cell r="G279">
            <v>9100000</v>
          </cell>
          <cell r="H279"/>
          <cell r="I279"/>
          <cell r="J279"/>
          <cell r="K279">
            <v>9100000</v>
          </cell>
        </row>
        <row r="280">
          <cell r="B280" t="str">
            <v>B = 0,50,   h = 0,50</v>
          </cell>
          <cell r="C280" t="str">
            <v>buah</v>
          </cell>
          <cell r="D280" t="str">
            <v>M.71.c</v>
          </cell>
          <cell r="E280"/>
          <cell r="F280"/>
          <cell r="G280">
            <v>11700000</v>
          </cell>
          <cell r="H280"/>
          <cell r="I280"/>
          <cell r="J280"/>
          <cell r="K280">
            <v>11700000</v>
          </cell>
        </row>
        <row r="281">
          <cell r="B281" t="str">
            <v>b = 0,50 ,  h = 1,00</v>
          </cell>
          <cell r="C281"/>
          <cell r="D281"/>
          <cell r="E281"/>
          <cell r="F281"/>
          <cell r="G281"/>
          <cell r="H281"/>
          <cell r="I281"/>
          <cell r="J281"/>
          <cell r="K281">
            <v>0</v>
          </cell>
        </row>
        <row r="282">
          <cell r="B282" t="str">
            <v>Pintu Sorong Baja (satu draad) stang</v>
          </cell>
          <cell r="C282" t="str">
            <v>buah</v>
          </cell>
          <cell r="D282" t="str">
            <v>M.72.a</v>
          </cell>
          <cell r="E282"/>
          <cell r="F282"/>
          <cell r="G282">
            <v>8450000</v>
          </cell>
          <cell r="H282"/>
          <cell r="I282"/>
          <cell r="J282"/>
          <cell r="K282"/>
        </row>
        <row r="283">
          <cell r="B283" t="str">
            <v>b = 0,60 ,  h = 0,30</v>
          </cell>
          <cell r="C283" t="str">
            <v>buah</v>
          </cell>
          <cell r="D283" t="str">
            <v>M.72.b</v>
          </cell>
          <cell r="E283"/>
          <cell r="F283"/>
          <cell r="G283">
            <v>9550000</v>
          </cell>
          <cell r="H283"/>
          <cell r="I283"/>
          <cell r="J283"/>
          <cell r="K283">
            <v>9550000</v>
          </cell>
        </row>
        <row r="284">
          <cell r="B284" t="str">
            <v>b = 0,60 ,  h = 0,50</v>
          </cell>
          <cell r="C284" t="str">
            <v>buah</v>
          </cell>
          <cell r="D284" t="str">
            <v>M.72.c</v>
          </cell>
          <cell r="E284"/>
          <cell r="F284"/>
          <cell r="G284">
            <v>12300000</v>
          </cell>
          <cell r="H284"/>
          <cell r="I284"/>
          <cell r="J284"/>
          <cell r="K284">
            <v>12300000</v>
          </cell>
        </row>
        <row r="285">
          <cell r="B285" t="str">
            <v>b = 0,60 ,  h = 1,00</v>
          </cell>
          <cell r="C285"/>
          <cell r="D285"/>
          <cell r="E285"/>
          <cell r="F285"/>
          <cell r="G285"/>
          <cell r="H285"/>
          <cell r="I285"/>
          <cell r="J285"/>
          <cell r="K285">
            <v>0</v>
          </cell>
        </row>
        <row r="286">
          <cell r="B286" t="str">
            <v>Pintu Sorong Baja (satu draad) stang</v>
          </cell>
          <cell r="C286" t="str">
            <v>buah</v>
          </cell>
          <cell r="D286" t="str">
            <v>M.73.a</v>
          </cell>
          <cell r="E286"/>
          <cell r="F286"/>
          <cell r="G286">
            <v>8850000</v>
          </cell>
          <cell r="H286"/>
          <cell r="I286"/>
          <cell r="J286"/>
          <cell r="K286"/>
        </row>
        <row r="287">
          <cell r="B287" t="str">
            <v>b = 0,70 ,  h = 0,30</v>
          </cell>
          <cell r="C287" t="str">
            <v>buah</v>
          </cell>
          <cell r="D287" t="str">
            <v>M.73.b</v>
          </cell>
          <cell r="E287"/>
          <cell r="F287"/>
          <cell r="G287">
            <v>10100000</v>
          </cell>
          <cell r="H287"/>
          <cell r="I287"/>
          <cell r="J287"/>
          <cell r="K287">
            <v>10100000</v>
          </cell>
        </row>
        <row r="288">
          <cell r="B288" t="str">
            <v>b = 0,70 ,  h = 0,50</v>
          </cell>
          <cell r="C288" t="str">
            <v>buah</v>
          </cell>
          <cell r="D288" t="str">
            <v>M.73.c</v>
          </cell>
          <cell r="E288"/>
          <cell r="F288"/>
          <cell r="G288">
            <v>12900000</v>
          </cell>
          <cell r="H288"/>
          <cell r="I288"/>
          <cell r="J288"/>
          <cell r="K288">
            <v>12900000</v>
          </cell>
        </row>
        <row r="289">
          <cell r="B289" t="str">
            <v>b = 0,70 ,  h =1,00</v>
          </cell>
          <cell r="C289"/>
          <cell r="D289"/>
          <cell r="E289"/>
          <cell r="F289"/>
          <cell r="G289"/>
          <cell r="H289"/>
          <cell r="I289"/>
          <cell r="J289"/>
          <cell r="K289">
            <v>0</v>
          </cell>
        </row>
        <row r="290">
          <cell r="B290" t="str">
            <v>Pintu Sorong Baja (satu draad) stang</v>
          </cell>
          <cell r="C290" t="str">
            <v>buah</v>
          </cell>
          <cell r="D290" t="str">
            <v>M.74.a</v>
          </cell>
          <cell r="E290"/>
          <cell r="F290"/>
          <cell r="G290">
            <v>9300000</v>
          </cell>
          <cell r="H290"/>
          <cell r="I290"/>
          <cell r="J290"/>
          <cell r="K290"/>
        </row>
        <row r="291">
          <cell r="B291" t="str">
            <v>b = 0,80,   h = 0,30</v>
          </cell>
          <cell r="C291" t="str">
            <v>buah</v>
          </cell>
          <cell r="D291" t="str">
            <v>M.74.b</v>
          </cell>
          <cell r="E291"/>
          <cell r="F291"/>
          <cell r="G291">
            <v>10500000</v>
          </cell>
          <cell r="H291"/>
          <cell r="I291"/>
          <cell r="J291"/>
          <cell r="K291">
            <v>10500000</v>
          </cell>
        </row>
        <row r="292">
          <cell r="B292" t="str">
            <v>b = 0,80,   h = 0,50</v>
          </cell>
          <cell r="C292" t="str">
            <v>buah</v>
          </cell>
          <cell r="D292" t="str">
            <v>M.74.c</v>
          </cell>
          <cell r="E292"/>
          <cell r="F292"/>
          <cell r="G292">
            <v>13500000</v>
          </cell>
          <cell r="H292"/>
          <cell r="I292"/>
          <cell r="J292"/>
          <cell r="K292">
            <v>13500000</v>
          </cell>
        </row>
        <row r="293">
          <cell r="B293" t="str">
            <v>b = 0,80,   h =1,00</v>
          </cell>
          <cell r="C293"/>
          <cell r="D293"/>
          <cell r="E293"/>
          <cell r="F293"/>
          <cell r="G293"/>
          <cell r="H293"/>
          <cell r="I293"/>
          <cell r="J293"/>
          <cell r="K293">
            <v>0</v>
          </cell>
        </row>
        <row r="294">
          <cell r="B294" t="str">
            <v>Pintu Sorong Baja (satu draad) stang</v>
          </cell>
          <cell r="C294" t="str">
            <v>buah</v>
          </cell>
          <cell r="D294" t="str">
            <v>M.75.a</v>
          </cell>
          <cell r="E294"/>
          <cell r="F294"/>
          <cell r="G294">
            <v>9700000</v>
          </cell>
          <cell r="H294"/>
          <cell r="I294"/>
          <cell r="J294"/>
          <cell r="K294"/>
        </row>
        <row r="295">
          <cell r="B295" t="str">
            <v>b = 0,90 ,  h = 0,30</v>
          </cell>
          <cell r="C295" t="str">
            <v>buah</v>
          </cell>
          <cell r="D295" t="str">
            <v>M.75.b</v>
          </cell>
          <cell r="E295"/>
          <cell r="F295"/>
          <cell r="G295">
            <v>11000000</v>
          </cell>
          <cell r="H295"/>
          <cell r="I295"/>
          <cell r="J295"/>
          <cell r="K295">
            <v>11000000</v>
          </cell>
        </row>
        <row r="296">
          <cell r="B296" t="str">
            <v>b = 0,90 ,  h = 0,50</v>
          </cell>
          <cell r="C296" t="str">
            <v>buah</v>
          </cell>
          <cell r="D296" t="str">
            <v>M.75.c</v>
          </cell>
          <cell r="E296"/>
          <cell r="F296"/>
          <cell r="G296">
            <v>14150000</v>
          </cell>
          <cell r="H296"/>
          <cell r="I296"/>
          <cell r="J296"/>
          <cell r="K296">
            <v>14150000</v>
          </cell>
        </row>
        <row r="297">
          <cell r="B297" t="str">
            <v>b = 0,90,   h = 1,00</v>
          </cell>
          <cell r="C297"/>
          <cell r="D297"/>
          <cell r="E297"/>
          <cell r="F297"/>
          <cell r="G297"/>
          <cell r="H297"/>
          <cell r="I297"/>
          <cell r="J297"/>
          <cell r="K297">
            <v>0</v>
          </cell>
        </row>
        <row r="298">
          <cell r="B298" t="str">
            <v>Pintu Sorong Baja (satu draad) stang</v>
          </cell>
          <cell r="C298" t="str">
            <v>buah</v>
          </cell>
          <cell r="D298" t="str">
            <v>M.76.a</v>
          </cell>
          <cell r="E298"/>
          <cell r="F298"/>
          <cell r="G298">
            <v>10350000</v>
          </cell>
          <cell r="H298"/>
          <cell r="I298"/>
          <cell r="J298"/>
          <cell r="K298"/>
        </row>
        <row r="299">
          <cell r="B299" t="str">
            <v>b =1,00 ,  h = 0,30</v>
          </cell>
          <cell r="C299" t="str">
            <v>buah</v>
          </cell>
          <cell r="D299" t="str">
            <v>M.76.b</v>
          </cell>
          <cell r="E299"/>
          <cell r="F299"/>
          <cell r="G299">
            <v>11600000</v>
          </cell>
          <cell r="H299"/>
          <cell r="I299"/>
          <cell r="J299"/>
          <cell r="K299">
            <v>11600000</v>
          </cell>
        </row>
        <row r="300">
          <cell r="B300" t="str">
            <v>b =1,00 ,  h = 0,50</v>
          </cell>
          <cell r="C300" t="str">
            <v>buah</v>
          </cell>
          <cell r="D300" t="str">
            <v>M.76.c</v>
          </cell>
          <cell r="E300"/>
          <cell r="F300"/>
          <cell r="G300">
            <v>14800000</v>
          </cell>
          <cell r="H300"/>
          <cell r="I300"/>
          <cell r="J300"/>
          <cell r="K300">
            <v>14800000</v>
          </cell>
        </row>
        <row r="301">
          <cell r="B301" t="str">
            <v>b =1,00 ,  h = 1,00</v>
          </cell>
          <cell r="C301"/>
          <cell r="D301"/>
          <cell r="E301"/>
          <cell r="F301"/>
          <cell r="G301"/>
          <cell r="H301"/>
          <cell r="I301"/>
          <cell r="J301"/>
          <cell r="K301">
            <v>0</v>
          </cell>
        </row>
        <row r="302">
          <cell r="B302" t="str">
            <v>Pintu Sorong Baja (satu draad) stang</v>
          </cell>
          <cell r="C302" t="str">
            <v>buah</v>
          </cell>
          <cell r="D302" t="str">
            <v>M.77.a</v>
          </cell>
          <cell r="E302"/>
          <cell r="F302"/>
          <cell r="G302">
            <v>12150000</v>
          </cell>
          <cell r="H302"/>
          <cell r="I302"/>
          <cell r="J302"/>
          <cell r="K302"/>
        </row>
        <row r="303">
          <cell r="B303" t="str">
            <v>b = 1,50,  h = 0,30</v>
          </cell>
          <cell r="C303" t="str">
            <v>buah</v>
          </cell>
          <cell r="D303" t="str">
            <v>M.77.b</v>
          </cell>
          <cell r="E303"/>
          <cell r="F303"/>
          <cell r="G303">
            <v>13800000</v>
          </cell>
          <cell r="H303"/>
          <cell r="I303"/>
          <cell r="J303"/>
          <cell r="K303">
            <v>13800000</v>
          </cell>
        </row>
        <row r="304">
          <cell r="B304" t="str">
            <v>b = 1,50,  h = 0,50</v>
          </cell>
          <cell r="C304" t="str">
            <v>buah</v>
          </cell>
          <cell r="D304" t="str">
            <v>M.77.c</v>
          </cell>
          <cell r="E304"/>
          <cell r="F304"/>
          <cell r="G304">
            <v>17950000</v>
          </cell>
          <cell r="H304"/>
          <cell r="I304"/>
          <cell r="J304"/>
          <cell r="K304">
            <v>17950000</v>
          </cell>
        </row>
        <row r="305">
          <cell r="B305" t="str">
            <v>b = 1,50,  h = 1,00</v>
          </cell>
          <cell r="C305"/>
          <cell r="D305"/>
          <cell r="E305"/>
          <cell r="F305"/>
          <cell r="G305"/>
          <cell r="H305"/>
          <cell r="I305"/>
          <cell r="J305"/>
          <cell r="K305">
            <v>0</v>
          </cell>
        </row>
        <row r="306">
          <cell r="B306" t="str">
            <v>Pintu Sorong Baja (satu draad) stang</v>
          </cell>
          <cell r="C306" t="str">
            <v>buah</v>
          </cell>
          <cell r="D306" t="str">
            <v>M.78.a</v>
          </cell>
          <cell r="E306"/>
          <cell r="F306"/>
          <cell r="G306">
            <v>14200000</v>
          </cell>
          <cell r="H306"/>
          <cell r="I306"/>
          <cell r="J306"/>
          <cell r="K306"/>
        </row>
        <row r="307">
          <cell r="B307" t="str">
            <v>b = 2.00  h = 0.30</v>
          </cell>
          <cell r="C307" t="str">
            <v>buah</v>
          </cell>
          <cell r="D307" t="str">
            <v>M.78.b</v>
          </cell>
          <cell r="E307"/>
          <cell r="F307"/>
          <cell r="G307">
            <v>16150000</v>
          </cell>
          <cell r="H307"/>
          <cell r="I307"/>
          <cell r="J307"/>
          <cell r="K307">
            <v>16150000</v>
          </cell>
        </row>
        <row r="308">
          <cell r="B308" t="str">
            <v>b = 2.00  h = 0.50</v>
          </cell>
          <cell r="C308" t="str">
            <v>buah</v>
          </cell>
          <cell r="D308" t="str">
            <v>M.78.c</v>
          </cell>
          <cell r="E308"/>
          <cell r="F308"/>
          <cell r="G308">
            <v>20950000</v>
          </cell>
          <cell r="H308"/>
          <cell r="I308"/>
          <cell r="J308"/>
          <cell r="K308">
            <v>20950000</v>
          </cell>
        </row>
        <row r="309">
          <cell r="B309" t="str">
            <v>b = 2,00,  h = 1,00</v>
          </cell>
          <cell r="C309"/>
          <cell r="D309"/>
          <cell r="E309"/>
          <cell r="F309"/>
          <cell r="G309"/>
          <cell r="H309"/>
          <cell r="I309"/>
          <cell r="J309"/>
          <cell r="K309">
            <v>0</v>
          </cell>
        </row>
        <row r="310">
          <cell r="B310" t="str">
            <v>Pintu Sorong Baja (dua draad) stang</v>
          </cell>
          <cell r="C310" t="str">
            <v>buah</v>
          </cell>
          <cell r="D310" t="str">
            <v>M.79.a</v>
          </cell>
          <cell r="E310"/>
          <cell r="F310"/>
          <cell r="G310">
            <v>72500000</v>
          </cell>
          <cell r="H310"/>
          <cell r="I310"/>
          <cell r="J310"/>
          <cell r="K310"/>
        </row>
        <row r="311">
          <cell r="B311" t="str">
            <v>b = 1,20,  h = 1,00</v>
          </cell>
          <cell r="C311" t="str">
            <v>buah</v>
          </cell>
          <cell r="D311" t="str">
            <v>M.79.b</v>
          </cell>
          <cell r="E311"/>
          <cell r="F311"/>
          <cell r="G311">
            <v>77100000</v>
          </cell>
          <cell r="H311"/>
          <cell r="I311"/>
          <cell r="J311"/>
          <cell r="K311">
            <v>77100000</v>
          </cell>
        </row>
        <row r="312">
          <cell r="B312" t="str">
            <v>b = 1,20,  h = 1,50</v>
          </cell>
          <cell r="C312" t="str">
            <v>buah</v>
          </cell>
          <cell r="D312" t="str">
            <v>M.79.c</v>
          </cell>
          <cell r="E312"/>
          <cell r="F312"/>
          <cell r="G312">
            <v>81100000</v>
          </cell>
          <cell r="H312"/>
          <cell r="I312"/>
          <cell r="J312"/>
          <cell r="K312">
            <v>81100000</v>
          </cell>
        </row>
        <row r="313">
          <cell r="B313" t="str">
            <v>b = 1,20,  h = 2.00</v>
          </cell>
          <cell r="C313"/>
          <cell r="D313"/>
          <cell r="E313"/>
          <cell r="F313"/>
          <cell r="G313"/>
          <cell r="H313"/>
          <cell r="I313"/>
          <cell r="J313"/>
          <cell r="K313">
            <v>0</v>
          </cell>
        </row>
        <row r="314">
          <cell r="B314" t="str">
            <v>Pintu Sorong Baja (dua draad) stang</v>
          </cell>
          <cell r="C314" t="str">
            <v>buah</v>
          </cell>
          <cell r="D314" t="str">
            <v>M.80.a</v>
          </cell>
          <cell r="E314"/>
          <cell r="F314"/>
          <cell r="G314">
            <v>74600000</v>
          </cell>
          <cell r="H314"/>
          <cell r="I314"/>
          <cell r="J314"/>
          <cell r="K314"/>
        </row>
        <row r="315">
          <cell r="B315" t="str">
            <v>b = 1,30,  h = 1,00</v>
          </cell>
          <cell r="C315" t="str">
            <v>buah</v>
          </cell>
          <cell r="D315" t="str">
            <v>M.80.b</v>
          </cell>
          <cell r="E315"/>
          <cell r="F315"/>
          <cell r="G315">
            <v>78450000</v>
          </cell>
          <cell r="H315"/>
          <cell r="I315"/>
          <cell r="J315"/>
          <cell r="K315">
            <v>78450000</v>
          </cell>
        </row>
        <row r="316">
          <cell r="B316" t="str">
            <v>b = 1,30,  h = 1,50</v>
          </cell>
          <cell r="C316" t="str">
            <v>buah</v>
          </cell>
          <cell r="D316" t="str">
            <v>M.80.c</v>
          </cell>
          <cell r="E316"/>
          <cell r="F316"/>
          <cell r="G316">
            <v>83200000</v>
          </cell>
          <cell r="H316"/>
          <cell r="I316"/>
          <cell r="J316"/>
          <cell r="K316">
            <v>83200000</v>
          </cell>
        </row>
        <row r="317">
          <cell r="B317" t="str">
            <v>b = 1,30,  h = 2,00</v>
          </cell>
          <cell r="C317"/>
          <cell r="D317"/>
          <cell r="E317"/>
          <cell r="F317"/>
          <cell r="G317"/>
          <cell r="H317"/>
          <cell r="I317"/>
          <cell r="J317"/>
          <cell r="K317">
            <v>0</v>
          </cell>
        </row>
        <row r="318">
          <cell r="B318" t="str">
            <v>Pintu Sorong Baja (dua draad) stang</v>
          </cell>
          <cell r="C318" t="str">
            <v>buah</v>
          </cell>
          <cell r="D318" t="str">
            <v>M.81.a</v>
          </cell>
          <cell r="E318"/>
          <cell r="F318"/>
          <cell r="G318">
            <v>75800000</v>
          </cell>
          <cell r="H318"/>
          <cell r="I318"/>
          <cell r="J318"/>
          <cell r="K318"/>
        </row>
        <row r="319">
          <cell r="B319" t="str">
            <v>b = 1,40,  h = 1,00</v>
          </cell>
          <cell r="C319" t="str">
            <v>buah</v>
          </cell>
          <cell r="D319" t="str">
            <v>M.81.b</v>
          </cell>
          <cell r="E319"/>
          <cell r="F319"/>
          <cell r="G319">
            <v>82150000</v>
          </cell>
          <cell r="H319"/>
          <cell r="I319"/>
          <cell r="J319"/>
          <cell r="K319">
            <v>82150000</v>
          </cell>
        </row>
        <row r="320">
          <cell r="B320" t="str">
            <v>b = 1,40,  h = 1,50</v>
          </cell>
          <cell r="C320" t="str">
            <v>buah</v>
          </cell>
          <cell r="D320" t="str">
            <v>M.81.c</v>
          </cell>
          <cell r="E320"/>
          <cell r="F320"/>
          <cell r="G320">
            <v>90050000</v>
          </cell>
          <cell r="H320"/>
          <cell r="I320"/>
          <cell r="J320"/>
          <cell r="K320">
            <v>90050000</v>
          </cell>
        </row>
        <row r="321">
          <cell r="B321" t="str">
            <v>b = 1,40,  h = 2,00</v>
          </cell>
          <cell r="C321"/>
          <cell r="D321"/>
          <cell r="E321"/>
          <cell r="F321"/>
          <cell r="G321"/>
          <cell r="H321"/>
          <cell r="I321"/>
          <cell r="J321"/>
          <cell r="K321">
            <v>0</v>
          </cell>
        </row>
        <row r="322">
          <cell r="B322" t="str">
            <v>Pintu Sorong Baja (dua draad) stang</v>
          </cell>
          <cell r="C322" t="str">
            <v>buah</v>
          </cell>
          <cell r="D322" t="str">
            <v>M.82.a</v>
          </cell>
          <cell r="E322"/>
          <cell r="F322"/>
          <cell r="G322">
            <v>77050000</v>
          </cell>
          <cell r="H322"/>
          <cell r="I322"/>
          <cell r="J322"/>
          <cell r="K322"/>
        </row>
        <row r="323">
          <cell r="B323" t="str">
            <v>b = 1,50,  h = 1,00</v>
          </cell>
          <cell r="C323" t="str">
            <v>buah</v>
          </cell>
          <cell r="D323" t="str">
            <v>M.82.b</v>
          </cell>
          <cell r="E323"/>
          <cell r="F323"/>
          <cell r="G323">
            <v>83650000</v>
          </cell>
          <cell r="H323"/>
          <cell r="I323"/>
          <cell r="J323"/>
          <cell r="K323">
            <v>83650000</v>
          </cell>
        </row>
        <row r="324">
          <cell r="B324" t="str">
            <v>b = 1,50,  h = 1,50</v>
          </cell>
          <cell r="C324" t="str">
            <v>buah</v>
          </cell>
          <cell r="D324" t="str">
            <v>M.82.c</v>
          </cell>
          <cell r="E324"/>
          <cell r="F324"/>
          <cell r="G324">
            <v>94050000</v>
          </cell>
          <cell r="H324"/>
          <cell r="I324"/>
          <cell r="J324"/>
          <cell r="K324">
            <v>94050000</v>
          </cell>
        </row>
        <row r="325">
          <cell r="B325" t="str">
            <v>b = 1,50,  h = 2,00</v>
          </cell>
          <cell r="C325"/>
          <cell r="D325"/>
          <cell r="E325"/>
          <cell r="F325"/>
          <cell r="G325"/>
          <cell r="H325"/>
          <cell r="I325"/>
          <cell r="J325"/>
          <cell r="K325">
            <v>0</v>
          </cell>
        </row>
        <row r="326">
          <cell r="B326" t="str">
            <v>Pintu Sorong Baja (dua draad) stang</v>
          </cell>
          <cell r="C326" t="str">
            <v>buah</v>
          </cell>
          <cell r="D326" t="str">
            <v>M.83.a</v>
          </cell>
          <cell r="E326"/>
          <cell r="F326"/>
          <cell r="G326">
            <v>78250000</v>
          </cell>
          <cell r="H326"/>
          <cell r="I326"/>
          <cell r="J326"/>
          <cell r="K326"/>
        </row>
        <row r="327">
          <cell r="B327" t="str">
            <v>b = 1,60,  h = 1,00</v>
          </cell>
          <cell r="C327" t="str">
            <v>buah</v>
          </cell>
          <cell r="D327" t="str">
            <v>M.83.b</v>
          </cell>
          <cell r="E327"/>
          <cell r="F327"/>
          <cell r="G327">
            <v>85150000</v>
          </cell>
          <cell r="H327"/>
          <cell r="I327"/>
          <cell r="J327"/>
          <cell r="K327">
            <v>85150000</v>
          </cell>
        </row>
        <row r="328">
          <cell r="B328" t="str">
            <v>b = 1,60,  h = 1,50</v>
          </cell>
          <cell r="C328" t="str">
            <v>buah</v>
          </cell>
          <cell r="D328" t="str">
            <v>M.83.c</v>
          </cell>
          <cell r="E328"/>
          <cell r="F328"/>
          <cell r="G328">
            <v>95900000</v>
          </cell>
          <cell r="H328"/>
          <cell r="I328"/>
          <cell r="J328"/>
          <cell r="K328">
            <v>95900000</v>
          </cell>
        </row>
        <row r="329">
          <cell r="B329" t="str">
            <v>b = 1,60,  h = 2,00</v>
          </cell>
          <cell r="C329"/>
          <cell r="D329"/>
          <cell r="E329"/>
          <cell r="F329"/>
          <cell r="G329"/>
          <cell r="H329"/>
          <cell r="I329"/>
          <cell r="J329"/>
          <cell r="K329">
            <v>0</v>
          </cell>
        </row>
        <row r="330">
          <cell r="B330" t="str">
            <v>Pintu Sorong Baja (dua draad) stang</v>
          </cell>
          <cell r="C330" t="str">
            <v>buah</v>
          </cell>
          <cell r="D330" t="str">
            <v>M.84.a</v>
          </cell>
          <cell r="E330"/>
          <cell r="F330"/>
          <cell r="G330">
            <v>79450000</v>
          </cell>
          <cell r="H330"/>
          <cell r="I330"/>
          <cell r="J330"/>
          <cell r="K330">
            <v>79450000</v>
          </cell>
        </row>
        <row r="331">
          <cell r="B331" t="str">
            <v>b = 1,70,  h = 1,00</v>
          </cell>
          <cell r="C331" t="str">
            <v>buah</v>
          </cell>
          <cell r="D331" t="str">
            <v>M.84.b</v>
          </cell>
          <cell r="E331"/>
          <cell r="F331"/>
          <cell r="G331">
            <v>83950000</v>
          </cell>
          <cell r="H331"/>
          <cell r="I331"/>
          <cell r="J331"/>
          <cell r="K331">
            <v>83950000</v>
          </cell>
        </row>
        <row r="332">
          <cell r="B332" t="str">
            <v>b = 1,70,  h = 1,50</v>
          </cell>
          <cell r="C332" t="str">
            <v>buah</v>
          </cell>
          <cell r="D332" t="str">
            <v>M.84.c</v>
          </cell>
          <cell r="E332"/>
          <cell r="F332"/>
          <cell r="G332">
            <v>89650000</v>
          </cell>
          <cell r="H332"/>
          <cell r="I332"/>
          <cell r="J332"/>
          <cell r="K332">
            <v>89650000</v>
          </cell>
        </row>
        <row r="333">
          <cell r="B333" t="str">
            <v>b = 1,70,  h = 2,00</v>
          </cell>
          <cell r="C333"/>
          <cell r="D333"/>
          <cell r="E333"/>
          <cell r="F333"/>
          <cell r="G333"/>
          <cell r="H333"/>
          <cell r="I333"/>
          <cell r="J333"/>
          <cell r="K333">
            <v>0</v>
          </cell>
        </row>
        <row r="334">
          <cell r="B334" t="str">
            <v>Pintu Sorong Baja (dua draad) stang</v>
          </cell>
          <cell r="C334" t="str">
            <v>buah</v>
          </cell>
          <cell r="D334" t="str">
            <v>M.85.a</v>
          </cell>
          <cell r="E334"/>
          <cell r="F334"/>
          <cell r="G334">
            <v>80650000</v>
          </cell>
          <cell r="H334"/>
          <cell r="I334"/>
          <cell r="J334"/>
          <cell r="K334"/>
        </row>
        <row r="335">
          <cell r="B335" t="str">
            <v>b = 1,80,  h = 1,00</v>
          </cell>
          <cell r="C335" t="str">
            <v>buah</v>
          </cell>
          <cell r="D335" t="str">
            <v>M.85.b</v>
          </cell>
          <cell r="E335"/>
          <cell r="F335"/>
          <cell r="G335">
            <v>85400000</v>
          </cell>
          <cell r="H335"/>
          <cell r="I335"/>
          <cell r="J335"/>
          <cell r="K335">
            <v>85400000</v>
          </cell>
        </row>
        <row r="336">
          <cell r="B336" t="str">
            <v>b = 1,80,  h = 1,50</v>
          </cell>
          <cell r="C336" t="str">
            <v>buah</v>
          </cell>
          <cell r="D336" t="str">
            <v>M.85.c</v>
          </cell>
          <cell r="E336"/>
          <cell r="F336"/>
          <cell r="G336">
            <v>91250000</v>
          </cell>
          <cell r="H336"/>
          <cell r="I336"/>
          <cell r="J336"/>
          <cell r="K336">
            <v>91250000</v>
          </cell>
        </row>
        <row r="337">
          <cell r="B337" t="str">
            <v>b = 1,80,  h = 2,00</v>
          </cell>
          <cell r="C337"/>
          <cell r="D337"/>
          <cell r="E337"/>
          <cell r="F337"/>
          <cell r="G337"/>
          <cell r="H337"/>
          <cell r="I337"/>
          <cell r="J337"/>
          <cell r="K337">
            <v>0</v>
          </cell>
        </row>
        <row r="338">
          <cell r="B338" t="str">
            <v>Pintu Sorong Baja (dua draad) stang</v>
          </cell>
          <cell r="C338" t="str">
            <v>buah</v>
          </cell>
          <cell r="D338" t="str">
            <v>M.86.a</v>
          </cell>
          <cell r="E338"/>
          <cell r="F338"/>
          <cell r="G338">
            <v>81850000</v>
          </cell>
          <cell r="H338"/>
          <cell r="I338"/>
          <cell r="J338"/>
          <cell r="K338"/>
        </row>
        <row r="339">
          <cell r="B339" t="str">
            <v>b = 1,90,  h = 1,00</v>
          </cell>
          <cell r="C339" t="str">
            <v>buah</v>
          </cell>
          <cell r="D339" t="str">
            <v>M.86.b</v>
          </cell>
          <cell r="E339"/>
          <cell r="F339"/>
          <cell r="G339">
            <v>86750000</v>
          </cell>
          <cell r="H339"/>
          <cell r="I339"/>
          <cell r="J339"/>
          <cell r="K339">
            <v>86750000</v>
          </cell>
        </row>
        <row r="340">
          <cell r="B340" t="str">
            <v>b = 1,90,  h = 1,50</v>
          </cell>
          <cell r="C340" t="str">
            <v>buah</v>
          </cell>
          <cell r="D340" t="str">
            <v>M.86.c</v>
          </cell>
          <cell r="E340"/>
          <cell r="F340"/>
          <cell r="G340">
            <v>92900000</v>
          </cell>
          <cell r="H340"/>
          <cell r="I340"/>
          <cell r="J340"/>
          <cell r="K340">
            <v>92900000</v>
          </cell>
        </row>
        <row r="341">
          <cell r="B341" t="str">
            <v>b = 1,90,  h = 2,00</v>
          </cell>
          <cell r="C341"/>
          <cell r="D341"/>
          <cell r="E341"/>
          <cell r="F341"/>
          <cell r="G341"/>
          <cell r="H341"/>
          <cell r="I341"/>
          <cell r="J341"/>
          <cell r="K341">
            <v>0</v>
          </cell>
        </row>
        <row r="342">
          <cell r="B342" t="str">
            <v>Pintu Sorong Baja (dua draad) stang</v>
          </cell>
          <cell r="C342" t="str">
            <v>buah</v>
          </cell>
          <cell r="D342" t="str">
            <v>M.87.a</v>
          </cell>
          <cell r="E342"/>
          <cell r="F342"/>
          <cell r="G342">
            <v>83100000</v>
          </cell>
          <cell r="H342"/>
          <cell r="I342"/>
          <cell r="J342"/>
          <cell r="K342"/>
        </row>
        <row r="343">
          <cell r="B343" t="str">
            <v>b = 2,00,  h = 1,00</v>
          </cell>
          <cell r="C343" t="str">
            <v>buah</v>
          </cell>
          <cell r="D343" t="str">
            <v>M.87.b</v>
          </cell>
          <cell r="E343"/>
          <cell r="F343"/>
          <cell r="G343">
            <v>105250000</v>
          </cell>
          <cell r="H343"/>
          <cell r="I343"/>
          <cell r="J343"/>
          <cell r="K343">
            <v>105250000</v>
          </cell>
        </row>
        <row r="344">
          <cell r="B344" t="str">
            <v>b = 2,00,  h = 1,50</v>
          </cell>
          <cell r="C344" t="str">
            <v>buah</v>
          </cell>
          <cell r="D344" t="str">
            <v>M.87.c</v>
          </cell>
          <cell r="E344"/>
          <cell r="F344"/>
          <cell r="G344">
            <v>112850000</v>
          </cell>
          <cell r="H344"/>
          <cell r="I344"/>
          <cell r="J344"/>
          <cell r="K344">
            <v>112850000</v>
          </cell>
        </row>
        <row r="345">
          <cell r="B345" t="str">
            <v>b = 2,00,  h = 2,00</v>
          </cell>
          <cell r="C345" t="str">
            <v>lbr</v>
          </cell>
          <cell r="D345" t="str">
            <v>M.88.a</v>
          </cell>
          <cell r="E345"/>
          <cell r="F345"/>
          <cell r="G345">
            <v>36000</v>
          </cell>
          <cell r="H345"/>
          <cell r="I345"/>
          <cell r="J345"/>
          <cell r="K345">
            <v>36000</v>
          </cell>
        </row>
        <row r="346">
          <cell r="B346" t="str">
            <v xml:space="preserve"> Seng gelombang uk. 0,9 x 1,8, t=0,02</v>
          </cell>
          <cell r="C346" t="str">
            <v>lbr</v>
          </cell>
          <cell r="D346" t="str">
            <v>M.88.b</v>
          </cell>
          <cell r="E346"/>
          <cell r="F346"/>
          <cell r="G346">
            <v>50000</v>
          </cell>
          <cell r="H346"/>
          <cell r="I346"/>
          <cell r="J346"/>
          <cell r="K346">
            <v>50000</v>
          </cell>
        </row>
        <row r="347">
          <cell r="B347" t="str">
            <v xml:space="preserve"> Seng gelombang uk. 0,9 x 1,8, t=0,025</v>
          </cell>
          <cell r="C347" t="str">
            <v>lbr</v>
          </cell>
          <cell r="D347" t="str">
            <v>M.88.c</v>
          </cell>
          <cell r="E347"/>
          <cell r="F347"/>
          <cell r="G347">
            <v>50000</v>
          </cell>
          <cell r="H347"/>
          <cell r="I347"/>
          <cell r="J347"/>
          <cell r="K347">
            <v>50000</v>
          </cell>
        </row>
        <row r="348">
          <cell r="B348" t="str">
            <v xml:space="preserve"> Seng gelombang uk. 0,9 x 1,8, t=0,03</v>
          </cell>
          <cell r="C348" t="str">
            <v>lbr</v>
          </cell>
          <cell r="D348" t="str">
            <v>M.88.d</v>
          </cell>
          <cell r="E348"/>
          <cell r="F348"/>
          <cell r="G348">
            <v>60200</v>
          </cell>
          <cell r="H348"/>
          <cell r="I348"/>
          <cell r="J348"/>
          <cell r="K348">
            <v>60200</v>
          </cell>
        </row>
        <row r="349">
          <cell r="B349" t="str">
            <v xml:space="preserve"> Seng gelombang uk. 0,9 x 1,8, t=0,05</v>
          </cell>
          <cell r="C349" t="str">
            <v>m'</v>
          </cell>
          <cell r="D349" t="str">
            <v>M.89.a</v>
          </cell>
          <cell r="E349"/>
          <cell r="F349"/>
          <cell r="G349">
            <v>30000</v>
          </cell>
          <cell r="H349"/>
          <cell r="I349"/>
          <cell r="J349"/>
          <cell r="K349">
            <v>30000</v>
          </cell>
        </row>
        <row r="350">
          <cell r="B350" t="str">
            <v xml:space="preserve"> Seng pelat BJLS-30 lebar 0,6 m' </v>
          </cell>
          <cell r="C350" t="str">
            <v>m'</v>
          </cell>
          <cell r="D350" t="str">
            <v>M.89.b</v>
          </cell>
          <cell r="E350"/>
          <cell r="F350"/>
          <cell r="G350">
            <v>45000</v>
          </cell>
          <cell r="H350"/>
          <cell r="I350"/>
          <cell r="J350"/>
          <cell r="K350">
            <v>45000</v>
          </cell>
        </row>
        <row r="351">
          <cell r="B351" t="str">
            <v>Seng pelat BJLS-30 lebar 0,9 m'</v>
          </cell>
          <cell r="C351" t="str">
            <v>m'</v>
          </cell>
          <cell r="D351" t="str">
            <v>M.90.a</v>
          </cell>
          <cell r="E351"/>
          <cell r="F351"/>
          <cell r="G351">
            <v>40555.555555555555</v>
          </cell>
          <cell r="H351"/>
          <cell r="I351"/>
          <cell r="J351"/>
          <cell r="K351">
            <v>40555.555555555555</v>
          </cell>
        </row>
        <row r="352">
          <cell r="B352" t="str">
            <v xml:space="preserve"> Seng pelat lebar 0,9 m' t=0,02</v>
          </cell>
          <cell r="C352" t="str">
            <v>m'</v>
          </cell>
          <cell r="D352" t="str">
            <v>M.90.b</v>
          </cell>
          <cell r="E352"/>
          <cell r="F352"/>
          <cell r="G352">
            <v>26250</v>
          </cell>
          <cell r="H352"/>
          <cell r="I352"/>
          <cell r="J352"/>
          <cell r="K352">
            <v>26250</v>
          </cell>
        </row>
        <row r="353">
          <cell r="B353" t="str">
            <v xml:space="preserve"> Seng pelat lebar 0,9 m' t=0,025</v>
          </cell>
          <cell r="C353" t="str">
            <v>m'</v>
          </cell>
          <cell r="D353" t="str">
            <v>M.90.c</v>
          </cell>
          <cell r="E353"/>
          <cell r="F353"/>
          <cell r="G353">
            <v>29000</v>
          </cell>
          <cell r="H353"/>
          <cell r="I353"/>
          <cell r="J353"/>
          <cell r="K353">
            <v>29000</v>
          </cell>
        </row>
        <row r="354">
          <cell r="B354" t="str">
            <v xml:space="preserve"> Seng pelat lebar 0,9 m' t=0,03</v>
          </cell>
          <cell r="C354" t="str">
            <v>m'</v>
          </cell>
          <cell r="D354" t="str">
            <v>M.90.d</v>
          </cell>
          <cell r="E354"/>
          <cell r="F354"/>
          <cell r="G354">
            <v>29000</v>
          </cell>
          <cell r="H354"/>
          <cell r="I354"/>
          <cell r="J354"/>
          <cell r="K354">
            <v>29000</v>
          </cell>
        </row>
        <row r="355">
          <cell r="B355" t="str">
            <v xml:space="preserve"> Seng pelat lebar 0,9 m' t=0,04</v>
          </cell>
          <cell r="C355" t="str">
            <v>m'</v>
          </cell>
          <cell r="D355" t="str">
            <v>M.90.e</v>
          </cell>
          <cell r="E355"/>
          <cell r="F355"/>
          <cell r="G355">
            <v>35000</v>
          </cell>
          <cell r="H355"/>
          <cell r="I355"/>
          <cell r="J355"/>
          <cell r="K355">
            <v>35000</v>
          </cell>
        </row>
        <row r="356">
          <cell r="B356" t="str">
            <v xml:space="preserve"> Seng pelat lebar 0,9 m' t=0,05</v>
          </cell>
          <cell r="C356" t="str">
            <v>bh</v>
          </cell>
          <cell r="D356" t="str">
            <v>M.91.a</v>
          </cell>
          <cell r="E356"/>
          <cell r="F356"/>
          <cell r="G356">
            <v>55000</v>
          </cell>
          <cell r="H356"/>
          <cell r="I356"/>
          <cell r="J356"/>
          <cell r="K356">
            <v>55000</v>
          </cell>
        </row>
        <row r="357">
          <cell r="B357" t="str">
            <v xml:space="preserve"> Stang besi polos diameter 12 mm</v>
          </cell>
          <cell r="C357" t="str">
            <v>bh</v>
          </cell>
          <cell r="D357" t="str">
            <v>M.91.b</v>
          </cell>
          <cell r="E357"/>
          <cell r="F357"/>
          <cell r="G357">
            <v>125000</v>
          </cell>
          <cell r="H357"/>
          <cell r="I357"/>
          <cell r="J357"/>
          <cell r="K357">
            <v>125000</v>
          </cell>
        </row>
        <row r="358">
          <cell r="B358" t="str">
            <v xml:space="preserve"> Stang besi ulir diameter 16 mm</v>
          </cell>
          <cell r="C358" t="str">
            <v>bh</v>
          </cell>
          <cell r="D358" t="str">
            <v>M.91.c</v>
          </cell>
          <cell r="E358"/>
          <cell r="F358"/>
          <cell r="G358">
            <v>175000</v>
          </cell>
          <cell r="H358"/>
          <cell r="I358"/>
          <cell r="J358"/>
          <cell r="K358">
            <v>175000</v>
          </cell>
        </row>
        <row r="359">
          <cell r="B359" t="str">
            <v xml:space="preserve"> Stang besi ulir diameter 16 mm + gear</v>
          </cell>
          <cell r="C359" t="str">
            <v>bh</v>
          </cell>
          <cell r="D359" t="str">
            <v>M.91.d</v>
          </cell>
          <cell r="E359"/>
          <cell r="F359"/>
          <cell r="G359">
            <v>250000</v>
          </cell>
          <cell r="H359"/>
          <cell r="I359"/>
          <cell r="J359"/>
          <cell r="K359">
            <v>250000</v>
          </cell>
        </row>
        <row r="360">
          <cell r="B360" t="str">
            <v xml:space="preserve"> Stang besi ulir diameter 20 mm</v>
          </cell>
          <cell r="C360" t="str">
            <v>bh</v>
          </cell>
          <cell r="D360" t="str">
            <v>M.91.e</v>
          </cell>
          <cell r="E360"/>
          <cell r="F360"/>
          <cell r="G360">
            <v>300000</v>
          </cell>
          <cell r="H360"/>
          <cell r="I360"/>
          <cell r="J360"/>
          <cell r="K360">
            <v>300000</v>
          </cell>
        </row>
        <row r="361">
          <cell r="B361" t="str">
            <v xml:space="preserve"> Stang ulir diameter 20 mm + gear</v>
          </cell>
          <cell r="C361" t="str">
            <v>m</v>
          </cell>
          <cell r="D361" t="str">
            <v>M.92.a</v>
          </cell>
          <cell r="E361"/>
          <cell r="F361"/>
          <cell r="G361">
            <v>500000</v>
          </cell>
          <cell r="H361"/>
          <cell r="I361"/>
          <cell r="J361"/>
          <cell r="K361">
            <v>500000</v>
          </cell>
        </row>
        <row r="362">
          <cell r="B362" t="str">
            <v xml:space="preserve"> Tiang Pancang Baja dia 30 cm</v>
          </cell>
          <cell r="C362" t="str">
            <v>m</v>
          </cell>
          <cell r="D362" t="str">
            <v>M.92.b</v>
          </cell>
          <cell r="E362"/>
          <cell r="F362"/>
          <cell r="G362">
            <v>575000</v>
          </cell>
          <cell r="H362"/>
          <cell r="I362"/>
          <cell r="J362"/>
          <cell r="K362">
            <v>575000</v>
          </cell>
        </row>
        <row r="363">
          <cell r="B363" t="str">
            <v xml:space="preserve"> Tiang Pancang baja kotak 30 x 30 cm</v>
          </cell>
          <cell r="C363" t="str">
            <v>m</v>
          </cell>
          <cell r="D363" t="str">
            <v>M.93</v>
          </cell>
          <cell r="E363"/>
          <cell r="F363"/>
          <cell r="G363">
            <v>140000</v>
          </cell>
          <cell r="H363"/>
          <cell r="I363"/>
          <cell r="J363"/>
          <cell r="K363">
            <v>140000</v>
          </cell>
        </row>
        <row r="364">
          <cell r="B364" t="str">
            <v xml:space="preserve"> Turap baja profi larsen lebar 350 mm</v>
          </cell>
          <cell r="C364" t="str">
            <v>kg</v>
          </cell>
          <cell r="D364" t="str">
            <v>M.94.a</v>
          </cell>
          <cell r="E364"/>
          <cell r="F364"/>
          <cell r="G364">
            <v>24750</v>
          </cell>
          <cell r="H364"/>
          <cell r="I364"/>
          <cell r="J364"/>
          <cell r="K364">
            <v>24750</v>
          </cell>
        </row>
        <row r="365">
          <cell r="B365" t="str">
            <v xml:space="preserve"> Wiremesh untuk pelat lantai beton</v>
          </cell>
          <cell r="C365" t="str">
            <v>kg</v>
          </cell>
          <cell r="D365" t="str">
            <v>M.94.b</v>
          </cell>
          <cell r="E365"/>
          <cell r="F365"/>
          <cell r="G365">
            <v>26350</v>
          </cell>
          <cell r="H365"/>
          <cell r="I365"/>
          <cell r="J365"/>
          <cell r="K365">
            <v>26350</v>
          </cell>
        </row>
        <row r="366">
          <cell r="B366" t="str">
            <v xml:space="preserve"> Wiremesh utk bronjong dia 6 mm  (buatan pabrik)</v>
          </cell>
          <cell r="C366" t="str">
            <v>kg</v>
          </cell>
          <cell r="D366" t="str">
            <v>M.94.c</v>
          </cell>
          <cell r="E366"/>
          <cell r="F366"/>
          <cell r="G366">
            <v>26350</v>
          </cell>
          <cell r="H366"/>
          <cell r="I366"/>
          <cell r="J366"/>
          <cell r="K366">
            <v>26350</v>
          </cell>
        </row>
        <row r="367">
          <cell r="B367" t="str">
            <v xml:space="preserve"> Wiremesh utk bronjong dia 8 mm (buatan pabrik)</v>
          </cell>
          <cell r="C367" t="str">
            <v>kg</v>
          </cell>
          <cell r="D367" t="str">
            <v>M.94.d</v>
          </cell>
          <cell r="E367"/>
          <cell r="F367"/>
          <cell r="G367">
            <v>26350</v>
          </cell>
          <cell r="H367"/>
          <cell r="I367"/>
          <cell r="J367"/>
          <cell r="K367">
            <v>26350</v>
          </cell>
        </row>
        <row r="368">
          <cell r="B368" t="str">
            <v xml:space="preserve"> Wiremesh utk bronjong dia 10 mm (buatan pabrik)</v>
          </cell>
          <cell r="C368"/>
          <cell r="D368"/>
          <cell r="E368"/>
          <cell r="F368"/>
          <cell r="G368"/>
          <cell r="H368"/>
          <cell r="I368"/>
          <cell r="J368"/>
          <cell r="K368">
            <v>0</v>
          </cell>
        </row>
        <row r="369">
          <cell r="B369" t="str">
            <v>Baja Wiremesh M4 ; 2,1 m x 5,4 m; 15.45 kg</v>
          </cell>
          <cell r="C369" t="str">
            <v>lbr</v>
          </cell>
          <cell r="D369"/>
          <cell r="E369"/>
          <cell r="F369"/>
          <cell r="G369">
            <v>175000</v>
          </cell>
          <cell r="H369"/>
          <cell r="I369"/>
          <cell r="J369"/>
          <cell r="K369">
            <v>175000</v>
          </cell>
        </row>
        <row r="370">
          <cell r="B370" t="str">
            <v>Baja Wiremesh M5 ; 2,1 m x 5,4 m; 24.14 kg</v>
          </cell>
          <cell r="C370" t="str">
            <v>lbr</v>
          </cell>
          <cell r="D370"/>
          <cell r="E370"/>
          <cell r="F370"/>
          <cell r="G370">
            <v>222000</v>
          </cell>
          <cell r="H370"/>
          <cell r="I370"/>
          <cell r="J370"/>
          <cell r="K370">
            <v>222000</v>
          </cell>
        </row>
        <row r="371">
          <cell r="B371" t="str">
            <v>Baja Wiremesh M6 ; 2,1 m x 5,4 m; 34.76 kg</v>
          </cell>
          <cell r="C371" t="str">
            <v>lbr</v>
          </cell>
          <cell r="D371"/>
          <cell r="E371"/>
          <cell r="F371"/>
          <cell r="G371">
            <v>315000</v>
          </cell>
          <cell r="H371"/>
          <cell r="I371"/>
          <cell r="J371"/>
          <cell r="K371">
            <v>315000</v>
          </cell>
        </row>
        <row r="372">
          <cell r="B372" t="str">
            <v>Baja Wiremesh M7 ; 2,1 m x 5,4 m; 47.31 kg</v>
          </cell>
          <cell r="C372" t="str">
            <v>lbr</v>
          </cell>
          <cell r="D372"/>
          <cell r="E372"/>
          <cell r="F372"/>
          <cell r="G372">
            <v>425000</v>
          </cell>
          <cell r="H372"/>
          <cell r="I372"/>
          <cell r="J372"/>
          <cell r="K372">
            <v>425000</v>
          </cell>
        </row>
        <row r="373">
          <cell r="B373" t="str">
            <v>Baja Wiremesh M8 ; 2,1 m x 5,4 m; 61.79 kg</v>
          </cell>
          <cell r="C373" t="str">
            <v>lbr</v>
          </cell>
          <cell r="D373"/>
          <cell r="E373"/>
          <cell r="F373"/>
          <cell r="G373">
            <v>555000</v>
          </cell>
          <cell r="H373"/>
          <cell r="I373"/>
          <cell r="J373"/>
          <cell r="K373">
            <v>555000</v>
          </cell>
        </row>
        <row r="374">
          <cell r="B374" t="str">
            <v>Baja Wiremesh M9 ; 2,1m x 5,4 m; 78.21 kg</v>
          </cell>
          <cell r="C374" t="str">
            <v>lbr</v>
          </cell>
          <cell r="D374"/>
          <cell r="E374"/>
          <cell r="F374"/>
          <cell r="G374">
            <v>720000</v>
          </cell>
          <cell r="H374"/>
          <cell r="I374"/>
          <cell r="J374"/>
          <cell r="K374">
            <v>720000</v>
          </cell>
        </row>
        <row r="375">
          <cell r="B375" t="str">
            <v>Baja Wiremesh M10; 2,1m x 5,4 m; 96.55 kg</v>
          </cell>
          <cell r="C375" t="str">
            <v>lbr</v>
          </cell>
          <cell r="D375"/>
          <cell r="E375"/>
          <cell r="F375"/>
          <cell r="G375">
            <v>888000</v>
          </cell>
          <cell r="H375"/>
          <cell r="I375"/>
          <cell r="J375"/>
          <cell r="K375">
            <v>888000</v>
          </cell>
        </row>
        <row r="376">
          <cell r="B376" t="str">
            <v>Baja Wiremesh M11; 2,1 m x 5,4 m; 116.82 kg</v>
          </cell>
          <cell r="C376" t="str">
            <v>lbr</v>
          </cell>
          <cell r="D376"/>
          <cell r="E376"/>
          <cell r="F376"/>
          <cell r="G376">
            <v>1100000</v>
          </cell>
          <cell r="H376"/>
          <cell r="I376"/>
          <cell r="J376"/>
          <cell r="K376">
            <v>1100000</v>
          </cell>
        </row>
        <row r="377">
          <cell r="B377" t="str">
            <v>Baja Wiremesh M12; 2,1 m x 5,4 m; 140.62kg</v>
          </cell>
          <cell r="C377" t="str">
            <v>lbr</v>
          </cell>
          <cell r="D377"/>
          <cell r="E377"/>
          <cell r="F377"/>
          <cell r="G377">
            <v>1295000</v>
          </cell>
          <cell r="H377"/>
          <cell r="I377"/>
          <cell r="J377"/>
          <cell r="K377">
            <v>1295000</v>
          </cell>
        </row>
        <row r="378">
          <cell r="B378"/>
          <cell r="C378"/>
          <cell r="D378"/>
          <cell r="E378"/>
          <cell r="F378"/>
          <cell r="G378"/>
          <cell r="H378"/>
          <cell r="I378"/>
          <cell r="J378"/>
          <cell r="K378"/>
        </row>
        <row r="379"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</row>
        <row r="380">
          <cell r="B380" t="str">
            <v xml:space="preserve"> KELOMPOK PIPA</v>
          </cell>
          <cell r="C380"/>
          <cell r="D380"/>
          <cell r="E380"/>
          <cell r="F380"/>
          <cell r="G380"/>
          <cell r="H380"/>
          <cell r="I380"/>
          <cell r="J380"/>
          <cell r="K380"/>
        </row>
        <row r="381">
          <cell r="B381"/>
          <cell r="C381" t="str">
            <v>m'</v>
          </cell>
          <cell r="D381" t="str">
            <v>M.104.a</v>
          </cell>
          <cell r="E381"/>
          <cell r="F381"/>
          <cell r="G381">
            <v>1600</v>
          </cell>
          <cell r="H381"/>
          <cell r="I381"/>
          <cell r="J381"/>
          <cell r="K381">
            <v>1600</v>
          </cell>
        </row>
        <row r="382">
          <cell r="B382" t="str">
            <v>Pipa Black Steel dia 1/2"</v>
          </cell>
          <cell r="C382" t="str">
            <v>m'</v>
          </cell>
          <cell r="D382" t="str">
            <v>M.104.b</v>
          </cell>
          <cell r="E382"/>
          <cell r="F382"/>
          <cell r="G382">
            <v>2900</v>
          </cell>
          <cell r="H382"/>
          <cell r="I382"/>
          <cell r="J382"/>
          <cell r="K382">
            <v>2900</v>
          </cell>
        </row>
        <row r="383">
          <cell r="B383" t="str">
            <v>Pipa Black Steel dia 3/4"</v>
          </cell>
          <cell r="C383" t="str">
            <v>m'</v>
          </cell>
          <cell r="D383" t="str">
            <v>M.104.c</v>
          </cell>
          <cell r="E383"/>
          <cell r="F383"/>
          <cell r="G383">
            <v>4400</v>
          </cell>
          <cell r="H383"/>
          <cell r="I383"/>
          <cell r="J383"/>
          <cell r="K383">
            <v>4400</v>
          </cell>
        </row>
        <row r="384">
          <cell r="B384" t="str">
            <v>Pipa Black Steel dia 1"</v>
          </cell>
          <cell r="C384" t="str">
            <v>m'</v>
          </cell>
          <cell r="D384" t="str">
            <v>M.104.d</v>
          </cell>
          <cell r="E384"/>
          <cell r="F384"/>
          <cell r="G384">
            <v>8400</v>
          </cell>
          <cell r="H384"/>
          <cell r="I384"/>
          <cell r="J384"/>
          <cell r="K384">
            <v>8400</v>
          </cell>
        </row>
        <row r="385">
          <cell r="B385" t="str">
            <v>Pipa Black Steel dia 1,5"</v>
          </cell>
          <cell r="C385" t="str">
            <v>m'</v>
          </cell>
          <cell r="D385" t="str">
            <v>M.104.e</v>
          </cell>
          <cell r="E385"/>
          <cell r="F385"/>
          <cell r="G385">
            <v>12400</v>
          </cell>
          <cell r="H385"/>
          <cell r="I385"/>
          <cell r="J385"/>
          <cell r="K385">
            <v>12400</v>
          </cell>
        </row>
        <row r="386">
          <cell r="B386" t="str">
            <v>Pipa Black Steel dia 2,5"</v>
          </cell>
          <cell r="C386" t="str">
            <v>m'</v>
          </cell>
          <cell r="D386" t="str">
            <v>M.104.f</v>
          </cell>
          <cell r="E386"/>
          <cell r="F386"/>
          <cell r="G386">
            <v>17000</v>
          </cell>
          <cell r="H386"/>
          <cell r="I386"/>
          <cell r="J386"/>
          <cell r="K386">
            <v>17000</v>
          </cell>
        </row>
        <row r="387">
          <cell r="B387" t="str">
            <v>Pipa Black Steel dia 2"</v>
          </cell>
          <cell r="C387" t="str">
            <v>m'</v>
          </cell>
          <cell r="D387" t="str">
            <v>M.104.g</v>
          </cell>
          <cell r="E387"/>
          <cell r="F387"/>
          <cell r="G387">
            <v>27600</v>
          </cell>
          <cell r="H387"/>
          <cell r="I387"/>
          <cell r="J387"/>
          <cell r="K387">
            <v>27600</v>
          </cell>
        </row>
        <row r="388">
          <cell r="B388" t="str">
            <v>Pipa Black Steel dia 3"</v>
          </cell>
          <cell r="C388" t="str">
            <v>m'</v>
          </cell>
          <cell r="D388" t="str">
            <v>M.104.h</v>
          </cell>
          <cell r="E388"/>
          <cell r="F388"/>
          <cell r="G388">
            <v>46500</v>
          </cell>
          <cell r="H388"/>
          <cell r="I388"/>
          <cell r="J388"/>
          <cell r="K388">
            <v>46500</v>
          </cell>
        </row>
        <row r="389">
          <cell r="B389" t="str">
            <v>Pipa Black Steel dia 4"</v>
          </cell>
          <cell r="C389" t="str">
            <v>m'</v>
          </cell>
          <cell r="D389" t="str">
            <v>M.104.i</v>
          </cell>
          <cell r="E389"/>
          <cell r="F389"/>
          <cell r="G389">
            <v>88300</v>
          </cell>
          <cell r="H389"/>
          <cell r="I389"/>
          <cell r="J389"/>
          <cell r="K389">
            <v>88300</v>
          </cell>
        </row>
        <row r="390">
          <cell r="B390" t="str">
            <v>Pipa Black Steel dia 6"</v>
          </cell>
          <cell r="C390" t="str">
            <v>m'</v>
          </cell>
          <cell r="D390" t="str">
            <v>M.104.j</v>
          </cell>
          <cell r="E390"/>
          <cell r="F390"/>
          <cell r="G390">
            <v>152300</v>
          </cell>
          <cell r="H390"/>
          <cell r="I390"/>
          <cell r="J390"/>
          <cell r="K390">
            <v>152300</v>
          </cell>
        </row>
        <row r="391">
          <cell r="B391" t="str">
            <v>Pipa Black Steel dia 8"</v>
          </cell>
          <cell r="C391" t="str">
            <v>m'</v>
          </cell>
          <cell r="D391" t="str">
            <v>M.105.a</v>
          </cell>
          <cell r="E391"/>
          <cell r="F391"/>
          <cell r="G391">
            <v>97600</v>
          </cell>
          <cell r="H391"/>
          <cell r="I391"/>
          <cell r="J391"/>
          <cell r="K391">
            <v>97600</v>
          </cell>
        </row>
        <row r="392">
          <cell r="B392" t="str">
            <v>Pipa DCI dia 4"</v>
          </cell>
          <cell r="C392" t="str">
            <v>m'</v>
          </cell>
          <cell r="D392" t="str">
            <v>M.105.b</v>
          </cell>
          <cell r="E392"/>
          <cell r="F392"/>
          <cell r="G392">
            <v>219500</v>
          </cell>
          <cell r="H392"/>
          <cell r="I392"/>
          <cell r="J392"/>
          <cell r="K392">
            <v>219500</v>
          </cell>
        </row>
        <row r="393">
          <cell r="B393" t="str">
            <v>Pipa DCI dia 6"</v>
          </cell>
          <cell r="C393" t="str">
            <v>m'</v>
          </cell>
          <cell r="D393" t="str">
            <v>M.105.c</v>
          </cell>
          <cell r="E393"/>
          <cell r="F393"/>
          <cell r="G393">
            <v>390600</v>
          </cell>
          <cell r="H393"/>
          <cell r="I393"/>
          <cell r="J393"/>
          <cell r="K393">
            <v>390600</v>
          </cell>
        </row>
        <row r="394">
          <cell r="B394" t="str">
            <v>Pipa DCI dia 8"</v>
          </cell>
          <cell r="C394" t="str">
            <v>m'</v>
          </cell>
          <cell r="D394" t="str">
            <v>M.105.d</v>
          </cell>
          <cell r="E394"/>
          <cell r="F394"/>
          <cell r="G394">
            <v>550000</v>
          </cell>
          <cell r="H394"/>
          <cell r="I394"/>
          <cell r="J394"/>
          <cell r="K394">
            <v>550000</v>
          </cell>
        </row>
        <row r="395">
          <cell r="B395" t="str">
            <v>Pipa DCI dia 10"</v>
          </cell>
          <cell r="C395" t="str">
            <v>m'</v>
          </cell>
          <cell r="D395" t="str">
            <v>M.105.e</v>
          </cell>
          <cell r="E395"/>
          <cell r="F395"/>
          <cell r="G395">
            <v>732000</v>
          </cell>
          <cell r="H395"/>
          <cell r="I395"/>
          <cell r="J395"/>
          <cell r="K395">
            <v>732000</v>
          </cell>
        </row>
        <row r="396">
          <cell r="B396" t="str">
            <v>Pipa DCI dia 12"</v>
          </cell>
          <cell r="C396" t="str">
            <v>m'</v>
          </cell>
          <cell r="D396" t="str">
            <v>M.105.f</v>
          </cell>
          <cell r="E396"/>
          <cell r="F396"/>
          <cell r="G396">
            <v>940000</v>
          </cell>
          <cell r="H396"/>
          <cell r="I396"/>
          <cell r="J396"/>
          <cell r="K396">
            <v>940000</v>
          </cell>
        </row>
        <row r="397">
          <cell r="B397" t="str">
            <v>Pipa DCI dia 14"</v>
          </cell>
          <cell r="C397" t="str">
            <v>m'</v>
          </cell>
          <cell r="D397" t="str">
            <v>M.105.g</v>
          </cell>
          <cell r="E397"/>
          <cell r="F397"/>
          <cell r="G397">
            <v>1730000</v>
          </cell>
          <cell r="H397"/>
          <cell r="I397"/>
          <cell r="J397"/>
          <cell r="K397">
            <v>1730000</v>
          </cell>
        </row>
        <row r="398">
          <cell r="B398" t="str">
            <v>Pipa DCI dia 400mm</v>
          </cell>
          <cell r="C398" t="str">
            <v>m'</v>
          </cell>
          <cell r="D398" t="str">
            <v>M.105.h</v>
          </cell>
          <cell r="E398"/>
          <cell r="F398"/>
          <cell r="G398">
            <v>2585000</v>
          </cell>
          <cell r="H398"/>
          <cell r="I398"/>
          <cell r="J398"/>
          <cell r="K398">
            <v>2585000</v>
          </cell>
        </row>
        <row r="399">
          <cell r="B399" t="str">
            <v>Pipa DCI dia 600mm</v>
          </cell>
          <cell r="C399" t="str">
            <v>m'</v>
          </cell>
          <cell r="D399" t="str">
            <v>M.105.i</v>
          </cell>
          <cell r="E399"/>
          <cell r="F399"/>
          <cell r="G399">
            <v>3460000</v>
          </cell>
          <cell r="H399"/>
          <cell r="I399"/>
          <cell r="J399"/>
          <cell r="K399">
            <v>3460000</v>
          </cell>
        </row>
        <row r="400">
          <cell r="B400" t="str">
            <v>Pipa DCI dia 800mm</v>
          </cell>
          <cell r="C400" t="str">
            <v>m'</v>
          </cell>
          <cell r="D400" t="str">
            <v>M.105.j</v>
          </cell>
          <cell r="E400"/>
          <cell r="F400"/>
          <cell r="G400">
            <v>4320000</v>
          </cell>
          <cell r="H400"/>
          <cell r="I400"/>
          <cell r="J400"/>
          <cell r="K400">
            <v>4320000</v>
          </cell>
        </row>
        <row r="401">
          <cell r="B401" t="str">
            <v>Pipa DCI dia 1000mm</v>
          </cell>
          <cell r="C401" t="str">
            <v>m'</v>
          </cell>
          <cell r="D401" t="str">
            <v>M.105.k</v>
          </cell>
          <cell r="E401"/>
          <cell r="F401"/>
          <cell r="G401">
            <v>5190000</v>
          </cell>
          <cell r="H401"/>
          <cell r="I401"/>
          <cell r="J401"/>
          <cell r="K401">
            <v>5190000</v>
          </cell>
        </row>
        <row r="402">
          <cell r="B402" t="str">
            <v>Pipa DCI dia 1200mm</v>
          </cell>
          <cell r="C402" t="str">
            <v>m'</v>
          </cell>
          <cell r="D402" t="str">
            <v>M.106.a</v>
          </cell>
          <cell r="E402"/>
          <cell r="F402"/>
          <cell r="G402">
            <v>18700</v>
          </cell>
          <cell r="H402"/>
          <cell r="I402"/>
          <cell r="J402"/>
          <cell r="K402">
            <v>18700</v>
          </cell>
        </row>
        <row r="403">
          <cell r="B403" t="str">
            <v>Pipa GI tebal Class dia 1/2"</v>
          </cell>
          <cell r="C403" t="str">
            <v>m'</v>
          </cell>
          <cell r="D403" t="str">
            <v>M.106.b</v>
          </cell>
          <cell r="E403"/>
          <cell r="F403"/>
          <cell r="G403">
            <v>18133.333333333332</v>
          </cell>
          <cell r="H403"/>
          <cell r="I403"/>
          <cell r="J403"/>
          <cell r="K403">
            <v>18133.333333333332</v>
          </cell>
        </row>
        <row r="404">
          <cell r="B404" t="str">
            <v>Pipa GI Medium Class dia 1/2"</v>
          </cell>
          <cell r="C404" t="str">
            <v>m'</v>
          </cell>
          <cell r="D404" t="str">
            <v>M.106.c</v>
          </cell>
          <cell r="E404"/>
          <cell r="F404"/>
          <cell r="G404">
            <v>25600</v>
          </cell>
          <cell r="H404"/>
          <cell r="I404"/>
          <cell r="J404"/>
          <cell r="K404">
            <v>25600</v>
          </cell>
        </row>
        <row r="405">
          <cell r="B405" t="str">
            <v>Pipa GI Medium Class dia 3/4"</v>
          </cell>
          <cell r="C405" t="str">
            <v>m'</v>
          </cell>
          <cell r="D405" t="str">
            <v>M.106.d</v>
          </cell>
          <cell r="E405"/>
          <cell r="F405"/>
          <cell r="G405">
            <v>52283.333333333336</v>
          </cell>
          <cell r="H405"/>
          <cell r="I405"/>
          <cell r="J405"/>
          <cell r="K405">
            <v>52283.333333333336</v>
          </cell>
        </row>
        <row r="406">
          <cell r="B406" t="str">
            <v>Pipa GI Medium Class dia 1 1/2"</v>
          </cell>
          <cell r="C406" t="str">
            <v>m'</v>
          </cell>
          <cell r="D406" t="str">
            <v>M.106.e</v>
          </cell>
          <cell r="E406"/>
          <cell r="F406"/>
          <cell r="G406">
            <v>64016.666666666664</v>
          </cell>
          <cell r="H406"/>
          <cell r="I406"/>
          <cell r="J406"/>
          <cell r="K406">
            <v>64016.666666666664</v>
          </cell>
        </row>
        <row r="407">
          <cell r="B407" t="str">
            <v>Pipa GI Medium Class dia 2"</v>
          </cell>
          <cell r="C407" t="str">
            <v>m'</v>
          </cell>
          <cell r="D407" t="str">
            <v>M.106.f</v>
          </cell>
          <cell r="E407"/>
          <cell r="F407"/>
          <cell r="G407">
            <v>81800</v>
          </cell>
          <cell r="H407"/>
          <cell r="I407"/>
          <cell r="J407"/>
          <cell r="K407">
            <v>81800</v>
          </cell>
        </row>
        <row r="408">
          <cell r="B408" t="str">
            <v>Pipa GI Medium Class dia 2 1/2"</v>
          </cell>
          <cell r="C408" t="str">
            <v>m'</v>
          </cell>
          <cell r="D408" t="str">
            <v>M.106.g</v>
          </cell>
          <cell r="E408"/>
          <cell r="F408"/>
          <cell r="G408">
            <v>106700</v>
          </cell>
          <cell r="H408"/>
          <cell r="I408"/>
          <cell r="J408"/>
          <cell r="K408">
            <v>106700</v>
          </cell>
        </row>
        <row r="409">
          <cell r="B409" t="str">
            <v>Pipa GI Medium Class dia 3"</v>
          </cell>
          <cell r="C409" t="str">
            <v>m'</v>
          </cell>
          <cell r="D409" t="str">
            <v>M.106.h</v>
          </cell>
          <cell r="E409"/>
          <cell r="F409"/>
          <cell r="G409">
            <v>155600</v>
          </cell>
          <cell r="H409"/>
          <cell r="I409"/>
          <cell r="J409"/>
          <cell r="K409">
            <v>155600</v>
          </cell>
        </row>
        <row r="410">
          <cell r="B410" t="str">
            <v>Pipa GI Medium Class dia 4"</v>
          </cell>
          <cell r="C410" t="str">
            <v>m'</v>
          </cell>
          <cell r="D410" t="str">
            <v>M.107.a</v>
          </cell>
          <cell r="E410"/>
          <cell r="F410"/>
          <cell r="G410">
            <v>14150</v>
          </cell>
          <cell r="H410"/>
          <cell r="I410"/>
          <cell r="J410"/>
          <cell r="K410">
            <v>14150</v>
          </cell>
        </row>
        <row r="411">
          <cell r="B411" t="str">
            <v>Pipa PVC dia. 20 mm S.10</v>
          </cell>
          <cell r="C411" t="str">
            <v>m'</v>
          </cell>
          <cell r="D411" t="str">
            <v>M.107.b</v>
          </cell>
          <cell r="E411"/>
          <cell r="F411"/>
          <cell r="G411">
            <v>19455</v>
          </cell>
          <cell r="H411"/>
          <cell r="I411"/>
          <cell r="J411"/>
          <cell r="K411">
            <v>19455</v>
          </cell>
        </row>
        <row r="412">
          <cell r="B412" t="str">
            <v>Pipa PVC dia. 25 mm S.10</v>
          </cell>
          <cell r="C412" t="str">
            <v>m'</v>
          </cell>
          <cell r="D412" t="str">
            <v>M.107.c</v>
          </cell>
          <cell r="E412"/>
          <cell r="F412"/>
          <cell r="G412">
            <v>26630</v>
          </cell>
          <cell r="H412"/>
          <cell r="I412"/>
          <cell r="J412"/>
          <cell r="K412">
            <v>26630</v>
          </cell>
        </row>
        <row r="413">
          <cell r="B413" t="str">
            <v>Pipa PVC dia. 32 mm S.10</v>
          </cell>
          <cell r="C413" t="str">
            <v>m'</v>
          </cell>
          <cell r="D413" t="str">
            <v>M.107.d</v>
          </cell>
          <cell r="E413"/>
          <cell r="F413"/>
          <cell r="G413">
            <v>39990</v>
          </cell>
          <cell r="H413"/>
          <cell r="I413"/>
          <cell r="J413"/>
          <cell r="K413">
            <v>39990</v>
          </cell>
        </row>
        <row r="414">
          <cell r="B414" t="str">
            <v>Pipa PVC dia. 40 mm S.10</v>
          </cell>
          <cell r="C414" t="str">
            <v>m'</v>
          </cell>
          <cell r="D414" t="str">
            <v>M.107.e</v>
          </cell>
          <cell r="E414"/>
          <cell r="F414"/>
          <cell r="G414">
            <v>45925</v>
          </cell>
          <cell r="H414"/>
          <cell r="I414"/>
          <cell r="J414"/>
          <cell r="K414">
            <v>45925</v>
          </cell>
        </row>
        <row r="415">
          <cell r="B415" t="str">
            <v>Pipa PVC dia. 50 mm S.10</v>
          </cell>
          <cell r="C415" t="str">
            <v>m'</v>
          </cell>
          <cell r="D415" t="str">
            <v>M.107.f</v>
          </cell>
          <cell r="E415"/>
          <cell r="F415"/>
          <cell r="G415">
            <v>58610</v>
          </cell>
          <cell r="H415"/>
          <cell r="I415"/>
          <cell r="J415"/>
          <cell r="K415">
            <v>58610</v>
          </cell>
        </row>
        <row r="416">
          <cell r="B416" t="str">
            <v>Pipa PVC dia. 63 mm S.12.5</v>
          </cell>
          <cell r="C416" t="str">
            <v>m'</v>
          </cell>
          <cell r="D416" t="str">
            <v>M.107.g</v>
          </cell>
          <cell r="E416"/>
          <cell r="F416"/>
          <cell r="G416">
            <v>85705</v>
          </cell>
          <cell r="H416"/>
          <cell r="I416"/>
          <cell r="J416"/>
          <cell r="K416">
            <v>85705</v>
          </cell>
        </row>
        <row r="417">
          <cell r="B417" t="str">
            <v>Pipa PVC dia. 75 mm S.12.5</v>
          </cell>
          <cell r="C417" t="str">
            <v>m'</v>
          </cell>
          <cell r="D417" t="str">
            <v>M.107.h</v>
          </cell>
          <cell r="E417"/>
          <cell r="F417"/>
          <cell r="G417">
            <v>115580</v>
          </cell>
          <cell r="H417"/>
          <cell r="I417"/>
          <cell r="J417"/>
          <cell r="K417">
            <v>115580</v>
          </cell>
        </row>
        <row r="418">
          <cell r="B418" t="str">
            <v>Pipa PVC dia. 90 mm S.12.5</v>
          </cell>
          <cell r="C418" t="str">
            <v>m'</v>
          </cell>
          <cell r="D418" t="str">
            <v>M.107.i</v>
          </cell>
          <cell r="E418"/>
          <cell r="F418"/>
          <cell r="G418">
            <v>75000</v>
          </cell>
          <cell r="H418"/>
          <cell r="I418"/>
          <cell r="J418"/>
          <cell r="K418">
            <v>75000</v>
          </cell>
        </row>
        <row r="419">
          <cell r="B419" t="str">
            <v>Pipa PVC dia. 110 mm S.12,5</v>
          </cell>
          <cell r="C419" t="str">
            <v>m'</v>
          </cell>
          <cell r="D419" t="str">
            <v>M.107.j</v>
          </cell>
          <cell r="E419"/>
          <cell r="F419"/>
          <cell r="G419">
            <v>115000</v>
          </cell>
          <cell r="H419"/>
          <cell r="I419"/>
          <cell r="J419"/>
          <cell r="K419">
            <v>115000</v>
          </cell>
        </row>
        <row r="420">
          <cell r="B420" t="str">
            <v>Pipa PVC dia. 140 mm S.12,5</v>
          </cell>
          <cell r="C420" t="str">
            <v>m'</v>
          </cell>
          <cell r="D420" t="str">
            <v>M.107.k</v>
          </cell>
          <cell r="E420"/>
          <cell r="F420"/>
          <cell r="G420">
            <v>125000</v>
          </cell>
          <cell r="H420"/>
          <cell r="I420"/>
          <cell r="J420"/>
          <cell r="K420">
            <v>125000</v>
          </cell>
        </row>
        <row r="421">
          <cell r="B421" t="str">
            <v>Pipa PVC dia. 160 mm S.12,5</v>
          </cell>
          <cell r="C421" t="str">
            <v>m'</v>
          </cell>
          <cell r="D421" t="str">
            <v>M.107.l</v>
          </cell>
          <cell r="E421"/>
          <cell r="F421"/>
          <cell r="G421">
            <v>231000</v>
          </cell>
          <cell r="H421"/>
          <cell r="I421"/>
          <cell r="J421"/>
          <cell r="K421">
            <v>231000</v>
          </cell>
        </row>
        <row r="422">
          <cell r="B422" t="str">
            <v>Pipa PVC dia. 200 mm S.12,5</v>
          </cell>
          <cell r="C422" t="str">
            <v>m'</v>
          </cell>
          <cell r="D422" t="str">
            <v>M.107.m</v>
          </cell>
          <cell r="E422"/>
          <cell r="F422"/>
          <cell r="G422">
            <v>290500</v>
          </cell>
          <cell r="H422"/>
          <cell r="I422"/>
          <cell r="J422"/>
          <cell r="K422">
            <v>290500</v>
          </cell>
        </row>
        <row r="423">
          <cell r="B423" t="str">
            <v>Pipa PVC dia. 225 mm S.12,5</v>
          </cell>
          <cell r="C423" t="str">
            <v>m'</v>
          </cell>
          <cell r="D423" t="str">
            <v>M.107.n</v>
          </cell>
          <cell r="E423"/>
          <cell r="F423"/>
          <cell r="G423">
            <v>335500</v>
          </cell>
          <cell r="H423"/>
          <cell r="I423"/>
          <cell r="J423"/>
          <cell r="K423">
            <v>335500</v>
          </cell>
        </row>
        <row r="424">
          <cell r="B424" t="str">
            <v>Pipa PVC dia. 250 mm S.12,5</v>
          </cell>
          <cell r="C424" t="str">
            <v>m'</v>
          </cell>
          <cell r="D424" t="str">
            <v>M.107.o</v>
          </cell>
          <cell r="E424"/>
          <cell r="F424"/>
          <cell r="G424">
            <v>522000</v>
          </cell>
          <cell r="H424"/>
          <cell r="I424"/>
          <cell r="J424"/>
          <cell r="K424">
            <v>522000</v>
          </cell>
        </row>
        <row r="425">
          <cell r="B425" t="str">
            <v>Pipa PVC dia. 315 mm S.12,5</v>
          </cell>
          <cell r="C425" t="str">
            <v>m'</v>
          </cell>
          <cell r="D425" t="str">
            <v>M.107.p</v>
          </cell>
          <cell r="E425"/>
          <cell r="F425"/>
          <cell r="G425">
            <v>787500</v>
          </cell>
          <cell r="H425"/>
          <cell r="I425"/>
          <cell r="J425"/>
          <cell r="K425">
            <v>787500</v>
          </cell>
        </row>
        <row r="426">
          <cell r="B426" t="str">
            <v>Pipa PVC dia. 355 mm S.12,5</v>
          </cell>
          <cell r="C426" t="str">
            <v>m'</v>
          </cell>
          <cell r="D426" t="str">
            <v>M.107.q</v>
          </cell>
          <cell r="E426"/>
          <cell r="F426"/>
          <cell r="G426">
            <v>960000</v>
          </cell>
          <cell r="H426"/>
          <cell r="I426"/>
          <cell r="J426"/>
          <cell r="K426">
            <v>960000</v>
          </cell>
        </row>
        <row r="427">
          <cell r="B427" t="str">
            <v>Pipa PVC dia. 400 mm S.12,5</v>
          </cell>
          <cell r="C427" t="str">
            <v>m'</v>
          </cell>
          <cell r="D427" t="str">
            <v>M.107.r</v>
          </cell>
          <cell r="E427"/>
          <cell r="F427"/>
          <cell r="G427">
            <v>1635000</v>
          </cell>
          <cell r="H427"/>
          <cell r="I427"/>
          <cell r="J427"/>
          <cell r="K427">
            <v>1635000</v>
          </cell>
        </row>
        <row r="428">
          <cell r="B428" t="str">
            <v>Pipa PVC dia. 500 mm S.12,5</v>
          </cell>
          <cell r="C428" t="str">
            <v>m'</v>
          </cell>
          <cell r="D428" t="str">
            <v>M.107.s</v>
          </cell>
          <cell r="E428"/>
          <cell r="F428"/>
          <cell r="G428">
            <v>2602000</v>
          </cell>
          <cell r="H428"/>
          <cell r="I428"/>
          <cell r="J428"/>
          <cell r="K428">
            <v>2602000</v>
          </cell>
        </row>
        <row r="429">
          <cell r="B429" t="str">
            <v>Pipa PVC dia. 630 mm S.12,5</v>
          </cell>
          <cell r="C429" t="str">
            <v>bh</v>
          </cell>
          <cell r="D429" t="str">
            <v>M.108.a</v>
          </cell>
          <cell r="E429"/>
          <cell r="F429"/>
          <cell r="G429">
            <v>750000</v>
          </cell>
          <cell r="H429"/>
          <cell r="I429"/>
          <cell r="J429"/>
          <cell r="K429">
            <v>750000</v>
          </cell>
        </row>
        <row r="430">
          <cell r="B430" t="str">
            <v>Pipa PVC 2 inch AW Putih</v>
          </cell>
          <cell r="C430" t="str">
            <v>m'</v>
          </cell>
          <cell r="D430"/>
          <cell r="E430"/>
          <cell r="F430"/>
          <cell r="G430">
            <v>91000</v>
          </cell>
          <cell r="H430"/>
          <cell r="I430"/>
          <cell r="J430"/>
          <cell r="K430">
            <v>91000</v>
          </cell>
        </row>
        <row r="431">
          <cell r="B431" t="str">
            <v>Pipa PVC 4 inch AW Putih</v>
          </cell>
          <cell r="C431" t="str">
            <v>btg</v>
          </cell>
          <cell r="D431"/>
          <cell r="E431"/>
          <cell r="F431"/>
          <cell r="G431">
            <v>236000</v>
          </cell>
          <cell r="H431"/>
          <cell r="I431"/>
          <cell r="J431"/>
          <cell r="K431">
            <v>236000</v>
          </cell>
        </row>
        <row r="432">
          <cell r="B432" t="str">
            <v xml:space="preserve">Pipa PVC 1 inch AW Putih </v>
          </cell>
          <cell r="C432" t="str">
            <v>btg</v>
          </cell>
          <cell r="D432"/>
          <cell r="E432"/>
          <cell r="F432"/>
          <cell r="G432"/>
          <cell r="H432"/>
          <cell r="I432"/>
          <cell r="J432"/>
          <cell r="K432">
            <v>0</v>
          </cell>
        </row>
        <row r="433">
          <cell r="B433" t="str">
            <v>Screen 4'' low carbon</v>
          </cell>
          <cell r="C433" t="str">
            <v>bh</v>
          </cell>
          <cell r="D433" t="str">
            <v>M.108.b</v>
          </cell>
          <cell r="E433"/>
          <cell r="F433"/>
          <cell r="G433">
            <v>1500000</v>
          </cell>
          <cell r="H433"/>
          <cell r="I433"/>
          <cell r="J433"/>
          <cell r="K433">
            <v>1500000</v>
          </cell>
        </row>
        <row r="434">
          <cell r="B434" t="str">
            <v>Screen 6'' low carbon</v>
          </cell>
          <cell r="C434" t="str">
            <v>bh</v>
          </cell>
          <cell r="D434" t="str">
            <v>M.108.c</v>
          </cell>
          <cell r="E434"/>
          <cell r="F434"/>
          <cell r="G434">
            <v>3250000</v>
          </cell>
          <cell r="H434"/>
          <cell r="I434"/>
          <cell r="J434"/>
          <cell r="K434">
            <v>3250000</v>
          </cell>
        </row>
        <row r="435">
          <cell r="B435" t="str">
            <v>Screen 8'' low carbon</v>
          </cell>
          <cell r="C435"/>
          <cell r="D435"/>
          <cell r="E435"/>
          <cell r="F435"/>
          <cell r="G435"/>
          <cell r="H435"/>
          <cell r="I435"/>
          <cell r="J435"/>
          <cell r="K435">
            <v>0</v>
          </cell>
        </row>
        <row r="436">
          <cell r="B436" t="str">
            <v>Pipa PVC dia 8 inch tipe AW (4m)</v>
          </cell>
          <cell r="C436" t="str">
            <v>btg</v>
          </cell>
          <cell r="D436"/>
          <cell r="E436"/>
          <cell r="F436"/>
          <cell r="G436">
            <v>2100000</v>
          </cell>
          <cell r="H436"/>
          <cell r="I436"/>
          <cell r="J436"/>
          <cell r="K436">
            <v>2100000</v>
          </cell>
        </row>
        <row r="437">
          <cell r="B437" t="str">
            <v>Pipa PVC dia 6 inch tipe AW (4m)</v>
          </cell>
          <cell r="C437" t="str">
            <v>btg</v>
          </cell>
          <cell r="D437"/>
          <cell r="E437"/>
          <cell r="F437"/>
          <cell r="G437">
            <v>1797000</v>
          </cell>
          <cell r="H437"/>
          <cell r="I437"/>
          <cell r="J437"/>
          <cell r="K437">
            <v>1797000</v>
          </cell>
        </row>
        <row r="438">
          <cell r="B438" t="str">
            <v>Pipa PVC dia 4 inch tipe AW (4m)</v>
          </cell>
          <cell r="C438" t="str">
            <v>btg</v>
          </cell>
          <cell r="D438"/>
          <cell r="E438"/>
          <cell r="F438"/>
          <cell r="G438">
            <v>960000</v>
          </cell>
          <cell r="H438"/>
          <cell r="I438"/>
          <cell r="J438"/>
          <cell r="K438">
            <v>960000</v>
          </cell>
        </row>
        <row r="439">
          <cell r="B439" t="str">
            <v>Elbow pipa PVC dia 8 inch</v>
          </cell>
          <cell r="C439" t="str">
            <v>btg</v>
          </cell>
          <cell r="D439"/>
          <cell r="E439"/>
          <cell r="F439"/>
          <cell r="G439">
            <v>550000</v>
          </cell>
          <cell r="H439"/>
          <cell r="I439"/>
          <cell r="J439"/>
          <cell r="K439">
            <v>550000</v>
          </cell>
        </row>
        <row r="440">
          <cell r="B440" t="str">
            <v>Elbow pipa PVC dia 6 inch</v>
          </cell>
          <cell r="C440" t="str">
            <v>btg</v>
          </cell>
          <cell r="D440"/>
          <cell r="E440"/>
          <cell r="F440"/>
          <cell r="G440">
            <v>375000</v>
          </cell>
          <cell r="H440"/>
          <cell r="I440"/>
          <cell r="J440"/>
          <cell r="K440">
            <v>375000</v>
          </cell>
        </row>
        <row r="441">
          <cell r="B441" t="str">
            <v>Elbow pipa PVC dia 4 inch</v>
          </cell>
          <cell r="C441" t="str">
            <v>btg</v>
          </cell>
          <cell r="D441"/>
          <cell r="E441"/>
          <cell r="F441"/>
          <cell r="G441">
            <v>250000</v>
          </cell>
          <cell r="H441"/>
          <cell r="I441"/>
          <cell r="J441"/>
          <cell r="K441">
            <v>250000</v>
          </cell>
        </row>
        <row r="442"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</row>
        <row r="443"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</row>
        <row r="444"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</row>
        <row r="445">
          <cell r="B445"/>
          <cell r="C445"/>
          <cell r="D445"/>
          <cell r="E445"/>
          <cell r="F445"/>
          <cell r="G445"/>
          <cell r="H445" t="str">
            <v>Operator</v>
          </cell>
          <cell r="I445" t="str">
            <v>Pembantu operator</v>
          </cell>
          <cell r="J445" t="str">
            <v>BBM</v>
          </cell>
          <cell r="K445"/>
        </row>
        <row r="446">
          <cell r="B446" t="str">
            <v xml:space="preserve"> KELOMPOK PERALATAN</v>
          </cell>
          <cell r="C446"/>
          <cell r="D446"/>
          <cell r="E446"/>
          <cell r="F446"/>
          <cell r="G446"/>
          <cell r="H446"/>
          <cell r="I446"/>
          <cell r="J446"/>
          <cell r="K446"/>
        </row>
        <row r="447">
          <cell r="B447"/>
          <cell r="C447" t="str">
            <v>Sewa-hari</v>
          </cell>
          <cell r="D447" t="str">
            <v>E.01.a</v>
          </cell>
          <cell r="E447"/>
          <cell r="F447"/>
          <cell r="G447">
            <v>450000</v>
          </cell>
          <cell r="H447"/>
          <cell r="I447"/>
          <cell r="J447"/>
          <cell r="K447">
            <v>450000</v>
          </cell>
        </row>
        <row r="448">
          <cell r="B448" t="str">
            <v xml:space="preserve"> Alat Hammer 0,5 - 1  ton</v>
          </cell>
          <cell r="C448" t="str">
            <v>Sewa-hari</v>
          </cell>
          <cell r="D448" t="str">
            <v>E.01.b</v>
          </cell>
          <cell r="E448"/>
          <cell r="F448"/>
          <cell r="G448">
            <v>750000</v>
          </cell>
          <cell r="H448"/>
          <cell r="I448"/>
          <cell r="J448"/>
          <cell r="K448">
            <v>750000</v>
          </cell>
        </row>
        <row r="449">
          <cell r="B449" t="str">
            <v xml:space="preserve"> Alat Hammer 1 - 2 ton</v>
          </cell>
          <cell r="C449" t="str">
            <v>Sewa-jam</v>
          </cell>
          <cell r="D449" t="str">
            <v>E.01.c</v>
          </cell>
          <cell r="E449"/>
          <cell r="F449"/>
          <cell r="G449">
            <v>110000</v>
          </cell>
          <cell r="H449"/>
          <cell r="I449"/>
          <cell r="J449"/>
          <cell r="K449">
            <v>110000</v>
          </cell>
        </row>
        <row r="450">
          <cell r="B450" t="str">
            <v xml:space="preserve"> Alat pancang + Hammer 1 ton</v>
          </cell>
          <cell r="C450" t="str">
            <v>Sewa-jam</v>
          </cell>
          <cell r="D450" t="str">
            <v>E.01.d</v>
          </cell>
          <cell r="E450"/>
          <cell r="F450"/>
          <cell r="G450">
            <v>180000</v>
          </cell>
          <cell r="H450"/>
          <cell r="I450"/>
          <cell r="J450"/>
          <cell r="K450">
            <v>180000</v>
          </cell>
        </row>
        <row r="451">
          <cell r="B451" t="str">
            <v xml:space="preserve"> Alat pancang + Hammer 2 ton</v>
          </cell>
          <cell r="C451" t="str">
            <v>bh</v>
          </cell>
          <cell r="D451" t="str">
            <v>E.02.a</v>
          </cell>
          <cell r="E451"/>
          <cell r="F451"/>
          <cell r="G451">
            <v>200000</v>
          </cell>
          <cell r="H451"/>
          <cell r="I451"/>
          <cell r="J451"/>
          <cell r="K451">
            <v>200000</v>
          </cell>
        </row>
        <row r="452">
          <cell r="B452" t="str">
            <v xml:space="preserve"> Alat penyambung tiang pancang beton</v>
          </cell>
          <cell r="C452" t="str">
            <v>bh</v>
          </cell>
          <cell r="D452" t="str">
            <v>E.02.b</v>
          </cell>
          <cell r="E452"/>
          <cell r="F452"/>
          <cell r="G452">
            <v>100000</v>
          </cell>
          <cell r="H452"/>
          <cell r="I452"/>
          <cell r="J452"/>
          <cell r="K452">
            <v>100000</v>
          </cell>
        </row>
        <row r="453">
          <cell r="B453" t="str">
            <v xml:space="preserve"> Alat penyambung turap beton</v>
          </cell>
          <cell r="C453" t="str">
            <v>bh</v>
          </cell>
          <cell r="D453" t="str">
            <v>E.02.c</v>
          </cell>
          <cell r="E453"/>
          <cell r="F453"/>
          <cell r="G453">
            <v>25000</v>
          </cell>
          <cell r="H453"/>
          <cell r="I453"/>
          <cell r="J453"/>
          <cell r="K453">
            <v>25000</v>
          </cell>
        </row>
        <row r="454">
          <cell r="B454" t="str">
            <v xml:space="preserve"> Alat penyambung tiang pancang dolken</v>
          </cell>
          <cell r="C454" t="str">
            <v>Sewa-jam</v>
          </cell>
          <cell r="D454" t="str">
            <v>E.05</v>
          </cell>
          <cell r="E454"/>
          <cell r="F454"/>
          <cell r="G454">
            <v>190000</v>
          </cell>
          <cell r="H454"/>
          <cell r="I454"/>
          <cell r="J454"/>
          <cell r="K454">
            <v>190000</v>
          </cell>
        </row>
        <row r="455">
          <cell r="B455" t="str">
            <v>Bulldozer 50-60 HP</v>
          </cell>
          <cell r="C455" t="str">
            <v>Sewa-hari</v>
          </cell>
          <cell r="D455" t="str">
            <v>E.06</v>
          </cell>
          <cell r="E455"/>
          <cell r="F455"/>
          <cell r="G455">
            <v>160000</v>
          </cell>
          <cell r="H455"/>
          <cell r="I455"/>
          <cell r="J455"/>
          <cell r="K455">
            <v>160000</v>
          </cell>
        </row>
        <row r="456">
          <cell r="B456" t="str">
            <v>Bulldozer 105 HP</v>
          </cell>
          <cell r="C456"/>
          <cell r="D456"/>
          <cell r="E456"/>
          <cell r="F456"/>
          <cell r="G456">
            <v>275000</v>
          </cell>
          <cell r="H456"/>
          <cell r="I456"/>
          <cell r="J456"/>
          <cell r="K456">
            <v>275000</v>
          </cell>
        </row>
        <row r="457">
          <cell r="B457" t="str">
            <v>Bulldozer 155 HP</v>
          </cell>
          <cell r="C457" t="str">
            <v>jam</v>
          </cell>
          <cell r="D457"/>
          <cell r="E457"/>
          <cell r="F457"/>
          <cell r="G457">
            <v>759000</v>
          </cell>
          <cell r="H457"/>
          <cell r="I457"/>
          <cell r="J457"/>
          <cell r="K457">
            <v>759000</v>
          </cell>
        </row>
        <row r="458">
          <cell r="B458" t="str">
            <v>Bulldozer 220 HP, 21 Ton</v>
          </cell>
          <cell r="C458"/>
          <cell r="D458"/>
          <cell r="E458"/>
          <cell r="F458"/>
          <cell r="G458">
            <v>540000</v>
          </cell>
          <cell r="H458"/>
          <cell r="I458"/>
          <cell r="J458"/>
          <cell r="K458">
            <v>540000</v>
          </cell>
        </row>
        <row r="459">
          <cell r="B459" t="str">
            <v xml:space="preserve">Chainsaw 20”;5,5HP </v>
          </cell>
          <cell r="C459" t="str">
            <v>Sewa-jam</v>
          </cell>
          <cell r="D459" t="str">
            <v>E.07.a</v>
          </cell>
          <cell r="E459"/>
          <cell r="F459"/>
          <cell r="G459">
            <v>200000</v>
          </cell>
          <cell r="H459"/>
          <cell r="I459"/>
          <cell r="J459"/>
          <cell r="K459">
            <v>200000</v>
          </cell>
        </row>
        <row r="460"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</row>
        <row r="461">
          <cell r="B461" t="str">
            <v xml:space="preserve"> Crane 2.5 ton</v>
          </cell>
          <cell r="C461" t="str">
            <v>Sewa-jam</v>
          </cell>
          <cell r="D461" t="str">
            <v>E.07.b</v>
          </cell>
          <cell r="E461"/>
          <cell r="F461"/>
          <cell r="G461">
            <v>270000</v>
          </cell>
          <cell r="H461"/>
          <cell r="I461"/>
          <cell r="J461"/>
          <cell r="K461">
            <v>270000</v>
          </cell>
        </row>
        <row r="462">
          <cell r="B462" t="str">
            <v xml:space="preserve"> Crane 5-10  ton</v>
          </cell>
          <cell r="C462" t="str">
            <v>Sewa-jam</v>
          </cell>
          <cell r="D462" t="str">
            <v>E.07.c</v>
          </cell>
          <cell r="E462"/>
          <cell r="F462"/>
          <cell r="G462">
            <v>375000</v>
          </cell>
          <cell r="H462"/>
          <cell r="I462"/>
          <cell r="J462"/>
          <cell r="K462">
            <v>375000</v>
          </cell>
        </row>
        <row r="463">
          <cell r="B463" t="str">
            <v xml:space="preserve"> Crane &gt; 10  ton</v>
          </cell>
          <cell r="C463" t="str">
            <v>Sewa-hari</v>
          </cell>
          <cell r="D463" t="str">
            <v>E.08.a</v>
          </cell>
          <cell r="E463"/>
          <cell r="F463"/>
          <cell r="G463">
            <v>470800</v>
          </cell>
          <cell r="H463"/>
          <cell r="I463"/>
          <cell r="J463"/>
          <cell r="K463">
            <v>470800</v>
          </cell>
        </row>
        <row r="464">
          <cell r="B464" t="str">
            <v xml:space="preserve"> Dump truck 3,5 ton</v>
          </cell>
          <cell r="C464" t="str">
            <v>Sewa-hari</v>
          </cell>
          <cell r="D464" t="str">
            <v>E.08.b</v>
          </cell>
          <cell r="E464"/>
          <cell r="F464"/>
          <cell r="G464">
            <v>539000</v>
          </cell>
          <cell r="H464"/>
          <cell r="I464"/>
          <cell r="J464"/>
          <cell r="K464">
            <v>539000</v>
          </cell>
        </row>
        <row r="465">
          <cell r="B465" t="str">
            <v xml:space="preserve"> Dump truck 5 ton</v>
          </cell>
          <cell r="C465" t="str">
            <v>jam</v>
          </cell>
          <cell r="D465" t="str">
            <v>E.09</v>
          </cell>
          <cell r="E465"/>
          <cell r="F465"/>
          <cell r="G465">
            <v>475000</v>
          </cell>
          <cell r="H465"/>
          <cell r="I465"/>
          <cell r="J465"/>
          <cell r="K465">
            <v>475000</v>
          </cell>
        </row>
        <row r="466">
          <cell r="B466" t="str">
            <v>Dump truck 7 ton</v>
          </cell>
          <cell r="C466" t="str">
            <v>jam</v>
          </cell>
          <cell r="D466"/>
          <cell r="E466"/>
          <cell r="F466"/>
          <cell r="G466">
            <v>586000</v>
          </cell>
          <cell r="H466"/>
          <cell r="I466"/>
          <cell r="J466"/>
          <cell r="K466">
            <v>586000</v>
          </cell>
        </row>
        <row r="467">
          <cell r="B467" t="str">
            <v xml:space="preserve"> Drilling Rig</v>
          </cell>
          <cell r="C467" t="str">
            <v>jam</v>
          </cell>
          <cell r="D467" t="str">
            <v>E.11.a</v>
          </cell>
          <cell r="E467"/>
          <cell r="F467"/>
          <cell r="G467">
            <v>168000</v>
          </cell>
          <cell r="H467"/>
          <cell r="I467"/>
          <cell r="J467"/>
          <cell r="K467">
            <v>168000</v>
          </cell>
        </row>
        <row r="468">
          <cell r="B468" t="str">
            <v>Excavator (standar)/Backhoe</v>
          </cell>
          <cell r="C468" t="str">
            <v>jam</v>
          </cell>
          <cell r="D468" t="str">
            <v>E.11.b</v>
          </cell>
          <cell r="E468"/>
          <cell r="F468"/>
          <cell r="G468">
            <v>659000</v>
          </cell>
          <cell r="H468">
            <v>45500</v>
          </cell>
          <cell r="I468">
            <v>15625</v>
          </cell>
          <cell r="J468">
            <v>290000</v>
          </cell>
          <cell r="K468">
            <v>1010125</v>
          </cell>
        </row>
        <row r="469">
          <cell r="B469" t="str">
            <v>Excavator (long arm)</v>
          </cell>
          <cell r="C469" t="str">
            <v>jam</v>
          </cell>
          <cell r="D469" t="str">
            <v>E.121</v>
          </cell>
          <cell r="E469"/>
          <cell r="F469"/>
          <cell r="G469">
            <v>732000</v>
          </cell>
          <cell r="H469">
            <v>45500</v>
          </cell>
          <cell r="I469">
            <v>15625</v>
          </cell>
          <cell r="J469">
            <v>290000</v>
          </cell>
          <cell r="K469">
            <v>1083125</v>
          </cell>
        </row>
        <row r="470">
          <cell r="B470" t="str">
            <v xml:space="preserve"> Geo Listrik</v>
          </cell>
          <cell r="C470" t="str">
            <v>Sewa-hari</v>
          </cell>
          <cell r="D470" t="str">
            <v>E.14</v>
          </cell>
          <cell r="E470"/>
          <cell r="F470"/>
          <cell r="G470">
            <v>135000</v>
          </cell>
          <cell r="H470"/>
          <cell r="I470"/>
          <cell r="J470"/>
          <cell r="K470">
            <v>135000</v>
          </cell>
        </row>
        <row r="471">
          <cell r="B471" t="str">
            <v>Jack hammer</v>
          </cell>
          <cell r="C471" t="str">
            <v>jam</v>
          </cell>
          <cell r="D471" t="str">
            <v>E.15</v>
          </cell>
          <cell r="E471"/>
          <cell r="F471"/>
          <cell r="G471">
            <v>135000</v>
          </cell>
          <cell r="H471"/>
          <cell r="I471"/>
          <cell r="J471"/>
          <cell r="K471">
            <v>135000</v>
          </cell>
        </row>
        <row r="472">
          <cell r="B472" t="str">
            <v>Jack Hammer drill &amp; Kompressor 75HP</v>
          </cell>
          <cell r="C472" t="str">
            <v>jam</v>
          </cell>
          <cell r="D472"/>
          <cell r="E472"/>
          <cell r="F472"/>
          <cell r="G472">
            <v>10000</v>
          </cell>
          <cell r="H472"/>
          <cell r="I472"/>
          <cell r="J472"/>
          <cell r="K472">
            <v>10000</v>
          </cell>
        </row>
        <row r="473">
          <cell r="B473" t="str">
            <v xml:space="preserve"> Jack Stressing</v>
          </cell>
          <cell r="C473" t="str">
            <v>Sewa-hari</v>
          </cell>
          <cell r="D473" t="str">
            <v>E.22</v>
          </cell>
          <cell r="E473"/>
          <cell r="F473"/>
          <cell r="G473">
            <v>385000</v>
          </cell>
          <cell r="H473"/>
          <cell r="I473"/>
          <cell r="J473"/>
          <cell r="K473">
            <v>385000</v>
          </cell>
        </row>
        <row r="474">
          <cell r="B474" t="str">
            <v xml:space="preserve"> Las listrik 250 A diesel</v>
          </cell>
          <cell r="C474" t="str">
            <v>Sewa-jam</v>
          </cell>
          <cell r="D474" t="str">
            <v>E.23</v>
          </cell>
          <cell r="E474"/>
          <cell r="F474"/>
          <cell r="G474">
            <v>340000</v>
          </cell>
          <cell r="H474"/>
          <cell r="I474"/>
          <cell r="J474"/>
          <cell r="K474">
            <v>340000</v>
          </cell>
        </row>
        <row r="475">
          <cell r="B475" t="str">
            <v xml:space="preserve"> Lift sampai dengan tinggi maksimum 12m</v>
          </cell>
          <cell r="C475" t="str">
            <v>Sewa-hari</v>
          </cell>
          <cell r="D475" t="str">
            <v>E.25a</v>
          </cell>
          <cell r="E475"/>
          <cell r="F475"/>
          <cell r="G475">
            <v>168000</v>
          </cell>
          <cell r="H475"/>
          <cell r="I475"/>
          <cell r="J475"/>
          <cell r="K475">
            <v>168000</v>
          </cell>
        </row>
        <row r="476">
          <cell r="B476" t="str">
            <v xml:space="preserve"> Wheel Loader</v>
          </cell>
          <cell r="C476" t="str">
            <v>Sewa-hari</v>
          </cell>
          <cell r="D476" t="str">
            <v>E.25b</v>
          </cell>
          <cell r="E476"/>
          <cell r="F476"/>
          <cell r="G476">
            <v>225000</v>
          </cell>
          <cell r="H476"/>
          <cell r="I476"/>
          <cell r="J476"/>
          <cell r="K476">
            <v>225000</v>
          </cell>
        </row>
        <row r="477">
          <cell r="B477" t="str">
            <v xml:space="preserve"> Track Loader</v>
          </cell>
          <cell r="C477" t="str">
            <v>Sewa-hari</v>
          </cell>
          <cell r="D477" t="str">
            <v>E.26</v>
          </cell>
          <cell r="E477"/>
          <cell r="F477"/>
          <cell r="G477">
            <v>100000</v>
          </cell>
          <cell r="H477"/>
          <cell r="I477"/>
          <cell r="J477"/>
          <cell r="K477">
            <v>100000</v>
          </cell>
        </row>
        <row r="478">
          <cell r="B478" t="str">
            <v xml:space="preserve">Mesin jahit portable geotekstile </v>
          </cell>
          <cell r="C478" t="str">
            <v>Sewa-hari</v>
          </cell>
          <cell r="D478" t="str">
            <v>E.27.a</v>
          </cell>
          <cell r="E478"/>
          <cell r="F478"/>
          <cell r="G478">
            <v>75000</v>
          </cell>
          <cell r="H478"/>
          <cell r="I478"/>
          <cell r="J478"/>
          <cell r="K478">
            <v>75000</v>
          </cell>
        </row>
        <row r="479">
          <cell r="B479" t="str">
            <v xml:space="preserve"> Mesin pancang kompresor udara 8 ton</v>
          </cell>
          <cell r="C479" t="str">
            <v>Sewa-hari</v>
          </cell>
          <cell r="D479" t="str">
            <v>E.27.b</v>
          </cell>
          <cell r="E479"/>
          <cell r="F479"/>
          <cell r="G479">
            <v>850000</v>
          </cell>
          <cell r="H479"/>
          <cell r="I479"/>
          <cell r="J479"/>
          <cell r="K479">
            <v>850000</v>
          </cell>
        </row>
        <row r="480">
          <cell r="B480" t="str">
            <v xml:space="preserve"> Mesin pancang tenaga diesel 8 ton</v>
          </cell>
          <cell r="C480" t="str">
            <v>Sewa-hari</v>
          </cell>
          <cell r="D480" t="str">
            <v>E.27.c</v>
          </cell>
          <cell r="E480"/>
          <cell r="F480"/>
          <cell r="G480">
            <v>735000</v>
          </cell>
          <cell r="H480"/>
          <cell r="I480"/>
          <cell r="J480"/>
          <cell r="K480">
            <v>735000</v>
          </cell>
        </row>
        <row r="481">
          <cell r="B481" t="str">
            <v xml:space="preserve"> Mesin pancang tenaga uap 8 ton</v>
          </cell>
          <cell r="C481" t="str">
            <v>Sewa-hari</v>
          </cell>
          <cell r="D481" t="str">
            <v>E.28.a</v>
          </cell>
          <cell r="E481"/>
          <cell r="F481"/>
          <cell r="G481">
            <v>134750</v>
          </cell>
          <cell r="H481"/>
          <cell r="I481"/>
          <cell r="J481"/>
          <cell r="K481">
            <v>134750</v>
          </cell>
        </row>
        <row r="482">
          <cell r="B482" t="str">
            <v>Molen (Concrete Mixer 0.125 m3)</v>
          </cell>
          <cell r="C482" t="str">
            <v>Sewa-hari</v>
          </cell>
          <cell r="D482" t="str">
            <v>E.28.b</v>
          </cell>
          <cell r="E482"/>
          <cell r="F482"/>
          <cell r="G482">
            <v>400000</v>
          </cell>
          <cell r="H482"/>
          <cell r="I482"/>
          <cell r="J482"/>
          <cell r="K482">
            <v>400000</v>
          </cell>
        </row>
        <row r="483">
          <cell r="B483" t="str">
            <v>Molen (Concrete Mixer 0.35 m3)</v>
          </cell>
          <cell r="C483" t="str">
            <v>Sewa-hari</v>
          </cell>
          <cell r="D483" t="str">
            <v>E.31</v>
          </cell>
          <cell r="E483"/>
          <cell r="F483"/>
          <cell r="G483">
            <v>688000</v>
          </cell>
          <cell r="H483"/>
          <cell r="I483"/>
          <cell r="J483"/>
          <cell r="K483">
            <v>688000</v>
          </cell>
        </row>
        <row r="484">
          <cell r="B484" t="str">
            <v>Stamper Hand (hari)</v>
          </cell>
          <cell r="C484" t="str">
            <v>hari</v>
          </cell>
          <cell r="D484" t="str">
            <v>E.32</v>
          </cell>
          <cell r="E484"/>
          <cell r="F484"/>
          <cell r="G484">
            <v>382800</v>
          </cell>
          <cell r="H484"/>
          <cell r="I484"/>
          <cell r="J484"/>
          <cell r="K484">
            <v>382800</v>
          </cell>
        </row>
        <row r="485">
          <cell r="B485" t="str">
            <v>Stamper Hand (jam)</v>
          </cell>
          <cell r="C485" t="str">
            <v>jam</v>
          </cell>
          <cell r="D485"/>
          <cell r="E485"/>
          <cell r="F485"/>
          <cell r="G485">
            <v>229000</v>
          </cell>
          <cell r="H485"/>
          <cell r="I485"/>
          <cell r="J485"/>
          <cell r="K485">
            <v>229000</v>
          </cell>
        </row>
        <row r="486">
          <cell r="B486" t="str">
            <v>Pneumatirc Tire Roller 8-10 ton</v>
          </cell>
          <cell r="C486" t="str">
            <v>jam</v>
          </cell>
          <cell r="D486"/>
          <cell r="E486"/>
          <cell r="F486"/>
          <cell r="G486">
            <v>472146.75353381771</v>
          </cell>
          <cell r="H486">
            <v>45500</v>
          </cell>
          <cell r="I486">
            <v>0</v>
          </cell>
          <cell r="J486">
            <v>290000</v>
          </cell>
          <cell r="K486">
            <v>807646.75353381771</v>
          </cell>
        </row>
        <row r="487">
          <cell r="B487" t="str">
            <v xml:space="preserve"> Pick up (Mobil)</v>
          </cell>
          <cell r="C487" t="str">
            <v>Sewa-hari</v>
          </cell>
          <cell r="D487" t="str">
            <v>E.34.a</v>
          </cell>
          <cell r="E487"/>
          <cell r="F487"/>
          <cell r="G487">
            <v>225000</v>
          </cell>
          <cell r="H487"/>
          <cell r="I487"/>
          <cell r="J487"/>
          <cell r="K487">
            <v>225000</v>
          </cell>
        </row>
        <row r="488">
          <cell r="B488" t="str">
            <v xml:space="preserve"> Pompa air diesel 5 KW; 3"</v>
          </cell>
          <cell r="C488" t="str">
            <v>Sewa-hari</v>
          </cell>
          <cell r="D488" t="str">
            <v>E.34.b</v>
          </cell>
          <cell r="E488"/>
          <cell r="F488"/>
          <cell r="G488">
            <v>442000</v>
          </cell>
          <cell r="H488"/>
          <cell r="I488"/>
          <cell r="J488"/>
          <cell r="K488">
            <v>442000</v>
          </cell>
        </row>
        <row r="489">
          <cell r="B489" t="str">
            <v xml:space="preserve"> Pompa air diesel 10 KW</v>
          </cell>
          <cell r="C489" t="str">
            <v>Sewa-hari</v>
          </cell>
          <cell r="D489" t="str">
            <v>E.34.c</v>
          </cell>
          <cell r="E489"/>
          <cell r="F489"/>
          <cell r="G489">
            <v>830000</v>
          </cell>
          <cell r="H489"/>
          <cell r="I489"/>
          <cell r="J489"/>
          <cell r="K489">
            <v>830000</v>
          </cell>
        </row>
        <row r="490">
          <cell r="B490" t="str">
            <v xml:space="preserve"> Pompa air diesel 20 KW</v>
          </cell>
          <cell r="C490" t="str">
            <v>Sewa-hari</v>
          </cell>
          <cell r="D490" t="str">
            <v>E.35</v>
          </cell>
          <cell r="E490"/>
          <cell r="F490"/>
          <cell r="G490">
            <v>200000</v>
          </cell>
          <cell r="H490"/>
          <cell r="I490"/>
          <cell r="J490"/>
          <cell r="K490">
            <v>200000</v>
          </cell>
        </row>
        <row r="491">
          <cell r="B491" t="str">
            <v xml:space="preserve"> Pompa dan Conveyor Beton</v>
          </cell>
          <cell r="C491" t="str">
            <v>Sewa-hari</v>
          </cell>
          <cell r="D491" t="str">
            <v>E.36</v>
          </cell>
          <cell r="E491"/>
          <cell r="F491"/>
          <cell r="G491">
            <v>250000</v>
          </cell>
          <cell r="H491"/>
          <cell r="I491"/>
          <cell r="J491"/>
          <cell r="K491">
            <v>250000</v>
          </cell>
        </row>
        <row r="492">
          <cell r="B492" t="str">
            <v>Pompa beton (D) 7,5 KW, 8 bar, T=5 m</v>
          </cell>
          <cell r="C492" t="str">
            <v>Sewa-hari</v>
          </cell>
          <cell r="D492"/>
          <cell r="E492"/>
          <cell r="F492"/>
          <cell r="G492">
            <v>3500000</v>
          </cell>
          <cell r="H492"/>
          <cell r="I492"/>
          <cell r="J492"/>
          <cell r="K492">
            <v>3500000</v>
          </cell>
        </row>
        <row r="493">
          <cell r="B493" t="str">
            <v>Pompa beton (D) 7,5 KW, 8 bar, T=5 m</v>
          </cell>
          <cell r="C493" t="str">
            <v>jam</v>
          </cell>
          <cell r="D493"/>
          <cell r="E493"/>
          <cell r="F493"/>
          <cell r="G493">
            <v>437500</v>
          </cell>
          <cell r="H493"/>
          <cell r="I493"/>
          <cell r="J493"/>
          <cell r="K493"/>
        </row>
        <row r="494">
          <cell r="B494" t="str">
            <v>Pompa beton (D) 10 KW, 14 bar, T=10 m</v>
          </cell>
          <cell r="C494" t="str">
            <v>Sewa-hari</v>
          </cell>
          <cell r="D494"/>
          <cell r="E494"/>
          <cell r="F494"/>
          <cell r="G494">
            <v>5100000</v>
          </cell>
          <cell r="H494"/>
          <cell r="I494"/>
          <cell r="J494"/>
          <cell r="K494"/>
        </row>
        <row r="495">
          <cell r="B495" t="str">
            <v>Pompa beton (D) 10 KW, 14 bar, T=10 m</v>
          </cell>
          <cell r="C495" t="str">
            <v>jam</v>
          </cell>
          <cell r="D495"/>
          <cell r="E495"/>
          <cell r="F495"/>
          <cell r="G495">
            <v>637500</v>
          </cell>
          <cell r="H495"/>
          <cell r="I495"/>
          <cell r="J495"/>
          <cell r="K495"/>
        </row>
        <row r="496">
          <cell r="B496" t="str">
            <v>Pompa beton (D) 13,5 KW, 14 bar, T=10 m</v>
          </cell>
          <cell r="C496" t="str">
            <v>Sewa-hari</v>
          </cell>
          <cell r="D496"/>
          <cell r="E496"/>
          <cell r="F496"/>
          <cell r="G496">
            <v>7500000</v>
          </cell>
          <cell r="H496"/>
          <cell r="I496"/>
          <cell r="J496"/>
          <cell r="K496"/>
        </row>
        <row r="497">
          <cell r="B497" t="str">
            <v>Pompa beton (D) 13,5 KW, 14 bar, T=10 m</v>
          </cell>
          <cell r="C497" t="str">
            <v>jam</v>
          </cell>
          <cell r="D497"/>
          <cell r="E497"/>
          <cell r="F497"/>
          <cell r="G497">
            <v>937500</v>
          </cell>
          <cell r="H497">
            <v>45500</v>
          </cell>
          <cell r="I497">
            <v>15625</v>
          </cell>
          <cell r="J497">
            <v>290000</v>
          </cell>
          <cell r="K497"/>
        </row>
        <row r="498">
          <cell r="B498" t="str">
            <v xml:space="preserve"> Perahu</v>
          </cell>
          <cell r="C498" t="str">
            <v>Sewa-hari</v>
          </cell>
          <cell r="D498" t="str">
            <v>E.37.a</v>
          </cell>
          <cell r="E498"/>
          <cell r="F498"/>
          <cell r="G498">
            <v>750000</v>
          </cell>
          <cell r="H498"/>
          <cell r="I498"/>
          <cell r="J498"/>
          <cell r="K498">
            <v>750000</v>
          </cell>
        </row>
        <row r="499">
          <cell r="B499" t="str">
            <v xml:space="preserve"> Ponton kecil</v>
          </cell>
          <cell r="C499" t="str">
            <v>Sewa-hari</v>
          </cell>
          <cell r="D499" t="str">
            <v>E.37.b</v>
          </cell>
          <cell r="E499"/>
          <cell r="F499"/>
          <cell r="G499">
            <v>750000</v>
          </cell>
          <cell r="H499"/>
          <cell r="I499"/>
          <cell r="J499"/>
          <cell r="K499">
            <v>750000</v>
          </cell>
        </row>
        <row r="500">
          <cell r="B500" t="str">
            <v xml:space="preserve"> Ponton sedang</v>
          </cell>
          <cell r="C500" t="str">
            <v>Sewa-hari</v>
          </cell>
          <cell r="D500" t="str">
            <v>E.37.c</v>
          </cell>
          <cell r="E500"/>
          <cell r="F500"/>
          <cell r="G500">
            <v>750000</v>
          </cell>
          <cell r="H500"/>
          <cell r="I500"/>
          <cell r="J500"/>
          <cell r="K500">
            <v>750000</v>
          </cell>
        </row>
        <row r="501">
          <cell r="B501" t="str">
            <v xml:space="preserve"> Ponton besar</v>
          </cell>
          <cell r="C501" t="str">
            <v>Sewa-jam</v>
          </cell>
          <cell r="D501" t="str">
            <v>E.38.a</v>
          </cell>
          <cell r="E501"/>
          <cell r="F501"/>
          <cell r="G501">
            <v>400000</v>
          </cell>
          <cell r="H501"/>
          <cell r="I501"/>
          <cell r="J501"/>
          <cell r="K501">
            <v>400000</v>
          </cell>
        </row>
        <row r="502">
          <cell r="B502" t="str">
            <v>Ponton besi kap 15 ton</v>
          </cell>
          <cell r="C502" t="str">
            <v>jam</v>
          </cell>
          <cell r="D502"/>
          <cell r="E502"/>
          <cell r="F502"/>
          <cell r="G502">
            <v>439008.27557522163</v>
          </cell>
          <cell r="H502">
            <v>45500</v>
          </cell>
          <cell r="I502">
            <v>15625</v>
          </cell>
          <cell r="J502">
            <v>290000</v>
          </cell>
          <cell r="K502">
            <v>729008.27557522163</v>
          </cell>
        </row>
        <row r="503">
          <cell r="B503" t="str">
            <v xml:space="preserve"> Roller, Steel wheel</v>
          </cell>
          <cell r="C503" t="str">
            <v>Sewa-jam</v>
          </cell>
          <cell r="D503" t="str">
            <v>E.38.b</v>
          </cell>
          <cell r="E503"/>
          <cell r="F503"/>
          <cell r="G503">
            <v>700000</v>
          </cell>
          <cell r="H503"/>
          <cell r="I503"/>
          <cell r="J503"/>
          <cell r="K503">
            <v>700000</v>
          </cell>
        </row>
        <row r="504">
          <cell r="B504" t="str">
            <v xml:space="preserve"> Roller, Tandem</v>
          </cell>
          <cell r="C504" t="str">
            <v>Sewa-hari</v>
          </cell>
          <cell r="D504" t="str">
            <v>E.39</v>
          </cell>
          <cell r="E504"/>
          <cell r="F504"/>
          <cell r="G504">
            <v>1200000</v>
          </cell>
          <cell r="H504"/>
          <cell r="I504"/>
          <cell r="J504"/>
          <cell r="K504">
            <v>1200000</v>
          </cell>
        </row>
        <row r="505">
          <cell r="B505" t="str">
            <v xml:space="preserve"> Speedboat, Motor 10 HP</v>
          </cell>
          <cell r="C505" t="str">
            <v>Sewa-hari</v>
          </cell>
          <cell r="D505" t="str">
            <v>E.41</v>
          </cell>
          <cell r="E505"/>
          <cell r="F505"/>
          <cell r="G505">
            <v>150000</v>
          </cell>
          <cell r="H505"/>
          <cell r="I505"/>
          <cell r="J505"/>
          <cell r="K505">
            <v>150000</v>
          </cell>
        </row>
        <row r="506">
          <cell r="B506" t="str">
            <v xml:space="preserve"> Theodolit</v>
          </cell>
          <cell r="C506" t="str">
            <v>Sewa-hari</v>
          </cell>
          <cell r="D506" t="str">
            <v>E.43a</v>
          </cell>
          <cell r="E506"/>
          <cell r="F506"/>
          <cell r="G506">
            <v>850000</v>
          </cell>
          <cell r="H506"/>
          <cell r="I506"/>
          <cell r="J506"/>
          <cell r="K506">
            <v>850000</v>
          </cell>
        </row>
        <row r="507">
          <cell r="B507" t="str">
            <v xml:space="preserve"> Tongkang 500 ton</v>
          </cell>
          <cell r="C507" t="str">
            <v>Sewa-hari</v>
          </cell>
          <cell r="D507" t="str">
            <v>E.43b</v>
          </cell>
          <cell r="E507"/>
          <cell r="F507"/>
          <cell r="G507">
            <v>1550000</v>
          </cell>
          <cell r="H507"/>
          <cell r="I507"/>
          <cell r="J507"/>
          <cell r="K507">
            <v>1550000</v>
          </cell>
        </row>
        <row r="508">
          <cell r="B508" t="str">
            <v xml:space="preserve"> Tongkang 1000 ton</v>
          </cell>
          <cell r="C508" t="str">
            <v>Sewa-hari</v>
          </cell>
          <cell r="D508" t="str">
            <v>E.43c</v>
          </cell>
          <cell r="E508"/>
          <cell r="F508"/>
          <cell r="G508">
            <v>2750000</v>
          </cell>
          <cell r="H508"/>
          <cell r="I508"/>
          <cell r="J508"/>
          <cell r="K508">
            <v>2750000</v>
          </cell>
        </row>
        <row r="509">
          <cell r="B509" t="str">
            <v xml:space="preserve"> Tongkang 2000 ton</v>
          </cell>
          <cell r="C509" t="str">
            <v>Sewa-hari</v>
          </cell>
          <cell r="D509" t="str">
            <v>E.44</v>
          </cell>
          <cell r="E509"/>
          <cell r="F509"/>
          <cell r="G509">
            <v>785000</v>
          </cell>
          <cell r="H509"/>
          <cell r="I509"/>
          <cell r="J509"/>
          <cell r="K509">
            <v>785000</v>
          </cell>
        </row>
        <row r="510">
          <cell r="B510" t="str">
            <v xml:space="preserve"> Trawl diameter lubang 5mm</v>
          </cell>
          <cell r="C510" t="str">
            <v>Sewa-hari</v>
          </cell>
          <cell r="D510" t="str">
            <v>E.45</v>
          </cell>
          <cell r="E510"/>
          <cell r="F510"/>
          <cell r="G510">
            <v>450000</v>
          </cell>
          <cell r="H510"/>
          <cell r="I510"/>
          <cell r="J510"/>
          <cell r="K510">
            <v>450000</v>
          </cell>
        </row>
        <row r="511">
          <cell r="B511" t="str">
            <v>Tackle / tripod tinggi 4-5m</v>
          </cell>
          <cell r="C511" t="str">
            <v>Sewa-hari</v>
          </cell>
          <cell r="D511" t="str">
            <v>E.47</v>
          </cell>
          <cell r="E511"/>
          <cell r="F511"/>
          <cell r="G511">
            <v>134750</v>
          </cell>
          <cell r="H511"/>
          <cell r="I511"/>
          <cell r="J511"/>
          <cell r="K511">
            <v>134750</v>
          </cell>
        </row>
        <row r="512">
          <cell r="B512" t="str">
            <v>Concrete Vibrator</v>
          </cell>
          <cell r="C512" t="str">
            <v>Sewa-jam</v>
          </cell>
          <cell r="D512" t="str">
            <v>E.48</v>
          </cell>
          <cell r="E512"/>
          <cell r="F512"/>
          <cell r="G512">
            <v>350000</v>
          </cell>
          <cell r="H512"/>
          <cell r="I512"/>
          <cell r="J512"/>
          <cell r="K512">
            <v>350000</v>
          </cell>
        </row>
        <row r="513">
          <cell r="B513" t="str">
            <v>Flat Bed truck 3-4 m3</v>
          </cell>
          <cell r="C513" t="str">
            <v>jam</v>
          </cell>
          <cell r="D513"/>
          <cell r="E513"/>
          <cell r="F513"/>
          <cell r="G513">
            <v>760000</v>
          </cell>
          <cell r="H513">
            <v>45500</v>
          </cell>
          <cell r="I513">
            <v>15625</v>
          </cell>
          <cell r="J513">
            <v>290000</v>
          </cell>
          <cell r="K513">
            <v>1111125</v>
          </cell>
        </row>
        <row r="514">
          <cell r="B514" t="str">
            <v>Vibratory Roller 5-8 ton</v>
          </cell>
          <cell r="C514" t="str">
            <v>Sewa-jam</v>
          </cell>
          <cell r="D514" t="str">
            <v>E.49</v>
          </cell>
          <cell r="E514"/>
          <cell r="F514"/>
          <cell r="G514">
            <v>393772.78951285162</v>
          </cell>
          <cell r="H514"/>
          <cell r="I514"/>
          <cell r="J514"/>
          <cell r="K514">
            <v>393772.78951285162</v>
          </cell>
        </row>
        <row r="515">
          <cell r="B515" t="str">
            <v>Water tank 3000-4500 liter</v>
          </cell>
          <cell r="C515" t="str">
            <v>jam</v>
          </cell>
          <cell r="D515" t="str">
            <v>E.50</v>
          </cell>
          <cell r="E515"/>
          <cell r="F515"/>
          <cell r="G515">
            <v>459000</v>
          </cell>
          <cell r="H515"/>
          <cell r="I515"/>
          <cell r="J515"/>
          <cell r="K515">
            <v>459000</v>
          </cell>
        </row>
        <row r="516">
          <cell r="B516" t="str">
            <v xml:space="preserve"> Waterpass</v>
          </cell>
          <cell r="C516" t="str">
            <v>hari</v>
          </cell>
          <cell r="D516"/>
          <cell r="E516"/>
          <cell r="F516"/>
          <cell r="G516">
            <v>75000</v>
          </cell>
          <cell r="H516"/>
          <cell r="I516"/>
          <cell r="J516"/>
          <cell r="K516">
            <v>75000</v>
          </cell>
        </row>
        <row r="517">
          <cell r="B517" t="str">
            <v>Generator Set 5 KW</v>
          </cell>
          <cell r="C517" t="str">
            <v>jam</v>
          </cell>
          <cell r="D517"/>
          <cell r="E517"/>
          <cell r="F517"/>
          <cell r="G517">
            <v>68000</v>
          </cell>
          <cell r="H517"/>
          <cell r="I517"/>
          <cell r="J517"/>
          <cell r="K517">
            <v>68000</v>
          </cell>
        </row>
        <row r="518">
          <cell r="B518" t="str">
            <v>Sheep foot Roller 10-12 ton</v>
          </cell>
          <cell r="C518" t="str">
            <v>jam</v>
          </cell>
          <cell r="D518"/>
          <cell r="E518"/>
          <cell r="F518"/>
          <cell r="G518">
            <v>513611.52639098489</v>
          </cell>
          <cell r="H518">
            <v>45500</v>
          </cell>
          <cell r="I518">
            <v>15625</v>
          </cell>
          <cell r="J518">
            <v>290000</v>
          </cell>
          <cell r="K518">
            <v>803611.52639098489</v>
          </cell>
        </row>
        <row r="519"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</row>
        <row r="520"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</row>
        <row r="521">
          <cell r="B521" t="str">
            <v>LAIN-LAIN</v>
          </cell>
          <cell r="C521"/>
          <cell r="D521"/>
          <cell r="E521"/>
          <cell r="F521"/>
          <cell r="G521"/>
          <cell r="H521"/>
          <cell r="I521"/>
          <cell r="J521"/>
          <cell r="K521"/>
        </row>
        <row r="522"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</row>
        <row r="523">
          <cell r="B523" t="str">
            <v xml:space="preserve"> Peralatan Kecil Penunjang</v>
          </cell>
          <cell r="C523" t="str">
            <v>bh</v>
          </cell>
          <cell r="D523" t="str">
            <v>To.01</v>
          </cell>
          <cell r="E523"/>
          <cell r="F523"/>
          <cell r="G523">
            <v>52250</v>
          </cell>
          <cell r="H523"/>
          <cell r="I523"/>
          <cell r="J523"/>
          <cell r="K523">
            <v>52250</v>
          </cell>
        </row>
        <row r="524">
          <cell r="B524" t="str">
            <v xml:space="preserve"> Bodem</v>
          </cell>
          <cell r="C524" t="str">
            <v>Sewa-hari</v>
          </cell>
          <cell r="D524" t="str">
            <v>To.02</v>
          </cell>
          <cell r="E524"/>
          <cell r="F524"/>
          <cell r="G524">
            <v>20000</v>
          </cell>
          <cell r="H524"/>
          <cell r="I524"/>
          <cell r="J524"/>
          <cell r="K524">
            <v>20000</v>
          </cell>
        </row>
        <row r="525">
          <cell r="B525" t="str">
            <v>Bor listrik</v>
          </cell>
          <cell r="C525" t="str">
            <v>jam</v>
          </cell>
          <cell r="D525" t="str">
            <v>To.03</v>
          </cell>
          <cell r="E525"/>
          <cell r="F525"/>
          <cell r="G525">
            <v>9750</v>
          </cell>
          <cell r="H525"/>
          <cell r="I525"/>
          <cell r="J525"/>
          <cell r="K525">
            <v>9750</v>
          </cell>
        </row>
        <row r="526">
          <cell r="B526" t="str">
            <v xml:space="preserve"> Ember</v>
          </cell>
          <cell r="C526" t="str">
            <v>bh</v>
          </cell>
          <cell r="D526" t="str">
            <v>To.04</v>
          </cell>
          <cell r="E526"/>
          <cell r="F526"/>
          <cell r="G526">
            <v>17500</v>
          </cell>
          <cell r="H526"/>
          <cell r="I526"/>
          <cell r="J526"/>
          <cell r="K526">
            <v>17500</v>
          </cell>
        </row>
        <row r="527">
          <cell r="B527" t="str">
            <v xml:space="preserve"> Gergaji besi (mata gergaji)</v>
          </cell>
          <cell r="C527" t="str">
            <v>bh</v>
          </cell>
          <cell r="D527" t="str">
            <v>To.05</v>
          </cell>
          <cell r="E527"/>
          <cell r="F527"/>
          <cell r="G527">
            <v>2500000</v>
          </cell>
          <cell r="H527"/>
          <cell r="I527"/>
          <cell r="J527"/>
          <cell r="K527">
            <v>2500000</v>
          </cell>
        </row>
        <row r="528">
          <cell r="B528" t="str">
            <v>Gergaji listrik</v>
          </cell>
          <cell r="C528" t="str">
            <v>hari</v>
          </cell>
          <cell r="D528"/>
          <cell r="E528"/>
          <cell r="F528"/>
          <cell r="G528">
            <v>50000</v>
          </cell>
          <cell r="H528"/>
          <cell r="I528"/>
          <cell r="J528"/>
          <cell r="K528">
            <v>50000</v>
          </cell>
        </row>
        <row r="529">
          <cell r="B529" t="str">
            <v xml:space="preserve"> Gunting pemotong baja</v>
          </cell>
          <cell r="C529" t="str">
            <v>Sewa-hari</v>
          </cell>
          <cell r="D529" t="str">
            <v>To.06</v>
          </cell>
          <cell r="E529"/>
          <cell r="F529"/>
          <cell r="G529">
            <v>250000</v>
          </cell>
          <cell r="H529"/>
          <cell r="I529"/>
          <cell r="J529"/>
          <cell r="K529">
            <v>250000</v>
          </cell>
        </row>
        <row r="530">
          <cell r="B530" t="str">
            <v xml:space="preserve"> Kamera SLR</v>
          </cell>
          <cell r="C530" t="str">
            <v>bh</v>
          </cell>
          <cell r="D530" t="str">
            <v>To.07</v>
          </cell>
          <cell r="E530"/>
          <cell r="F530"/>
          <cell r="G530">
            <v>5000</v>
          </cell>
          <cell r="H530"/>
          <cell r="I530"/>
          <cell r="J530"/>
          <cell r="K530">
            <v>5000</v>
          </cell>
        </row>
        <row r="531">
          <cell r="B531" t="str">
            <v xml:space="preserve"> Kayu Kasut</v>
          </cell>
          <cell r="C531" t="str">
            <v>unit</v>
          </cell>
          <cell r="D531" t="str">
            <v>To.08</v>
          </cell>
          <cell r="E531"/>
          <cell r="F531"/>
          <cell r="G531">
            <v>12000</v>
          </cell>
          <cell r="H531"/>
          <cell r="I531"/>
          <cell r="J531"/>
          <cell r="K531">
            <v>12000</v>
          </cell>
        </row>
        <row r="532">
          <cell r="B532" t="str">
            <v xml:space="preserve"> Kayu pemikul + tampar</v>
          </cell>
          <cell r="C532" t="str">
            <v>unit</v>
          </cell>
          <cell r="D532" t="str">
            <v>To.09</v>
          </cell>
          <cell r="E532"/>
          <cell r="F532"/>
          <cell r="G532">
            <v>120000</v>
          </cell>
          <cell r="H532"/>
          <cell r="I532"/>
          <cell r="J532"/>
          <cell r="K532">
            <v>120000</v>
          </cell>
        </row>
        <row r="533">
          <cell r="B533" t="str">
            <v xml:space="preserve"> Kereta dorong</v>
          </cell>
          <cell r="C533" t="str">
            <v>bh</v>
          </cell>
          <cell r="D533" t="str">
            <v>To.10</v>
          </cell>
          <cell r="E533"/>
          <cell r="F533"/>
          <cell r="G533">
            <v>25000</v>
          </cell>
          <cell r="H533"/>
          <cell r="I533"/>
          <cell r="J533"/>
          <cell r="K533">
            <v>25000</v>
          </cell>
        </row>
        <row r="534">
          <cell r="B534" t="str">
            <v xml:space="preserve"> Kotak adukan (dolak kayu)</v>
          </cell>
          <cell r="C534" t="str">
            <v>bh</v>
          </cell>
          <cell r="D534" t="str">
            <v>To.11</v>
          </cell>
          <cell r="E534"/>
          <cell r="F534"/>
          <cell r="G534">
            <v>1500</v>
          </cell>
          <cell r="H534"/>
          <cell r="I534"/>
          <cell r="J534"/>
          <cell r="K534">
            <v>1500</v>
          </cell>
        </row>
        <row r="535">
          <cell r="B535" t="str">
            <v xml:space="preserve"> Kuas</v>
          </cell>
          <cell r="C535" t="str">
            <v>bh</v>
          </cell>
          <cell r="D535" t="str">
            <v>To.12</v>
          </cell>
          <cell r="E535"/>
          <cell r="F535"/>
          <cell r="G535">
            <v>5000</v>
          </cell>
          <cell r="H535"/>
          <cell r="I535"/>
          <cell r="J535"/>
          <cell r="K535">
            <v>5000</v>
          </cell>
        </row>
        <row r="536">
          <cell r="B536" t="str">
            <v xml:space="preserve"> Kunci pembengkok tulangan (baja keras)</v>
          </cell>
          <cell r="C536" t="str">
            <v>bh</v>
          </cell>
          <cell r="D536" t="str">
            <v>To.13</v>
          </cell>
          <cell r="E536"/>
          <cell r="F536"/>
          <cell r="G536">
            <v>251150</v>
          </cell>
          <cell r="H536"/>
          <cell r="I536"/>
          <cell r="J536"/>
          <cell r="K536">
            <v>251150</v>
          </cell>
        </row>
        <row r="537">
          <cell r="B537" t="str">
            <v xml:space="preserve"> Linggis (Baja keras)</v>
          </cell>
          <cell r="C537" t="str">
            <v>bh</v>
          </cell>
          <cell r="D537" t="str">
            <v>To.14</v>
          </cell>
          <cell r="E537"/>
          <cell r="F537"/>
          <cell r="G537">
            <v>225000</v>
          </cell>
          <cell r="H537"/>
          <cell r="I537"/>
          <cell r="J537"/>
          <cell r="K537">
            <v>225000</v>
          </cell>
        </row>
        <row r="538">
          <cell r="B538" t="str">
            <v xml:space="preserve"> Pahat Beton (baja keras)</v>
          </cell>
          <cell r="C538" t="str">
            <v>bh</v>
          </cell>
          <cell r="D538" t="str">
            <v>To.15</v>
          </cell>
          <cell r="E538"/>
          <cell r="F538"/>
          <cell r="G538">
            <v>100000</v>
          </cell>
          <cell r="H538"/>
          <cell r="I538"/>
          <cell r="J538"/>
          <cell r="K538">
            <v>100000</v>
          </cell>
        </row>
        <row r="539">
          <cell r="B539" t="str">
            <v xml:space="preserve"> Palu/godam pemecah batu</v>
          </cell>
          <cell r="C539" t="str">
            <v>bh</v>
          </cell>
          <cell r="D539" t="str">
            <v>To.16</v>
          </cell>
          <cell r="E539"/>
          <cell r="F539"/>
          <cell r="G539">
            <v>12000</v>
          </cell>
          <cell r="H539"/>
          <cell r="I539"/>
          <cell r="J539"/>
          <cell r="K539">
            <v>12000</v>
          </cell>
        </row>
        <row r="540">
          <cell r="B540" t="str">
            <v xml:space="preserve"> Tang / alat pemotong kawat</v>
          </cell>
          <cell r="C540" t="str">
            <v>Sewa-hari</v>
          </cell>
          <cell r="D540" t="str">
            <v>To.17</v>
          </cell>
          <cell r="E540"/>
          <cell r="F540"/>
          <cell r="G540">
            <v>15000</v>
          </cell>
          <cell r="H540"/>
          <cell r="I540"/>
          <cell r="J540"/>
          <cell r="K540">
            <v>15000</v>
          </cell>
        </row>
        <row r="541">
          <cell r="B541" t="str">
            <v xml:space="preserve"> Timbris</v>
          </cell>
          <cell r="C541" t="str">
            <v>bh</v>
          </cell>
          <cell r="D541" t="str">
            <v>To.18</v>
          </cell>
          <cell r="E541"/>
          <cell r="F541"/>
          <cell r="G541">
            <v>10000</v>
          </cell>
          <cell r="H541"/>
          <cell r="I541"/>
          <cell r="J541"/>
          <cell r="K541">
            <v>10000</v>
          </cell>
        </row>
        <row r="542">
          <cell r="B542" t="str">
            <v xml:space="preserve"> Tusuk bambu</v>
          </cell>
          <cell r="C542"/>
          <cell r="D542"/>
          <cell r="E542"/>
          <cell r="F542"/>
          <cell r="G542"/>
          <cell r="H542"/>
          <cell r="I542"/>
          <cell r="J542"/>
          <cell r="K542">
            <v>0</v>
          </cell>
        </row>
        <row r="543">
          <cell r="B543" t="str">
            <v>Peralatan Laboratorium</v>
          </cell>
          <cell r="C543"/>
          <cell r="D543"/>
          <cell r="E543"/>
          <cell r="F543"/>
          <cell r="G543"/>
          <cell r="H543"/>
          <cell r="I543"/>
          <cell r="J543"/>
          <cell r="K543">
            <v>0</v>
          </cell>
        </row>
        <row r="544">
          <cell r="B544" t="str">
            <v>Perkuatan jalan yang dilalui</v>
          </cell>
          <cell r="C544"/>
          <cell r="D544"/>
          <cell r="E544"/>
          <cell r="F544"/>
          <cell r="G544"/>
          <cell r="H544"/>
          <cell r="I544"/>
          <cell r="J544"/>
          <cell r="K544">
            <v>0</v>
          </cell>
        </row>
        <row r="545">
          <cell r="B545" t="str">
            <v>Perkuatan jembatan yang dilalui</v>
          </cell>
          <cell r="C545"/>
          <cell r="D545"/>
          <cell r="E545"/>
          <cell r="F545"/>
          <cell r="G545"/>
          <cell r="H545"/>
          <cell r="I545"/>
          <cell r="J545"/>
          <cell r="K545">
            <v>0</v>
          </cell>
        </row>
        <row r="546">
          <cell r="B546" t="str">
            <v>Las listrik</v>
          </cell>
          <cell r="C546" t="str">
            <v>jam</v>
          </cell>
          <cell r="D546"/>
          <cell r="E546"/>
          <cell r="F546"/>
          <cell r="G546">
            <v>50000</v>
          </cell>
          <cell r="H546"/>
          <cell r="I546"/>
          <cell r="J546"/>
          <cell r="K546">
            <v>50000</v>
          </cell>
        </row>
        <row r="547">
          <cell r="B547"/>
          <cell r="C547"/>
          <cell r="D547"/>
          <cell r="E547"/>
          <cell r="F547"/>
          <cell r="G547"/>
          <cell r="H547"/>
          <cell r="I547"/>
          <cell r="J547"/>
          <cell r="K547"/>
        </row>
        <row r="548">
          <cell r="B548" t="str">
            <v>Bahan / Peralatan Lain Penunjang</v>
          </cell>
          <cell r="C548"/>
          <cell r="D548"/>
          <cell r="E548"/>
          <cell r="F548"/>
          <cell r="G548"/>
          <cell r="H548"/>
          <cell r="I548"/>
          <cell r="J548"/>
          <cell r="K548"/>
        </row>
        <row r="549">
          <cell r="B549"/>
          <cell r="C549" t="str">
            <v>bh</v>
          </cell>
          <cell r="D549" t="str">
            <v>M.109</v>
          </cell>
          <cell r="F549"/>
          <cell r="G549">
            <v>2000</v>
          </cell>
          <cell r="H549"/>
          <cell r="I549"/>
          <cell r="J549"/>
          <cell r="K549">
            <v>2000</v>
          </cell>
        </row>
        <row r="550">
          <cell r="B550" t="str">
            <v xml:space="preserve"> Ajir acuan tanaman</v>
          </cell>
          <cell r="C550" t="str">
            <v>lbr</v>
          </cell>
          <cell r="D550" t="str">
            <v>M.110.a</v>
          </cell>
          <cell r="F550"/>
          <cell r="G550">
            <v>50000</v>
          </cell>
          <cell r="H550"/>
          <cell r="I550"/>
          <cell r="J550"/>
          <cell r="K550">
            <v>50000</v>
          </cell>
        </row>
        <row r="551">
          <cell r="B551" t="str">
            <v xml:space="preserve"> Asbes gelombang besar uk. 105 x 180, 5mm</v>
          </cell>
          <cell r="C551" t="str">
            <v>lbr</v>
          </cell>
          <cell r="D551" t="str">
            <v>M.110.b</v>
          </cell>
          <cell r="E551"/>
          <cell r="F551"/>
          <cell r="G551">
            <v>40000</v>
          </cell>
          <cell r="H551"/>
          <cell r="I551"/>
          <cell r="J551"/>
          <cell r="K551">
            <v>40000</v>
          </cell>
        </row>
        <row r="552">
          <cell r="B552" t="str">
            <v xml:space="preserve"> Asbes gelombang kecil uk. 80 x 180, 4mm</v>
          </cell>
          <cell r="C552" t="str">
            <v>lbr</v>
          </cell>
          <cell r="D552" t="str">
            <v>M.110.c</v>
          </cell>
          <cell r="E552"/>
          <cell r="F552"/>
          <cell r="G552">
            <v>7500</v>
          </cell>
          <cell r="H552"/>
          <cell r="I552"/>
          <cell r="J552"/>
          <cell r="K552">
            <v>7500</v>
          </cell>
        </row>
        <row r="553">
          <cell r="B553" t="str">
            <v xml:space="preserve"> Asbes uk 1 x 1 m2</v>
          </cell>
          <cell r="C553" t="str">
            <v>kg</v>
          </cell>
          <cell r="D553" t="str">
            <v>M.111</v>
          </cell>
          <cell r="F553"/>
          <cell r="G553">
            <v>9130</v>
          </cell>
          <cell r="H553"/>
          <cell r="I553"/>
          <cell r="J553"/>
          <cell r="K553">
            <v>9130</v>
          </cell>
        </row>
        <row r="554">
          <cell r="B554" t="str">
            <v xml:space="preserve"> Aspal Panas</v>
          </cell>
          <cell r="C554" t="str">
            <v>ltr</v>
          </cell>
          <cell r="D554" t="str">
            <v>M.112.a</v>
          </cell>
          <cell r="E554"/>
          <cell r="F554"/>
          <cell r="G554">
            <v>6500</v>
          </cell>
          <cell r="H554"/>
          <cell r="I554"/>
          <cell r="J554"/>
          <cell r="K554">
            <v>6500</v>
          </cell>
        </row>
        <row r="555">
          <cell r="B555" t="str">
            <v xml:space="preserve"> Pertalite non subsidi</v>
          </cell>
          <cell r="C555" t="str">
            <v>ltr</v>
          </cell>
          <cell r="D555" t="str">
            <v>M.112.b</v>
          </cell>
          <cell r="E555"/>
          <cell r="F555"/>
          <cell r="G555">
            <v>11750</v>
          </cell>
          <cell r="H555"/>
          <cell r="I555"/>
          <cell r="J555"/>
          <cell r="K555">
            <v>11750</v>
          </cell>
        </row>
        <row r="556">
          <cell r="B556" t="str">
            <v xml:space="preserve"> Solar non subsidi</v>
          </cell>
          <cell r="C556" t="str">
            <v>ltr</v>
          </cell>
          <cell r="D556" t="str">
            <v>M.113</v>
          </cell>
          <cell r="E556"/>
          <cell r="F556"/>
          <cell r="G556">
            <v>14500</v>
          </cell>
          <cell r="H556"/>
          <cell r="I556"/>
          <cell r="J556"/>
          <cell r="K556">
            <v>14500</v>
          </cell>
        </row>
        <row r="557">
          <cell r="B557" t="str">
            <v xml:space="preserve"> Bibit Mangrove</v>
          </cell>
          <cell r="C557" t="str">
            <v>lbr</v>
          </cell>
          <cell r="D557" t="str">
            <v>M.114.a</v>
          </cell>
          <cell r="E557"/>
          <cell r="F557"/>
          <cell r="G557">
            <v>2600</v>
          </cell>
          <cell r="H557"/>
          <cell r="I557"/>
          <cell r="J557"/>
          <cell r="K557">
            <v>2600</v>
          </cell>
        </row>
        <row r="558">
          <cell r="B558" t="str">
            <v xml:space="preserve"> Blue/black print uk A1</v>
          </cell>
          <cell r="C558" t="str">
            <v>lbr</v>
          </cell>
          <cell r="D558" t="str">
            <v>M.114.b</v>
          </cell>
          <cell r="F558"/>
          <cell r="G558">
            <v>2000</v>
          </cell>
          <cell r="H558"/>
          <cell r="I558"/>
          <cell r="J558"/>
          <cell r="K558">
            <v>2000</v>
          </cell>
        </row>
        <row r="559">
          <cell r="B559" t="str">
            <v xml:space="preserve"> Blue/black print uk A2</v>
          </cell>
          <cell r="C559" t="str">
            <v>lbr</v>
          </cell>
          <cell r="D559" t="str">
            <v>M.114.c</v>
          </cell>
          <cell r="F559"/>
          <cell r="G559">
            <v>1250</v>
          </cell>
          <cell r="H559"/>
          <cell r="I559"/>
          <cell r="J559"/>
          <cell r="K559">
            <v>1250</v>
          </cell>
        </row>
        <row r="560">
          <cell r="B560" t="str">
            <v xml:space="preserve"> Blue/black print uk A3</v>
          </cell>
          <cell r="C560" t="str">
            <v>kg</v>
          </cell>
          <cell r="D560" t="str">
            <v>M.115.a</v>
          </cell>
          <cell r="F560"/>
          <cell r="G560">
            <v>45500</v>
          </cell>
          <cell r="H560"/>
          <cell r="I560"/>
          <cell r="J560"/>
          <cell r="K560">
            <v>45500</v>
          </cell>
        </row>
        <row r="561">
          <cell r="B561" t="str">
            <v xml:space="preserve"> Cat besi</v>
          </cell>
          <cell r="C561" t="str">
            <v>kg</v>
          </cell>
          <cell r="D561" t="str">
            <v>M.115.b</v>
          </cell>
          <cell r="F561"/>
          <cell r="G561">
            <v>37450</v>
          </cell>
          <cell r="H561"/>
          <cell r="I561"/>
          <cell r="J561"/>
          <cell r="K561">
            <v>37450</v>
          </cell>
        </row>
        <row r="562">
          <cell r="B562" t="str">
            <v>Cat kayu</v>
          </cell>
          <cell r="C562" t="str">
            <v>kg</v>
          </cell>
          <cell r="D562" t="str">
            <v>M.115.c</v>
          </cell>
          <cell r="E562"/>
          <cell r="F562"/>
          <cell r="G562">
            <v>22500</v>
          </cell>
          <cell r="H562"/>
          <cell r="I562"/>
          <cell r="J562"/>
          <cell r="K562">
            <v>22500</v>
          </cell>
        </row>
        <row r="563">
          <cell r="B563" t="str">
            <v xml:space="preserve"> Cat meni</v>
          </cell>
          <cell r="C563" t="str">
            <v>kg</v>
          </cell>
          <cell r="D563" t="str">
            <v>M.115.d</v>
          </cell>
          <cell r="E563"/>
          <cell r="F563"/>
          <cell r="G563">
            <v>25200</v>
          </cell>
          <cell r="H563"/>
          <cell r="I563"/>
          <cell r="J563"/>
          <cell r="K563">
            <v>25200</v>
          </cell>
        </row>
        <row r="564">
          <cell r="B564" t="str">
            <v xml:space="preserve"> Cat tembok</v>
          </cell>
          <cell r="C564" t="str">
            <v>kg</v>
          </cell>
          <cell r="D564" t="str">
            <v>M.116</v>
          </cell>
          <cell r="E564"/>
          <cell r="F564"/>
          <cell r="G564">
            <v>85000</v>
          </cell>
          <cell r="H564"/>
          <cell r="I564"/>
          <cell r="J564"/>
          <cell r="K564">
            <v>85000</v>
          </cell>
        </row>
        <row r="565">
          <cell r="B565" t="str">
            <v xml:space="preserve"> Cetakan armor</v>
          </cell>
          <cell r="C565" t="str">
            <v>bh</v>
          </cell>
          <cell r="D565" t="str">
            <v>M.117</v>
          </cell>
          <cell r="E565"/>
          <cell r="F565"/>
          <cell r="G565">
            <v>10000</v>
          </cell>
          <cell r="H565"/>
          <cell r="I565"/>
          <cell r="J565"/>
          <cell r="K565">
            <v>10000</v>
          </cell>
        </row>
        <row r="566">
          <cell r="B566" t="str">
            <v xml:space="preserve"> Copy CD (soft file)</v>
          </cell>
          <cell r="C566" t="str">
            <v>ltr</v>
          </cell>
          <cell r="D566" t="str">
            <v>M.118</v>
          </cell>
          <cell r="E566"/>
          <cell r="F566"/>
          <cell r="G566">
            <v>25000</v>
          </cell>
          <cell r="H566"/>
          <cell r="I566"/>
          <cell r="J566"/>
          <cell r="K566">
            <v>25000</v>
          </cell>
        </row>
        <row r="567">
          <cell r="B567" t="str">
            <v xml:space="preserve"> Cuka Bibit</v>
          </cell>
          <cell r="C567" t="str">
            <v>bh</v>
          </cell>
          <cell r="D567" t="str">
            <v>M.119a</v>
          </cell>
          <cell r="E567"/>
          <cell r="F567"/>
          <cell r="G567">
            <v>75000</v>
          </cell>
          <cell r="H567"/>
          <cell r="I567"/>
          <cell r="J567"/>
          <cell r="K567">
            <v>75000</v>
          </cell>
        </row>
        <row r="568">
          <cell r="B568" t="str">
            <v xml:space="preserve"> Foto Album</v>
          </cell>
          <cell r="C568" t="str">
            <v>rol</v>
          </cell>
          <cell r="D568" t="str">
            <v>M.119b</v>
          </cell>
          <cell r="E568"/>
          <cell r="F568"/>
          <cell r="G568">
            <v>55000</v>
          </cell>
          <cell r="H568"/>
          <cell r="I568"/>
          <cell r="J568"/>
          <cell r="K568">
            <v>55000</v>
          </cell>
        </row>
        <row r="569">
          <cell r="B569" t="str">
            <v xml:space="preserve"> Foto cuci film Selulosa Kimia</v>
          </cell>
          <cell r="C569" t="str">
            <v>rol</v>
          </cell>
          <cell r="D569" t="str">
            <v>M.119c</v>
          </cell>
          <cell r="E569"/>
          <cell r="F569"/>
          <cell r="G569">
            <v>75000</v>
          </cell>
          <cell r="H569"/>
          <cell r="I569"/>
          <cell r="J569"/>
          <cell r="K569">
            <v>75000</v>
          </cell>
        </row>
        <row r="570">
          <cell r="B570" t="str">
            <v xml:space="preserve"> Foto Film Selulosa Kimia</v>
          </cell>
          <cell r="C570" t="str">
            <v>lbr</v>
          </cell>
          <cell r="D570" t="str">
            <v>M.119d</v>
          </cell>
          <cell r="E570"/>
          <cell r="F570"/>
          <cell r="G570">
            <v>1500</v>
          </cell>
          <cell r="H570"/>
          <cell r="I570"/>
          <cell r="J570"/>
          <cell r="K570">
            <v>1500</v>
          </cell>
        </row>
        <row r="571">
          <cell r="B571" t="str">
            <v xml:space="preserve"> Foto printing</v>
          </cell>
          <cell r="C571" t="str">
            <v>lbr</v>
          </cell>
          <cell r="D571" t="str">
            <v>M.120.a</v>
          </cell>
          <cell r="E571"/>
          <cell r="F571"/>
          <cell r="G571">
            <v>6500</v>
          </cell>
          <cell r="H571"/>
          <cell r="I571"/>
          <cell r="J571"/>
          <cell r="K571">
            <v>6500</v>
          </cell>
        </row>
        <row r="572">
          <cell r="B572" t="str">
            <v xml:space="preserve"> Foto copy kalkir A1 ke kalkir</v>
          </cell>
          <cell r="C572" t="str">
            <v>lbr</v>
          </cell>
          <cell r="D572" t="str">
            <v>M.120.b</v>
          </cell>
          <cell r="E572"/>
          <cell r="F572"/>
          <cell r="G572">
            <v>250</v>
          </cell>
          <cell r="H572"/>
          <cell r="I572"/>
          <cell r="J572"/>
          <cell r="K572">
            <v>250</v>
          </cell>
        </row>
        <row r="573">
          <cell r="B573" t="str">
            <v xml:space="preserve"> Foto copy kertas Letter, Legal, A4</v>
          </cell>
          <cell r="C573" t="str">
            <v>m2</v>
          </cell>
          <cell r="D573" t="str">
            <v>M.122.a</v>
          </cell>
          <cell r="E573"/>
          <cell r="F573"/>
          <cell r="G573">
            <v>60000</v>
          </cell>
          <cell r="H573"/>
          <cell r="I573"/>
          <cell r="J573"/>
          <cell r="K573">
            <v>60000</v>
          </cell>
        </row>
        <row r="574">
          <cell r="B574" t="str">
            <v xml:space="preserve"> Geotekstil A</v>
          </cell>
          <cell r="C574" t="str">
            <v>m2</v>
          </cell>
          <cell r="D574" t="str">
            <v>M.122.b</v>
          </cell>
          <cell r="E574"/>
          <cell r="F574"/>
          <cell r="G574">
            <v>120500</v>
          </cell>
          <cell r="H574"/>
          <cell r="I574"/>
          <cell r="J574"/>
          <cell r="K574">
            <v>120500</v>
          </cell>
        </row>
        <row r="575">
          <cell r="B575" t="str">
            <v xml:space="preserve"> Geotekstil B (Polyfelt, dll.)</v>
          </cell>
          <cell r="C575" t="str">
            <v>m2</v>
          </cell>
          <cell r="D575" t="str">
            <v>M.122.c</v>
          </cell>
          <cell r="E575"/>
          <cell r="F575"/>
          <cell r="G575">
            <v>225000</v>
          </cell>
          <cell r="H575"/>
          <cell r="I575"/>
          <cell r="J575"/>
          <cell r="K575">
            <v>225000</v>
          </cell>
        </row>
        <row r="576">
          <cell r="B576" t="str">
            <v xml:space="preserve"> Geotekstil C</v>
          </cell>
          <cell r="C576" t="str">
            <v>m</v>
          </cell>
          <cell r="D576" t="str">
            <v>M.122.d</v>
          </cell>
          <cell r="E576"/>
          <cell r="F576"/>
          <cell r="G576">
            <v>3500</v>
          </cell>
          <cell r="H576"/>
          <cell r="I576"/>
          <cell r="J576"/>
          <cell r="K576">
            <v>3500</v>
          </cell>
        </row>
        <row r="577">
          <cell r="B577" t="str">
            <v>Geotekstil Woven 150 g/m.2</v>
          </cell>
          <cell r="C577" t="str">
            <v>m2</v>
          </cell>
          <cell r="D577"/>
          <cell r="E577"/>
          <cell r="F577"/>
          <cell r="G577">
            <v>5700</v>
          </cell>
          <cell r="H577"/>
          <cell r="I577"/>
          <cell r="J577"/>
          <cell r="K577">
            <v>5700</v>
          </cell>
        </row>
        <row r="578">
          <cell r="B578" t="str">
            <v>Gcoteksti1 Non-Woven 150 g/m.2</v>
          </cell>
          <cell r="C578" t="str">
            <v>m2</v>
          </cell>
          <cell r="D578"/>
          <cell r="E578"/>
          <cell r="F578"/>
          <cell r="G578">
            <v>6500</v>
          </cell>
          <cell r="H578"/>
          <cell r="I578"/>
          <cell r="J578"/>
          <cell r="K578">
            <v>6500</v>
          </cell>
        </row>
        <row r="579">
          <cell r="B579" t="str">
            <v>Geotekstil Woven 250 g/m2</v>
          </cell>
          <cell r="C579" t="str">
            <v>m2</v>
          </cell>
          <cell r="D579"/>
          <cell r="E579"/>
          <cell r="F579"/>
          <cell r="G579">
            <v>9250</v>
          </cell>
          <cell r="H579"/>
          <cell r="I579"/>
          <cell r="J579"/>
          <cell r="K579">
            <v>9250</v>
          </cell>
        </row>
        <row r="580">
          <cell r="B580" t="str">
            <v>Geotekstil Non-Woven 250 g/m2</v>
          </cell>
          <cell r="C580" t="str">
            <v>m2</v>
          </cell>
          <cell r="D580"/>
          <cell r="E580"/>
          <cell r="F580"/>
          <cell r="G580">
            <v>10500</v>
          </cell>
          <cell r="H580"/>
          <cell r="I580"/>
          <cell r="J580"/>
          <cell r="K580">
            <v>10500</v>
          </cell>
        </row>
        <row r="581">
          <cell r="B581" t="str">
            <v>Geotekstil Woven 400 g/m2</v>
          </cell>
          <cell r="C581" t="str">
            <v>m2</v>
          </cell>
          <cell r="D581"/>
          <cell r="E581"/>
          <cell r="F581"/>
          <cell r="G581">
            <v>15000</v>
          </cell>
          <cell r="H581"/>
          <cell r="I581"/>
          <cell r="J581"/>
          <cell r="K581">
            <v>15000</v>
          </cell>
        </row>
        <row r="582">
          <cell r="B582" t="str">
            <v>Geotekstil Non-Woven 400 g/m2</v>
          </cell>
          <cell r="C582" t="str">
            <v>m2</v>
          </cell>
          <cell r="D582"/>
          <cell r="E582"/>
          <cell r="F582"/>
          <cell r="G582">
            <v>26200</v>
          </cell>
          <cell r="H582"/>
          <cell r="I582"/>
          <cell r="J582"/>
          <cell r="K582">
            <v>26200</v>
          </cell>
        </row>
        <row r="583">
          <cell r="B583" t="str">
            <v>Geotekstil Woven 500 g/m2</v>
          </cell>
          <cell r="C583" t="str">
            <v>m2</v>
          </cell>
          <cell r="D583"/>
          <cell r="E583"/>
          <cell r="F583"/>
          <cell r="G583">
            <v>18750</v>
          </cell>
          <cell r="H583"/>
          <cell r="I583"/>
          <cell r="J583"/>
          <cell r="K583">
            <v>18750</v>
          </cell>
        </row>
        <row r="584">
          <cell r="B584" t="str">
            <v>Geotekstil Non-Woven 500 g/m2</v>
          </cell>
          <cell r="C584" t="str">
            <v>m2</v>
          </cell>
          <cell r="D584"/>
          <cell r="E584"/>
          <cell r="F584"/>
          <cell r="G584">
            <v>25700</v>
          </cell>
          <cell r="H584"/>
          <cell r="I584"/>
          <cell r="J584"/>
          <cell r="K584">
            <v>25700</v>
          </cell>
        </row>
        <row r="585">
          <cell r="B585" t="str">
            <v>Geotekstil Woven 600 g/m2</v>
          </cell>
          <cell r="C585" t="str">
            <v>m2</v>
          </cell>
          <cell r="D585"/>
          <cell r="E585"/>
          <cell r="F585"/>
          <cell r="G585">
            <v>22500</v>
          </cell>
          <cell r="H585"/>
          <cell r="I585"/>
          <cell r="J585"/>
          <cell r="K585">
            <v>22500</v>
          </cell>
        </row>
        <row r="586">
          <cell r="B586" t="str">
            <v>Geotekstil Non-Woven 600 g/m2</v>
          </cell>
          <cell r="C586" t="str">
            <v>m2</v>
          </cell>
          <cell r="D586"/>
          <cell r="E586"/>
          <cell r="F586"/>
          <cell r="G586">
            <v>25700</v>
          </cell>
          <cell r="H586"/>
          <cell r="I586"/>
          <cell r="J586"/>
          <cell r="K586">
            <v>25700</v>
          </cell>
        </row>
        <row r="587">
          <cell r="B587" t="str">
            <v>Geotekstil Woven 800 g/m2</v>
          </cell>
          <cell r="C587" t="str">
            <v>m2</v>
          </cell>
          <cell r="D587"/>
          <cell r="E587"/>
          <cell r="F587"/>
          <cell r="G587">
            <v>60000</v>
          </cell>
          <cell r="H587"/>
          <cell r="I587"/>
          <cell r="J587"/>
          <cell r="K587">
            <v>60000</v>
          </cell>
        </row>
        <row r="588">
          <cell r="B588" t="str">
            <v>Geotekstil Non-Woven 800 g/m2</v>
          </cell>
          <cell r="C588" t="str">
            <v>m2</v>
          </cell>
          <cell r="D588"/>
          <cell r="E588"/>
          <cell r="F588"/>
          <cell r="G588">
            <v>75000</v>
          </cell>
          <cell r="H588"/>
          <cell r="I588"/>
          <cell r="J588"/>
          <cell r="K588">
            <v>75000</v>
          </cell>
        </row>
        <row r="589">
          <cell r="B589" t="str">
            <v>Geotekstil Woven 1200 g/ m2</v>
          </cell>
          <cell r="C589" t="str">
            <v>m2</v>
          </cell>
          <cell r="D589"/>
          <cell r="E589"/>
          <cell r="F589"/>
          <cell r="G589"/>
          <cell r="H589"/>
          <cell r="I589"/>
          <cell r="J589"/>
          <cell r="K589">
            <v>0</v>
          </cell>
        </row>
        <row r="590">
          <cell r="B590" t="str">
            <v>Geotekstil Non-Woven 1200 g/m2</v>
          </cell>
          <cell r="C590" t="str">
            <v>m2</v>
          </cell>
          <cell r="D590"/>
          <cell r="E590"/>
          <cell r="F590"/>
          <cell r="G590"/>
          <cell r="H590"/>
          <cell r="I590"/>
          <cell r="J590"/>
          <cell r="K590">
            <v>0</v>
          </cell>
        </row>
        <row r="591">
          <cell r="B591" t="str">
            <v>Mistar duga muka air /peilschall</v>
          </cell>
          <cell r="C591" t="str">
            <v>unit</v>
          </cell>
          <cell r="D591"/>
          <cell r="E591"/>
          <cell r="F591"/>
          <cell r="G591">
            <v>250000</v>
          </cell>
          <cell r="H591"/>
          <cell r="I591"/>
          <cell r="J591"/>
          <cell r="K591">
            <v>250000</v>
          </cell>
        </row>
        <row r="592">
          <cell r="B592" t="str">
            <v>Pintu Kleb Fiber</v>
          </cell>
          <cell r="C592" t="str">
            <v>unit</v>
          </cell>
          <cell r="D592"/>
          <cell r="E592"/>
          <cell r="F592"/>
          <cell r="G592">
            <v>950000</v>
          </cell>
          <cell r="H592"/>
          <cell r="I592"/>
          <cell r="J592"/>
          <cell r="K592">
            <v>950000</v>
          </cell>
        </row>
        <row r="593">
          <cell r="B593" t="str">
            <v>Benang geotekstil</v>
          </cell>
          <cell r="C593" t="str">
            <v>m</v>
          </cell>
          <cell r="D593"/>
          <cell r="E593"/>
          <cell r="F593"/>
          <cell r="G593">
            <v>75</v>
          </cell>
          <cell r="H593"/>
          <cell r="I593"/>
          <cell r="J593"/>
          <cell r="K593">
            <v>75</v>
          </cell>
        </row>
        <row r="594">
          <cell r="B594" t="str">
            <v xml:space="preserve"> Geotekstil tali</v>
          </cell>
          <cell r="C594" t="str">
            <v>Sewa-hari</v>
          </cell>
          <cell r="D594" t="str">
            <v>M.122.e</v>
          </cell>
          <cell r="E594"/>
          <cell r="F594"/>
          <cell r="G594">
            <v>250000</v>
          </cell>
          <cell r="H594"/>
          <cell r="I594"/>
          <cell r="J594"/>
          <cell r="K594">
            <v>250000</v>
          </cell>
        </row>
        <row r="595">
          <cell r="B595" t="str">
            <v xml:space="preserve"> Geotekstil mesin jahit</v>
          </cell>
          <cell r="C595" t="str">
            <v>bh</v>
          </cell>
          <cell r="D595" t="str">
            <v>M.123.a</v>
          </cell>
          <cell r="E595"/>
          <cell r="F595"/>
          <cell r="G595">
            <v>2500</v>
          </cell>
          <cell r="H595"/>
          <cell r="I595"/>
          <cell r="J595"/>
          <cell r="K595">
            <v>2500</v>
          </cell>
        </row>
        <row r="596">
          <cell r="B596" t="str">
            <v xml:space="preserve">Karung plastik / bagor </v>
          </cell>
          <cell r="C596" t="str">
            <v>m2</v>
          </cell>
          <cell r="D596" t="str">
            <v>M.123.b</v>
          </cell>
          <cell r="E596"/>
          <cell r="F596"/>
          <cell r="G596">
            <v>7000</v>
          </cell>
          <cell r="H596"/>
          <cell r="I596"/>
          <cell r="J596"/>
          <cell r="K596">
            <v>7000</v>
          </cell>
        </row>
        <row r="597">
          <cell r="B597" t="str">
            <v xml:space="preserve"> Karung goni/terpal</v>
          </cell>
          <cell r="C597" t="str">
            <v>lbr</v>
          </cell>
          <cell r="D597" t="str">
            <v>M.124.a</v>
          </cell>
          <cell r="E597"/>
          <cell r="F597"/>
          <cell r="G597">
            <v>3500</v>
          </cell>
          <cell r="H597"/>
          <cell r="I597"/>
          <cell r="J597"/>
          <cell r="K597">
            <v>3500</v>
          </cell>
        </row>
        <row r="598">
          <cell r="B598" t="str">
            <v xml:space="preserve"> Kertas HVS 80 gr ukuran A0</v>
          </cell>
          <cell r="C598" t="str">
            <v>lbr</v>
          </cell>
          <cell r="D598" t="str">
            <v>M.125.b</v>
          </cell>
          <cell r="E598"/>
          <cell r="F598"/>
          <cell r="G598">
            <v>1850</v>
          </cell>
          <cell r="H598"/>
          <cell r="I598"/>
          <cell r="J598"/>
          <cell r="K598">
            <v>1850</v>
          </cell>
        </row>
        <row r="599">
          <cell r="B599" t="str">
            <v xml:space="preserve"> Kertas HVS 80 gr ukuran A1</v>
          </cell>
          <cell r="C599" t="str">
            <v>lbr</v>
          </cell>
          <cell r="D599" t="str">
            <v>M.125.c</v>
          </cell>
          <cell r="E599"/>
          <cell r="F599"/>
          <cell r="G599">
            <v>1000</v>
          </cell>
          <cell r="H599"/>
          <cell r="I599"/>
          <cell r="J599"/>
          <cell r="K599">
            <v>1000</v>
          </cell>
        </row>
        <row r="600">
          <cell r="B600" t="str">
            <v xml:space="preserve"> Kertas HVS 80 gr ukuran A2</v>
          </cell>
          <cell r="C600" t="str">
            <v>lbr</v>
          </cell>
          <cell r="D600" t="str">
            <v>M.125.d</v>
          </cell>
          <cell r="E600"/>
          <cell r="F600"/>
          <cell r="G600">
            <v>500</v>
          </cell>
          <cell r="H600"/>
          <cell r="I600"/>
          <cell r="J600"/>
          <cell r="K600">
            <v>500</v>
          </cell>
        </row>
        <row r="601">
          <cell r="B601" t="str">
            <v xml:space="preserve"> Kertas HVS 80 gr ukuran A3</v>
          </cell>
          <cell r="C601" t="str">
            <v>lbr</v>
          </cell>
          <cell r="D601" t="str">
            <v>M.125.e</v>
          </cell>
          <cell r="E601"/>
          <cell r="F601"/>
          <cell r="G601">
            <v>250</v>
          </cell>
          <cell r="H601"/>
          <cell r="I601"/>
          <cell r="J601"/>
          <cell r="K601">
            <v>250</v>
          </cell>
        </row>
        <row r="602">
          <cell r="B602" t="str">
            <v xml:space="preserve"> Kertas HVS 70 gr ukuran A4/legal/letter/B5</v>
          </cell>
          <cell r="C602" t="str">
            <v>lbr</v>
          </cell>
          <cell r="D602" t="str">
            <v>M.125.f</v>
          </cell>
          <cell r="E602"/>
          <cell r="F602"/>
          <cell r="G602">
            <v>200</v>
          </cell>
          <cell r="H602"/>
          <cell r="I602"/>
          <cell r="J602"/>
          <cell r="K602">
            <v>200</v>
          </cell>
        </row>
        <row r="603">
          <cell r="B603" t="str">
            <v xml:space="preserve"> Kertas HVS 80 gr ukuran A4/legal/letter/B5</v>
          </cell>
          <cell r="C603" t="str">
            <v>rol</v>
          </cell>
          <cell r="D603" t="str">
            <v>M.125.g</v>
          </cell>
          <cell r="E603"/>
          <cell r="F603"/>
          <cell r="G603">
            <v>120000</v>
          </cell>
          <cell r="H603"/>
          <cell r="I603"/>
          <cell r="J603"/>
          <cell r="K603">
            <v>120000</v>
          </cell>
        </row>
        <row r="604">
          <cell r="B604" t="str">
            <v xml:space="preserve"> Kertas Kalkir 80 gr ukuran A0 (lebar 90 cm)</v>
          </cell>
          <cell r="C604" t="str">
            <v>rol</v>
          </cell>
          <cell r="D604" t="str">
            <v>M.125.h</v>
          </cell>
          <cell r="E604"/>
          <cell r="F604"/>
          <cell r="G604">
            <v>75000</v>
          </cell>
          <cell r="H604"/>
          <cell r="I604"/>
          <cell r="J604"/>
          <cell r="K604">
            <v>75000</v>
          </cell>
        </row>
        <row r="605">
          <cell r="B605" t="str">
            <v xml:space="preserve"> Kertas Kalkir 80 gr ukuran A1 (lebar 60 cm)</v>
          </cell>
          <cell r="C605" t="str">
            <v>kg</v>
          </cell>
          <cell r="D605" t="str">
            <v>M.126</v>
          </cell>
          <cell r="E605"/>
          <cell r="F605"/>
          <cell r="G605">
            <v>30000</v>
          </cell>
          <cell r="H605"/>
          <cell r="I605"/>
          <cell r="J605"/>
          <cell r="K605">
            <v>30000</v>
          </cell>
        </row>
        <row r="606">
          <cell r="B606" t="str">
            <v xml:space="preserve"> Meni / ter / solinem</v>
          </cell>
          <cell r="C606" t="str">
            <v>bh</v>
          </cell>
          <cell r="D606" t="str">
            <v>M.127.a</v>
          </cell>
          <cell r="E606"/>
          <cell r="F606"/>
          <cell r="G606">
            <v>7500</v>
          </cell>
          <cell r="H606"/>
          <cell r="I606"/>
          <cell r="J606"/>
          <cell r="K606">
            <v>7500</v>
          </cell>
        </row>
        <row r="607">
          <cell r="B607" t="str">
            <v xml:space="preserve"> Menjilid pakai kertas di lakban A4</v>
          </cell>
          <cell r="C607" t="str">
            <v>bh</v>
          </cell>
          <cell r="D607" t="str">
            <v>M.127.b</v>
          </cell>
          <cell r="E607"/>
          <cell r="F607"/>
          <cell r="G607">
            <v>10000</v>
          </cell>
          <cell r="H607"/>
          <cell r="I607"/>
          <cell r="J607"/>
          <cell r="K607">
            <v>10000</v>
          </cell>
        </row>
        <row r="608">
          <cell r="B608" t="str">
            <v xml:space="preserve"> Menjilid pakai kertas langsung A4</v>
          </cell>
          <cell r="C608" t="str">
            <v>bh</v>
          </cell>
          <cell r="D608" t="str">
            <v>M.127.c</v>
          </cell>
          <cell r="E608"/>
          <cell r="F608"/>
          <cell r="G608">
            <v>13500</v>
          </cell>
          <cell r="H608"/>
          <cell r="I608"/>
          <cell r="J608"/>
          <cell r="K608">
            <v>13500</v>
          </cell>
        </row>
        <row r="609">
          <cell r="B609" t="str">
            <v xml:space="preserve"> Menjilid pakai kertas langsung A4 + laminasi</v>
          </cell>
          <cell r="C609" t="str">
            <v>bh</v>
          </cell>
          <cell r="D609" t="str">
            <v>M.127.d</v>
          </cell>
          <cell r="E609"/>
          <cell r="F609"/>
          <cell r="G609">
            <v>17500</v>
          </cell>
          <cell r="H609"/>
          <cell r="I609"/>
          <cell r="J609"/>
          <cell r="K609">
            <v>17500</v>
          </cell>
        </row>
        <row r="610">
          <cell r="B610" t="str">
            <v xml:space="preserve"> Menjilid uk A1</v>
          </cell>
          <cell r="C610" t="str">
            <v>bh</v>
          </cell>
          <cell r="D610" t="str">
            <v>M.127.e</v>
          </cell>
          <cell r="E610"/>
          <cell r="F610"/>
          <cell r="G610">
            <v>11500</v>
          </cell>
          <cell r="H610"/>
          <cell r="I610"/>
          <cell r="J610"/>
          <cell r="K610">
            <v>11500</v>
          </cell>
        </row>
        <row r="611">
          <cell r="B611" t="str">
            <v xml:space="preserve"> Menjilid uk A2</v>
          </cell>
          <cell r="C611" t="str">
            <v>bh</v>
          </cell>
          <cell r="D611" t="str">
            <v>M.127.f</v>
          </cell>
          <cell r="E611"/>
          <cell r="F611"/>
          <cell r="G611">
            <v>6750</v>
          </cell>
          <cell r="H611"/>
          <cell r="I611"/>
          <cell r="J611"/>
          <cell r="K611">
            <v>6750</v>
          </cell>
        </row>
        <row r="612">
          <cell r="B612" t="str">
            <v xml:space="preserve"> Menjilid uk A3</v>
          </cell>
          <cell r="C612" t="str">
            <v>set</v>
          </cell>
          <cell r="D612" t="str">
            <v>M.128</v>
          </cell>
          <cell r="E612"/>
          <cell r="F612"/>
          <cell r="G612">
            <v>120000000</v>
          </cell>
          <cell r="H612"/>
          <cell r="I612"/>
          <cell r="J612"/>
          <cell r="K612">
            <v>120000000</v>
          </cell>
        </row>
        <row r="613">
          <cell r="B613" t="str">
            <v xml:space="preserve"> Mimic panel untuk 6 channel pintu air</v>
          </cell>
          <cell r="C613" t="str">
            <v>ltr</v>
          </cell>
          <cell r="D613" t="str">
            <v>M.129</v>
          </cell>
          <cell r="E613"/>
          <cell r="F613"/>
          <cell r="G613">
            <v>40000</v>
          </cell>
          <cell r="H613"/>
          <cell r="I613"/>
          <cell r="J613"/>
          <cell r="K613">
            <v>40000</v>
          </cell>
        </row>
        <row r="614">
          <cell r="B614" t="str">
            <v>Minyak bekisting</v>
          </cell>
          <cell r="C614" t="str">
            <v>ltr</v>
          </cell>
          <cell r="D614" t="str">
            <v>M.130</v>
          </cell>
          <cell r="E614"/>
          <cell r="F614"/>
          <cell r="G614">
            <v>7150</v>
          </cell>
          <cell r="H614"/>
          <cell r="I614"/>
          <cell r="J614"/>
          <cell r="K614">
            <v>7150</v>
          </cell>
        </row>
        <row r="615">
          <cell r="B615" t="str">
            <v xml:space="preserve"> Minyak tanah</v>
          </cell>
          <cell r="C615" t="str">
            <v>bh</v>
          </cell>
          <cell r="D615" t="str">
            <v>M.131.a</v>
          </cell>
          <cell r="E615"/>
          <cell r="F615"/>
          <cell r="G615">
            <v>10000000</v>
          </cell>
          <cell r="H615"/>
          <cell r="I615"/>
          <cell r="J615"/>
          <cell r="K615">
            <v>10000000</v>
          </cell>
        </row>
        <row r="616">
          <cell r="B616" t="str">
            <v xml:space="preserve"> Motor 2 KW 1350 rpm + pengkabelan</v>
          </cell>
          <cell r="C616" t="str">
            <v>bh</v>
          </cell>
          <cell r="D616" t="str">
            <v>M.131.b</v>
          </cell>
          <cell r="E616"/>
          <cell r="F616"/>
          <cell r="G616">
            <v>40000000</v>
          </cell>
          <cell r="H616"/>
          <cell r="I616"/>
          <cell r="J616"/>
          <cell r="K616">
            <v>40000000</v>
          </cell>
        </row>
        <row r="617">
          <cell r="B617" t="str">
            <v xml:space="preserve"> Motor 5 KW 1350 rpm + pengkabelan</v>
          </cell>
          <cell r="C617" t="str">
            <v>bh</v>
          </cell>
          <cell r="D617" t="str">
            <v>M.131.c</v>
          </cell>
          <cell r="E617"/>
          <cell r="F617"/>
          <cell r="G617">
            <v>100000000</v>
          </cell>
          <cell r="H617"/>
          <cell r="I617"/>
          <cell r="J617"/>
          <cell r="K617">
            <v>100000000</v>
          </cell>
        </row>
        <row r="618">
          <cell r="B618" t="str">
            <v xml:space="preserve"> Motor 10 KW 1350 rpm + pengkabelan</v>
          </cell>
          <cell r="C618" t="str">
            <v>ltr</v>
          </cell>
          <cell r="D618" t="str">
            <v>M.132a</v>
          </cell>
          <cell r="E618"/>
          <cell r="F618"/>
          <cell r="G618">
            <v>30250</v>
          </cell>
          <cell r="H618"/>
          <cell r="I618"/>
          <cell r="J618"/>
          <cell r="K618">
            <v>30250</v>
          </cell>
        </row>
        <row r="619">
          <cell r="B619" t="str">
            <v xml:space="preserve"> Olie mesin (Mesran 40 SAE)</v>
          </cell>
          <cell r="C619" t="str">
            <v>ltr</v>
          </cell>
          <cell r="D619" t="str">
            <v>M.132b</v>
          </cell>
          <cell r="E619"/>
          <cell r="F619"/>
          <cell r="G619">
            <v>37500</v>
          </cell>
          <cell r="H619"/>
          <cell r="I619"/>
          <cell r="J619"/>
          <cell r="K619">
            <v>37500</v>
          </cell>
        </row>
        <row r="620">
          <cell r="B620" t="str">
            <v xml:space="preserve"> Oli hidraulic</v>
          </cell>
          <cell r="C620" t="str">
            <v>ltr</v>
          </cell>
          <cell r="D620" t="str">
            <v>M.132c</v>
          </cell>
          <cell r="E620"/>
          <cell r="F620"/>
          <cell r="G620">
            <v>38500</v>
          </cell>
          <cell r="H620"/>
          <cell r="I620"/>
          <cell r="J620"/>
          <cell r="K620">
            <v>38500</v>
          </cell>
        </row>
        <row r="621">
          <cell r="B621" t="str">
            <v xml:space="preserve"> Oli transmisi</v>
          </cell>
          <cell r="C621" t="str">
            <v>bh</v>
          </cell>
          <cell r="D621" t="str">
            <v>M.133</v>
          </cell>
          <cell r="E621"/>
          <cell r="F621"/>
          <cell r="G621">
            <v>1000000</v>
          </cell>
          <cell r="H621"/>
          <cell r="I621"/>
          <cell r="J621"/>
          <cell r="K621">
            <v>1000000</v>
          </cell>
        </row>
        <row r="622">
          <cell r="B622" t="str">
            <v xml:space="preserve"> Pemotong Rumput</v>
          </cell>
          <cell r="C622" t="str">
            <v>bh</v>
          </cell>
          <cell r="D622" t="str">
            <v>M.134</v>
          </cell>
          <cell r="E622"/>
          <cell r="F622"/>
          <cell r="G622">
            <v>75000</v>
          </cell>
          <cell r="H622"/>
          <cell r="I622"/>
          <cell r="J622"/>
          <cell r="K622">
            <v>75000</v>
          </cell>
        </row>
        <row r="623">
          <cell r="B623" t="str">
            <v xml:space="preserve"> Pena Rapido</v>
          </cell>
          <cell r="C623" t="str">
            <v>set</v>
          </cell>
          <cell r="D623" t="str">
            <v>M.135</v>
          </cell>
          <cell r="E623"/>
          <cell r="F623"/>
          <cell r="G623">
            <v>1000000</v>
          </cell>
          <cell r="H623"/>
          <cell r="I623"/>
          <cell r="J623"/>
          <cell r="K623">
            <v>1000000</v>
          </cell>
        </row>
        <row r="624">
          <cell r="B624" t="str">
            <v xml:space="preserve"> Perlengkapan ruang jaga meja kursi</v>
          </cell>
          <cell r="C624" t="str">
            <v>bh</v>
          </cell>
          <cell r="D624" t="str">
            <v>M.136</v>
          </cell>
          <cell r="E624"/>
          <cell r="F624"/>
          <cell r="G624">
            <v>300000</v>
          </cell>
          <cell r="H624"/>
          <cell r="I624"/>
          <cell r="J624"/>
          <cell r="K624">
            <v>300000</v>
          </cell>
        </row>
        <row r="625">
          <cell r="B625" t="str">
            <v xml:space="preserve"> Rakit</v>
          </cell>
          <cell r="C625" t="str">
            <v>lbr</v>
          </cell>
          <cell r="D625" t="str">
            <v>M.137.a</v>
          </cell>
          <cell r="E625"/>
          <cell r="F625"/>
          <cell r="G625">
            <v>16500</v>
          </cell>
          <cell r="H625"/>
          <cell r="I625"/>
          <cell r="J625"/>
          <cell r="K625">
            <v>16500</v>
          </cell>
        </row>
        <row r="626">
          <cell r="B626" t="str">
            <v xml:space="preserve"> Reduksi kalkir A2 ke kertas A4</v>
          </cell>
          <cell r="C626" t="str">
            <v>lbr</v>
          </cell>
          <cell r="D626" t="str">
            <v>M.137.b</v>
          </cell>
          <cell r="F626"/>
          <cell r="G626">
            <v>12500</v>
          </cell>
          <cell r="H626"/>
          <cell r="I626"/>
          <cell r="J626"/>
          <cell r="K626">
            <v>12500</v>
          </cell>
        </row>
        <row r="627">
          <cell r="B627" t="str">
            <v xml:space="preserve"> Reduksi kalkir dari A1 ke A2</v>
          </cell>
          <cell r="C627" t="str">
            <v>sewa-bulan</v>
          </cell>
          <cell r="D627" t="str">
            <v>M.139.a</v>
          </cell>
          <cell r="F627"/>
          <cell r="G627">
            <v>1000000</v>
          </cell>
          <cell r="H627"/>
          <cell r="I627"/>
          <cell r="J627"/>
          <cell r="K627">
            <v>1000000</v>
          </cell>
        </row>
        <row r="628">
          <cell r="B628" t="str">
            <v xml:space="preserve"> Sewa Komputer utk drafting CAD</v>
          </cell>
          <cell r="C628" t="str">
            <v>sewa-bulan</v>
          </cell>
          <cell r="D628" t="str">
            <v>M.139.b</v>
          </cell>
          <cell r="E628"/>
          <cell r="F628"/>
          <cell r="G628">
            <v>250000</v>
          </cell>
          <cell r="H628"/>
          <cell r="I628"/>
          <cell r="J628"/>
          <cell r="K628">
            <v>250000</v>
          </cell>
        </row>
        <row r="629">
          <cell r="B629" t="str">
            <v xml:space="preserve"> Sewa Scaner A4</v>
          </cell>
          <cell r="C629" t="str">
            <v>sewa-bulan</v>
          </cell>
          <cell r="D629" t="str">
            <v>M.139.c</v>
          </cell>
          <cell r="E629"/>
          <cell r="F629"/>
          <cell r="G629">
            <v>5000000</v>
          </cell>
          <cell r="H629"/>
          <cell r="I629"/>
          <cell r="J629"/>
          <cell r="K629">
            <v>5000000</v>
          </cell>
        </row>
        <row r="630">
          <cell r="B630" t="str">
            <v xml:space="preserve"> Sewa Plotter uk. A1</v>
          </cell>
          <cell r="C630" t="str">
            <v>ltr</v>
          </cell>
          <cell r="D630" t="str">
            <v>M.140a</v>
          </cell>
          <cell r="E630"/>
          <cell r="F630"/>
          <cell r="G630">
            <v>5500</v>
          </cell>
          <cell r="H630"/>
          <cell r="I630"/>
          <cell r="J630"/>
          <cell r="K630">
            <v>5500</v>
          </cell>
        </row>
        <row r="631">
          <cell r="B631" t="str">
            <v xml:space="preserve"> Solar bersubsidi</v>
          </cell>
          <cell r="C631" t="str">
            <v>ltr</v>
          </cell>
          <cell r="D631" t="str">
            <v>M.140b</v>
          </cell>
          <cell r="E631"/>
          <cell r="F631"/>
          <cell r="G631">
            <v>10800</v>
          </cell>
          <cell r="H631"/>
          <cell r="I631"/>
          <cell r="J631"/>
          <cell r="K631">
            <v>10800</v>
          </cell>
        </row>
        <row r="632">
          <cell r="B632" t="str">
            <v xml:space="preserve"> Solar non subsidi</v>
          </cell>
          <cell r="C632" t="str">
            <v>m</v>
          </cell>
          <cell r="D632" t="str">
            <v>M.141</v>
          </cell>
          <cell r="E632"/>
          <cell r="F632"/>
          <cell r="G632">
            <v>2500</v>
          </cell>
          <cell r="H632"/>
          <cell r="I632"/>
          <cell r="J632"/>
          <cell r="K632">
            <v>2500</v>
          </cell>
        </row>
        <row r="633">
          <cell r="B633" t="str">
            <v xml:space="preserve"> Tali pengikat/Tambang Nylon</v>
          </cell>
          <cell r="C633" t="str">
            <v>botol</v>
          </cell>
          <cell r="D633" t="str">
            <v>M.143a</v>
          </cell>
          <cell r="E633"/>
          <cell r="F633"/>
          <cell r="G633">
            <v>35000</v>
          </cell>
          <cell r="H633"/>
          <cell r="I633"/>
          <cell r="J633"/>
          <cell r="K633">
            <v>35000</v>
          </cell>
        </row>
        <row r="634">
          <cell r="B634" t="str">
            <v>tali rafia</v>
          </cell>
          <cell r="C634" t="str">
            <v>roll</v>
          </cell>
          <cell r="D634"/>
          <cell r="E634"/>
          <cell r="F634"/>
          <cell r="G634">
            <v>25000</v>
          </cell>
          <cell r="H634"/>
          <cell r="I634"/>
          <cell r="J634"/>
          <cell r="K634">
            <v>25000</v>
          </cell>
        </row>
        <row r="635">
          <cell r="B635" t="str">
            <v xml:space="preserve"> Tinta Printer</v>
          </cell>
          <cell r="C635" t="str">
            <v>botol</v>
          </cell>
          <cell r="D635" t="str">
            <v>M.143b</v>
          </cell>
          <cell r="E635"/>
          <cell r="F635"/>
          <cell r="G635">
            <v>40000</v>
          </cell>
          <cell r="H635"/>
          <cell r="I635"/>
          <cell r="J635"/>
          <cell r="K635">
            <v>40000</v>
          </cell>
        </row>
        <row r="636">
          <cell r="B636" t="str">
            <v xml:space="preserve"> Tinta Rapido (Hitam)</v>
          </cell>
          <cell r="C636" t="str">
            <v>m</v>
          </cell>
          <cell r="D636" t="str">
            <v>M.144.a</v>
          </cell>
          <cell r="E636"/>
          <cell r="F636"/>
          <cell r="G636">
            <v>75000</v>
          </cell>
          <cell r="H636"/>
          <cell r="I636"/>
          <cell r="J636"/>
          <cell r="K636">
            <v>75000</v>
          </cell>
        </row>
        <row r="637">
          <cell r="B637" t="str">
            <v xml:space="preserve"> Waterstop PVC.150</v>
          </cell>
          <cell r="C637" t="str">
            <v>m</v>
          </cell>
          <cell r="D637" t="str">
            <v>M.144.b</v>
          </cell>
          <cell r="E637"/>
          <cell r="F637"/>
          <cell r="G637">
            <v>90000</v>
          </cell>
          <cell r="H637"/>
          <cell r="I637"/>
          <cell r="J637"/>
          <cell r="K637">
            <v>90000</v>
          </cell>
        </row>
        <row r="638">
          <cell r="B638" t="str">
            <v xml:space="preserve"> Waterstop PVC.200</v>
          </cell>
          <cell r="C638" t="str">
            <v>m</v>
          </cell>
          <cell r="D638" t="str">
            <v>M.144.c</v>
          </cell>
          <cell r="E638"/>
          <cell r="F638"/>
          <cell r="G638">
            <v>115000</v>
          </cell>
          <cell r="H638"/>
          <cell r="I638"/>
          <cell r="J638"/>
          <cell r="K638">
            <v>115000</v>
          </cell>
        </row>
        <row r="639">
          <cell r="B639" t="str">
            <v xml:space="preserve"> Waterstop PVC.270</v>
          </cell>
          <cell r="C639" t="str">
            <v>m</v>
          </cell>
          <cell r="D639" t="str">
            <v>M.144.d</v>
          </cell>
          <cell r="E639"/>
          <cell r="F639"/>
          <cell r="G639">
            <v>125000</v>
          </cell>
          <cell r="H639"/>
          <cell r="I639"/>
          <cell r="J639"/>
          <cell r="K639">
            <v>125000</v>
          </cell>
        </row>
        <row r="640">
          <cell r="B640" t="str">
            <v xml:space="preserve"> Waterstop Rubber lebar 150mm - 200mm</v>
          </cell>
          <cell r="C640" t="str">
            <v>m</v>
          </cell>
          <cell r="D640" t="e">
            <v>#REF!</v>
          </cell>
          <cell r="E640"/>
          <cell r="F640"/>
          <cell r="G640" t="e">
            <v>#REF!</v>
          </cell>
          <cell r="H640"/>
          <cell r="I640"/>
          <cell r="J640"/>
          <cell r="K640" t="e">
            <v>#REF!</v>
          </cell>
        </row>
        <row r="641">
          <cell r="B641" t="str">
            <v>Minyak pelumas</v>
          </cell>
          <cell r="C641" t="str">
            <v>ltr</v>
          </cell>
          <cell r="D641"/>
          <cell r="E641"/>
          <cell r="F641"/>
          <cell r="G641">
            <v>40000</v>
          </cell>
          <cell r="H641"/>
          <cell r="I641"/>
          <cell r="J641"/>
          <cell r="K641">
            <v>40000</v>
          </cell>
        </row>
        <row r="642">
          <cell r="B642"/>
          <cell r="C642"/>
          <cell r="D642"/>
          <cell r="E642"/>
          <cell r="F642"/>
          <cell r="G642"/>
          <cell r="H642"/>
          <cell r="I642"/>
          <cell r="J642"/>
          <cell r="K642"/>
        </row>
        <row r="643">
          <cell r="B643"/>
          <cell r="C643"/>
          <cell r="D643"/>
          <cell r="E643"/>
          <cell r="F643"/>
          <cell r="G643"/>
          <cell r="H643"/>
          <cell r="I643"/>
          <cell r="J643"/>
          <cell r="K643"/>
        </row>
        <row r="644">
          <cell r="B644" t="str">
            <v>Pekerjaan</v>
          </cell>
          <cell r="C644"/>
          <cell r="D644"/>
          <cell r="E644"/>
          <cell r="F644"/>
          <cell r="G644"/>
          <cell r="H644"/>
          <cell r="I644"/>
          <cell r="J644"/>
          <cell r="K644"/>
        </row>
        <row r="645">
          <cell r="B645" t="str">
            <v>Pasangan batu belah dengan mortar tipe M (17,2 Mpa) / 1PC : 2PS / 1PC : 2PS, manual, beda tinggi 0 s.d. 1 m</v>
          </cell>
          <cell r="C645" t="str">
            <v>m3</v>
          </cell>
          <cell r="D645"/>
          <cell r="E645"/>
          <cell r="F645"/>
          <cell r="G645">
            <v>1552504.8</v>
          </cell>
          <cell r="H645"/>
          <cell r="I645"/>
          <cell r="J645"/>
          <cell r="K645">
            <v>1552504.8</v>
          </cell>
        </row>
        <row r="646">
          <cell r="B646" t="str">
            <v>Pasangan batu belah dengan mortar tipe M (17,2 Mpa) / 1PC : 2PS / 1PC : 2PS, manual, beda tinggi 5 s.d. 6 m</v>
          </cell>
          <cell r="C646" t="str">
            <v>m3</v>
          </cell>
          <cell r="D646"/>
          <cell r="E646"/>
          <cell r="F646"/>
          <cell r="G646">
            <v>1918874.8656000001</v>
          </cell>
          <cell r="H646"/>
          <cell r="I646"/>
          <cell r="J646"/>
          <cell r="K646">
            <v>1918874.8656000001</v>
          </cell>
        </row>
        <row r="647">
          <cell r="B647" t="str">
            <v>Pasangan batu belah dengan mortar tipe M (17,2 Mpa) / 1PC : 2PS / 1PC : 2PS, semi mekanis, beda tinggi 0 s.d. 1 m</v>
          </cell>
          <cell r="C647" t="str">
            <v>m3</v>
          </cell>
          <cell r="D647"/>
          <cell r="E647"/>
          <cell r="F647"/>
          <cell r="G647">
            <v>1465314.1887999999</v>
          </cell>
          <cell r="H647"/>
          <cell r="I647"/>
          <cell r="J647"/>
          <cell r="K647">
            <v>1465314.1887999999</v>
          </cell>
        </row>
        <row r="648">
          <cell r="B648" t="str">
            <v>Pasangan batu belah dengan mortar tipe M (17,2 Mpa) / 1PC : 2PS / 1PC : 2PS, semi mekanis, beda tinggi 5 s.d. 6 m</v>
          </cell>
          <cell r="C648" t="str">
            <v>m3</v>
          </cell>
          <cell r="D648"/>
          <cell r="E648"/>
          <cell r="F648"/>
          <cell r="G648">
            <v>1879274.32</v>
          </cell>
          <cell r="H648"/>
          <cell r="I648"/>
          <cell r="J648"/>
          <cell r="K648">
            <v>1879274.32</v>
          </cell>
        </row>
        <row r="649">
          <cell r="B649" t="str">
            <v>Pasangan batu belah dengan mortar tipe S (12,5 Mpa) / 1PC : 3PS, manual, beda tinggi 0 s.d. 1 m</v>
          </cell>
          <cell r="C649" t="str">
            <v>m3</v>
          </cell>
          <cell r="D649"/>
          <cell r="E649"/>
          <cell r="F649"/>
          <cell r="G649">
            <v>1481403</v>
          </cell>
          <cell r="H649"/>
          <cell r="I649"/>
          <cell r="J649"/>
          <cell r="K649">
            <v>1481403</v>
          </cell>
        </row>
        <row r="650">
          <cell r="B650" t="str">
            <v>Pasangan batu belah dengan mortar tipe S (12,5 Mpa) / 1PC : 3PS, manual, beda tinggi 5 s.d. 6 m</v>
          </cell>
          <cell r="C650" t="str">
            <v>m3</v>
          </cell>
          <cell r="D650"/>
          <cell r="E650"/>
          <cell r="F650"/>
          <cell r="G650">
            <v>1847773.0656000001</v>
          </cell>
          <cell r="H650"/>
          <cell r="I650"/>
          <cell r="J650"/>
          <cell r="K650">
            <v>1847773.0656000001</v>
          </cell>
        </row>
        <row r="651">
          <cell r="B651" t="str">
            <v>Pasangan batu belah dengan mortar tipe S (12,5 Mpa) / 1PC : 3PS, semi mekanis, beda tinggi 0 s.d. 1 m</v>
          </cell>
          <cell r="C651" t="str">
            <v>m3</v>
          </cell>
          <cell r="D651"/>
          <cell r="E651"/>
          <cell r="F651"/>
          <cell r="G651">
            <v>1394212.3888000001</v>
          </cell>
          <cell r="H651"/>
          <cell r="I651"/>
          <cell r="J651"/>
          <cell r="K651">
            <v>1394212.3888000001</v>
          </cell>
        </row>
        <row r="652">
          <cell r="B652" t="str">
            <v>Pasangan batu belah dengan mortar tipe S (12,5 Mpa) / 1PC : 3PS, semi mekanis, beda tinggi 5 s.d. 6 m</v>
          </cell>
          <cell r="C652" t="str">
            <v>m3</v>
          </cell>
          <cell r="D652"/>
          <cell r="E652"/>
          <cell r="F652"/>
          <cell r="G652">
            <v>1808172.52</v>
          </cell>
          <cell r="H652"/>
          <cell r="I652"/>
          <cell r="J652"/>
          <cell r="K652">
            <v>1808172.52</v>
          </cell>
        </row>
        <row r="653">
          <cell r="B653" t="str">
            <v>Pasangan batu belah dengan mortar tipe N (5,2 Mpa) / 1PC : 4PS, manual, beda tinggi 0 s.d. 1 m</v>
          </cell>
          <cell r="C653" t="str">
            <v>m3</v>
          </cell>
          <cell r="D653"/>
          <cell r="E653"/>
          <cell r="F653"/>
          <cell r="G653">
            <v>1425916.8</v>
          </cell>
          <cell r="H653"/>
          <cell r="I653"/>
          <cell r="J653"/>
          <cell r="K653">
            <v>1425916.8</v>
          </cell>
        </row>
        <row r="654">
          <cell r="B654" t="str">
            <v>Pasangan batu belah dengan mortar tipe N (5,2 Mpa) / 1PC : 4PS, semi mekanis, beda tinggi 0 s.d. 1 m</v>
          </cell>
          <cell r="C654" t="str">
            <v>m3</v>
          </cell>
          <cell r="D654"/>
          <cell r="E654"/>
          <cell r="F654"/>
          <cell r="G654">
            <v>1338726.1887999999</v>
          </cell>
          <cell r="H654"/>
          <cell r="I654"/>
          <cell r="J654"/>
          <cell r="K654">
            <v>1338726.1887999999</v>
          </cell>
        </row>
        <row r="655">
          <cell r="B655" t="str">
            <v>Pembersihan bongkaran pasangan batu untuk dimanfaatkan kembali material batu</v>
          </cell>
          <cell r="C655" t="str">
            <v>m3</v>
          </cell>
          <cell r="D655"/>
          <cell r="E655"/>
          <cell r="F655"/>
          <cell r="G655">
            <v>50388.800000000003</v>
          </cell>
          <cell r="H655"/>
          <cell r="I655"/>
          <cell r="J655"/>
          <cell r="K655">
            <v>50388.800000000003</v>
          </cell>
        </row>
        <row r="656">
          <cell r="B656" t="str">
            <v>Pasangan batu merah dengan mortar tipe M (17,2 Mpa) / 1PC : 2PS, manual, beda tinggi 0 s.d. 1 m</v>
          </cell>
          <cell r="C656" t="str">
            <v>m3</v>
          </cell>
          <cell r="D656"/>
          <cell r="E656"/>
          <cell r="F656"/>
          <cell r="G656">
            <v>4017713.0840000003</v>
          </cell>
          <cell r="H656"/>
          <cell r="I656"/>
          <cell r="J656"/>
          <cell r="K656">
            <v>4017713.0840000003</v>
          </cell>
        </row>
        <row r="657">
          <cell r="B657" t="str">
            <v>Pasangan batu merah dengan mortar tipe M (17,2 Mpa) / 1PC : 2PS, manual, beda tinggi 0 s.d. 1 m</v>
          </cell>
          <cell r="C657" t="str">
            <v>m3</v>
          </cell>
          <cell r="D657"/>
          <cell r="E657"/>
          <cell r="F657"/>
          <cell r="G657">
            <v>4369569.8816</v>
          </cell>
          <cell r="H657"/>
          <cell r="I657"/>
          <cell r="J657"/>
          <cell r="K657">
            <v>4369569.8816</v>
          </cell>
        </row>
        <row r="658">
          <cell r="B658" t="str">
            <v>Pasangan batu merah dengan mortar tipe M (17,2 Mpa) / 1PC : 2PS , semi mekanis, beda tinggi 0 s.d. 1 m</v>
          </cell>
          <cell r="C658" t="str">
            <v>m3</v>
          </cell>
          <cell r="D658"/>
          <cell r="E658"/>
          <cell r="F658"/>
          <cell r="G658">
            <v>3895358.5440000002</v>
          </cell>
          <cell r="H658"/>
          <cell r="I658"/>
          <cell r="J658"/>
          <cell r="K658">
            <v>3895358.5440000002</v>
          </cell>
        </row>
        <row r="659">
          <cell r="B659" t="str">
            <v>Pasangan batu merah dengan mortar tipe M (17,2 Mpa) / 1PC : 2PS , semi mekanis, beda tinggi 5 s.d. 6 m</v>
          </cell>
          <cell r="C659" t="str">
            <v>m3</v>
          </cell>
          <cell r="D659"/>
          <cell r="E659"/>
          <cell r="F659"/>
          <cell r="G659">
            <v>4229235.2255999995</v>
          </cell>
          <cell r="H659"/>
          <cell r="I659"/>
          <cell r="J659"/>
          <cell r="K659">
            <v>4229235.2255999995</v>
          </cell>
        </row>
        <row r="660">
          <cell r="B660" t="str">
            <v>Pasangan batu merah dengan mortar tipe S (12,5 Mpa) / 1PC : 3PS, manual, beda tinggi 0 s.d. 1 m</v>
          </cell>
          <cell r="C660" t="str">
            <v>m3</v>
          </cell>
          <cell r="D660"/>
          <cell r="E660"/>
          <cell r="F660"/>
          <cell r="G660">
            <v>3967723.76</v>
          </cell>
          <cell r="H660"/>
          <cell r="I660"/>
          <cell r="J660"/>
          <cell r="K660">
            <v>3967723.76</v>
          </cell>
        </row>
        <row r="661">
          <cell r="B661" t="str">
            <v>Pasangan batu merah dengan mortar tipe S (12,5 Mpa) / 1PC : 3PS, semi mekanis, beda tinggi 0 s.d. 1 m</v>
          </cell>
          <cell r="C661" t="str">
            <v>m3</v>
          </cell>
          <cell r="D661"/>
          <cell r="E661"/>
          <cell r="F661"/>
          <cell r="G661">
            <v>3827389.1040000003</v>
          </cell>
          <cell r="H661"/>
          <cell r="I661"/>
          <cell r="J661"/>
          <cell r="K661">
            <v>3827389.1040000003</v>
          </cell>
        </row>
        <row r="662">
          <cell r="B662" t="str">
            <v>Pasangan batu merah dengan mortar tipe N (5,2 Mpa) / 1PC : 4PS, manual, beda tinggi 0 s.d. 1 m</v>
          </cell>
          <cell r="C662" t="str">
            <v>m3</v>
          </cell>
          <cell r="D662"/>
          <cell r="E662"/>
          <cell r="F662"/>
          <cell r="G662">
            <v>3933888.7280000001</v>
          </cell>
          <cell r="H662"/>
          <cell r="I662"/>
          <cell r="J662"/>
          <cell r="K662">
            <v>3933888.7280000001</v>
          </cell>
        </row>
        <row r="663">
          <cell r="B663" t="str">
            <v>Pasangan batu merah dengan mortar tipe N (5,2 Mpa) / 1PC : 4PS, semi mekanis, beda tinggi 0 s.d. 1 m</v>
          </cell>
          <cell r="C663" t="str">
            <v>m3</v>
          </cell>
          <cell r="D663"/>
          <cell r="E663"/>
          <cell r="F663"/>
          <cell r="G663">
            <v>3793554.0720000002</v>
          </cell>
          <cell r="H663"/>
          <cell r="I663"/>
          <cell r="J663"/>
          <cell r="K663">
            <v>3793554.0720000002</v>
          </cell>
        </row>
        <row r="664">
          <cell r="B664" t="str">
            <v>Bekisting biasa lantai beton dengan multiplek 12 - 18 mm</v>
          </cell>
          <cell r="C664" t="str">
            <v>m2</v>
          </cell>
          <cell r="D664"/>
          <cell r="E664"/>
          <cell r="F664"/>
          <cell r="G664">
            <v>105735.6</v>
          </cell>
          <cell r="H664"/>
          <cell r="I664"/>
          <cell r="J664"/>
          <cell r="K664">
            <v>105735.6</v>
          </cell>
        </row>
        <row r="665">
          <cell r="B665" t="str">
            <v>Bekisting expose plat lantai beton dengan multiplek 18 mm, JaTm 0,60 m</v>
          </cell>
          <cell r="C665" t="str">
            <v>m2</v>
          </cell>
          <cell r="D665"/>
          <cell r="E665"/>
          <cell r="F665"/>
          <cell r="G665">
            <v>192580.15</v>
          </cell>
          <cell r="H665"/>
          <cell r="I665"/>
          <cell r="J665"/>
          <cell r="K665">
            <v>192580.15</v>
          </cell>
        </row>
        <row r="666">
          <cell r="B666" t="str">
            <v>Bekisting biasa balok beton dengan multiplek 12 - 18 mm</v>
          </cell>
          <cell r="C666" t="str">
            <v>m2</v>
          </cell>
          <cell r="D666"/>
          <cell r="E666"/>
          <cell r="F666"/>
          <cell r="G666">
            <v>119577</v>
          </cell>
          <cell r="H666"/>
          <cell r="I666"/>
          <cell r="J666"/>
          <cell r="K666">
            <v>119577</v>
          </cell>
        </row>
        <row r="667">
          <cell r="B667" t="str">
            <v>Bekisting expose balok beton dengan multiplek 18 mm, JaTm 1,0 m</v>
          </cell>
          <cell r="C667" t="str">
            <v>m2</v>
          </cell>
          <cell r="D667"/>
          <cell r="E667"/>
          <cell r="F667"/>
          <cell r="G667">
            <v>221104.75</v>
          </cell>
          <cell r="H667"/>
          <cell r="I667"/>
          <cell r="J667"/>
          <cell r="K667">
            <v>221104.75</v>
          </cell>
        </row>
        <row r="668">
          <cell r="B668" t="str">
            <v>Bekisting biasa kolom beton dengan multiplek 12 - 18 mm</v>
          </cell>
          <cell r="C668" t="str">
            <v>m2</v>
          </cell>
          <cell r="D668"/>
          <cell r="E668"/>
          <cell r="F668"/>
          <cell r="G668">
            <v>114512.4</v>
          </cell>
          <cell r="H668"/>
          <cell r="I668"/>
          <cell r="J668"/>
          <cell r="K668">
            <v>114512.4</v>
          </cell>
        </row>
        <row r="669">
          <cell r="B669" t="str">
            <v>Bekisting expose kolom beton dengan multiplek 18 mm</v>
          </cell>
          <cell r="C669" t="str">
            <v>m2</v>
          </cell>
          <cell r="D669"/>
          <cell r="E669"/>
          <cell r="F669"/>
          <cell r="G669">
            <v>196291.20000000001</v>
          </cell>
          <cell r="H669"/>
          <cell r="I669"/>
          <cell r="J669"/>
          <cell r="K669">
            <v>196291.20000000001</v>
          </cell>
        </row>
        <row r="670">
          <cell r="B670" t="str">
            <v>Bekisting biasa dinding beton dengan multiplek 12 - 18 mm</v>
          </cell>
          <cell r="C670" t="str">
            <v>m2</v>
          </cell>
          <cell r="D670"/>
          <cell r="E670"/>
          <cell r="F670"/>
          <cell r="G670">
            <v>117944</v>
          </cell>
          <cell r="H670"/>
          <cell r="I670"/>
          <cell r="J670"/>
          <cell r="K670">
            <v>117944</v>
          </cell>
        </row>
        <row r="671">
          <cell r="B671" t="str">
            <v>Bekisting expose dinding beton dengan multiplek 18 mm</v>
          </cell>
          <cell r="C671" t="str">
            <v>m2</v>
          </cell>
          <cell r="D671"/>
          <cell r="E671"/>
          <cell r="F671"/>
          <cell r="G671">
            <v>210606.4</v>
          </cell>
          <cell r="H671"/>
          <cell r="I671"/>
          <cell r="J671"/>
          <cell r="K671">
            <v>210606.4</v>
          </cell>
        </row>
        <row r="672">
          <cell r="B672" t="str">
            <v>Bekisting biasa untuk pondasi dan sloof beton dengan multiplek 12 - 18 mm</v>
          </cell>
          <cell r="C672" t="str">
            <v>m2</v>
          </cell>
          <cell r="D672"/>
          <cell r="E672"/>
          <cell r="F672"/>
          <cell r="G672">
            <v>115207</v>
          </cell>
          <cell r="H672"/>
          <cell r="I672"/>
          <cell r="J672"/>
          <cell r="K672">
            <v>115207</v>
          </cell>
        </row>
        <row r="673">
          <cell r="B673" t="str">
            <v>Bongkar bekisting dan perancah secara biasa (beserta membereskan puing)</v>
          </cell>
          <cell r="C673" t="str">
            <v>m2</v>
          </cell>
          <cell r="D673"/>
          <cell r="E673"/>
          <cell r="F673"/>
          <cell r="G673">
            <v>5980</v>
          </cell>
          <cell r="H673"/>
          <cell r="I673"/>
          <cell r="J673"/>
          <cell r="K673">
            <v>5980</v>
          </cell>
        </row>
        <row r="674">
          <cell r="B674" t="str">
            <v>Bongkar bekisting dan perancah secara hati - hati (beserta membereskan puing)</v>
          </cell>
          <cell r="C674" t="str">
            <v>m2</v>
          </cell>
          <cell r="D674"/>
          <cell r="E674"/>
          <cell r="F674"/>
          <cell r="G674">
            <v>8970</v>
          </cell>
          <cell r="H674"/>
          <cell r="I674"/>
          <cell r="J674"/>
          <cell r="K674">
            <v>8970</v>
          </cell>
        </row>
        <row r="675">
          <cell r="B675" t="str">
            <v>Beton mutu rendah fc' 10 Mpa, slump (10±2,5)cm, agregat maks 19 mm secara manual</v>
          </cell>
          <cell r="C675" t="str">
            <v>m3</v>
          </cell>
          <cell r="D675"/>
          <cell r="E675"/>
          <cell r="F675"/>
          <cell r="G675">
            <v>947792.53258928575</v>
          </cell>
          <cell r="H675"/>
          <cell r="I675"/>
          <cell r="J675"/>
          <cell r="K675">
            <v>947792.53258928575</v>
          </cell>
        </row>
        <row r="676">
          <cell r="B676" t="str">
            <v>Beton mutu rendah fc' 15 Mpa, slump (10±2,5)cm, agregat maks 19 mm secara manual</v>
          </cell>
          <cell r="C676" t="str">
            <v>m3</v>
          </cell>
          <cell r="D676"/>
          <cell r="E676"/>
          <cell r="F676"/>
          <cell r="G676">
            <v>1008335.6276785715</v>
          </cell>
          <cell r="H676"/>
          <cell r="I676"/>
          <cell r="J676"/>
          <cell r="K676">
            <v>1008335.6276785715</v>
          </cell>
        </row>
        <row r="677">
          <cell r="B677" t="str">
            <v>Beton mutu sedang fc' 20 Mpa, slump (10±2,5)cm, agregat maks 19 mm secara manual</v>
          </cell>
          <cell r="C677" t="str">
            <v>m3</v>
          </cell>
          <cell r="D677"/>
          <cell r="E677"/>
          <cell r="F677"/>
          <cell r="G677">
            <v>1216210.9419642859</v>
          </cell>
          <cell r="H677"/>
          <cell r="I677"/>
          <cell r="J677"/>
          <cell r="K677">
            <v>1216210.9419642859</v>
          </cell>
        </row>
        <row r="678">
          <cell r="B678" t="str">
            <v>Beton mutu sedang fc' 25 Mpa, slump (10±2,5)cm, agregat maks 19 mm secara manual</v>
          </cell>
          <cell r="C678" t="str">
            <v>m3</v>
          </cell>
          <cell r="D678"/>
          <cell r="E678"/>
          <cell r="F678"/>
          <cell r="G678">
            <v>1297146.299107143</v>
          </cell>
          <cell r="H678"/>
          <cell r="I678"/>
          <cell r="J678"/>
          <cell r="K678">
            <v>1297146.299107143</v>
          </cell>
        </row>
        <row r="679">
          <cell r="B679" t="str">
            <v>Beton mutu sedang fc' 40 Mpa, slump (10±2,5)cm, agregat maks 19 mm secara semi mekanis</v>
          </cell>
          <cell r="C679" t="str">
            <v>m3</v>
          </cell>
          <cell r="D679"/>
          <cell r="E679"/>
          <cell r="F679"/>
          <cell r="G679">
            <v>1559293.3169642859</v>
          </cell>
          <cell r="H679"/>
          <cell r="I679"/>
          <cell r="J679"/>
          <cell r="K679">
            <v>1559293.3169642859</v>
          </cell>
        </row>
        <row r="680">
          <cell r="B680"/>
          <cell r="C680"/>
          <cell r="D680"/>
          <cell r="E680"/>
          <cell r="F680"/>
          <cell r="G680"/>
          <cell r="H680"/>
          <cell r="I680"/>
          <cell r="J680"/>
          <cell r="K680">
            <v>0</v>
          </cell>
        </row>
        <row r="681">
          <cell r="B681"/>
          <cell r="C681"/>
          <cell r="D681"/>
          <cell r="E681"/>
          <cell r="F681"/>
          <cell r="G681"/>
          <cell r="H681"/>
          <cell r="I681"/>
          <cell r="J681"/>
          <cell r="K681">
            <v>0</v>
          </cell>
        </row>
        <row r="682">
          <cell r="B682"/>
          <cell r="C682"/>
          <cell r="D682"/>
          <cell r="E682"/>
          <cell r="F682"/>
          <cell r="G682"/>
          <cell r="H682"/>
          <cell r="I682"/>
          <cell r="J682"/>
          <cell r="K682">
            <v>0</v>
          </cell>
        </row>
        <row r="683">
          <cell r="B683"/>
          <cell r="C683"/>
          <cell r="D683"/>
          <cell r="E683"/>
          <cell r="F683"/>
          <cell r="G683"/>
          <cell r="H683"/>
          <cell r="I683"/>
          <cell r="J683"/>
          <cell r="K683">
            <v>0</v>
          </cell>
        </row>
        <row r="684">
          <cell r="B684"/>
          <cell r="C684"/>
          <cell r="D684"/>
          <cell r="E684"/>
          <cell r="F684"/>
          <cell r="G684"/>
          <cell r="H684"/>
          <cell r="I684"/>
          <cell r="J684"/>
          <cell r="K684"/>
        </row>
        <row r="685">
          <cell r="B685"/>
          <cell r="C685"/>
          <cell r="D685"/>
          <cell r="E685"/>
          <cell r="F685"/>
          <cell r="G685"/>
          <cell r="H685"/>
          <cell r="I685"/>
          <cell r="J685"/>
          <cell r="K685"/>
        </row>
        <row r="686">
          <cell r="I686"/>
        </row>
      </sheetData>
      <sheetData sheetId="7"/>
      <sheetData sheetId="8"/>
      <sheetData sheetId="9"/>
      <sheetData sheetId="10"/>
      <sheetData sheetId="11"/>
      <sheetData sheetId="12">
        <row r="32">
          <cell r="I32">
            <v>1.4678597430658307E-2</v>
          </cell>
        </row>
      </sheetData>
      <sheetData sheetId="13">
        <row r="197">
          <cell r="I197">
            <v>1.9987356834746391E-2</v>
          </cell>
        </row>
      </sheetData>
      <sheetData sheetId="14"/>
      <sheetData sheetId="15"/>
      <sheetData sheetId="16"/>
      <sheetData sheetId="17"/>
      <sheetData sheetId="18">
        <row r="11">
          <cell r="O11">
            <v>10</v>
          </cell>
        </row>
      </sheetData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16C12-2EC8-4BC1-9DAF-4C399A24CC58}">
  <dimension ref="A1:L201"/>
  <sheetViews>
    <sheetView tabSelected="1" topLeftCell="B1" workbookViewId="0">
      <selection activeCell="R9" sqref="R9"/>
    </sheetView>
  </sheetViews>
  <sheetFormatPr defaultRowHeight="13.8"/>
  <cols>
    <col min="1" max="1" width="9.33203125" style="1" hidden="1" customWidth="1"/>
    <col min="2" max="2" width="13.77734375" style="2" customWidth="1"/>
    <col min="3" max="3" width="26.77734375" style="2" customWidth="1"/>
    <col min="4" max="4" width="8.21875" style="2" hidden="1" customWidth="1"/>
    <col min="5" max="5" width="10.77734375" style="2" customWidth="1"/>
    <col min="6" max="6" width="13.77734375" style="3" customWidth="1"/>
    <col min="7" max="8" width="14.77734375" style="2" customWidth="1"/>
    <col min="9" max="9" width="11.21875" style="2" hidden="1" customWidth="1"/>
    <col min="10" max="10" width="11" style="2" hidden="1" customWidth="1"/>
    <col min="11" max="11" width="10.77734375" style="2" hidden="1" customWidth="1"/>
    <col min="12" max="12" width="15.5546875" style="2" hidden="1" customWidth="1"/>
    <col min="13" max="257" width="8.88671875" style="2"/>
    <col min="258" max="258" width="13.77734375" style="2" customWidth="1"/>
    <col min="259" max="259" width="26.77734375" style="2" customWidth="1"/>
    <col min="260" max="261" width="10.77734375" style="2" customWidth="1"/>
    <col min="262" max="262" width="13.77734375" style="2" customWidth="1"/>
    <col min="263" max="264" width="14.77734375" style="2" customWidth="1"/>
    <col min="265" max="268" width="0" style="2" hidden="1" customWidth="1"/>
    <col min="269" max="513" width="8.88671875" style="2"/>
    <col min="514" max="514" width="13.77734375" style="2" customWidth="1"/>
    <col min="515" max="515" width="26.77734375" style="2" customWidth="1"/>
    <col min="516" max="517" width="10.77734375" style="2" customWidth="1"/>
    <col min="518" max="518" width="13.77734375" style="2" customWidth="1"/>
    <col min="519" max="520" width="14.77734375" style="2" customWidth="1"/>
    <col min="521" max="524" width="0" style="2" hidden="1" customWidth="1"/>
    <col min="525" max="769" width="8.88671875" style="2"/>
    <col min="770" max="770" width="13.77734375" style="2" customWidth="1"/>
    <col min="771" max="771" width="26.77734375" style="2" customWidth="1"/>
    <col min="772" max="773" width="10.77734375" style="2" customWidth="1"/>
    <col min="774" max="774" width="13.77734375" style="2" customWidth="1"/>
    <col min="775" max="776" width="14.77734375" style="2" customWidth="1"/>
    <col min="777" max="780" width="0" style="2" hidden="1" customWidth="1"/>
    <col min="781" max="1025" width="8.88671875" style="2"/>
    <col min="1026" max="1026" width="13.77734375" style="2" customWidth="1"/>
    <col min="1027" max="1027" width="26.77734375" style="2" customWidth="1"/>
    <col min="1028" max="1029" width="10.77734375" style="2" customWidth="1"/>
    <col min="1030" max="1030" width="13.77734375" style="2" customWidth="1"/>
    <col min="1031" max="1032" width="14.77734375" style="2" customWidth="1"/>
    <col min="1033" max="1036" width="0" style="2" hidden="1" customWidth="1"/>
    <col min="1037" max="1281" width="8.88671875" style="2"/>
    <col min="1282" max="1282" width="13.77734375" style="2" customWidth="1"/>
    <col min="1283" max="1283" width="26.77734375" style="2" customWidth="1"/>
    <col min="1284" max="1285" width="10.77734375" style="2" customWidth="1"/>
    <col min="1286" max="1286" width="13.77734375" style="2" customWidth="1"/>
    <col min="1287" max="1288" width="14.77734375" style="2" customWidth="1"/>
    <col min="1289" max="1292" width="0" style="2" hidden="1" customWidth="1"/>
    <col min="1293" max="1537" width="8.88671875" style="2"/>
    <col min="1538" max="1538" width="13.77734375" style="2" customWidth="1"/>
    <col min="1539" max="1539" width="26.77734375" style="2" customWidth="1"/>
    <col min="1540" max="1541" width="10.77734375" style="2" customWidth="1"/>
    <col min="1542" max="1542" width="13.77734375" style="2" customWidth="1"/>
    <col min="1543" max="1544" width="14.77734375" style="2" customWidth="1"/>
    <col min="1545" max="1548" width="0" style="2" hidden="1" customWidth="1"/>
    <col min="1549" max="1793" width="8.88671875" style="2"/>
    <col min="1794" max="1794" width="13.77734375" style="2" customWidth="1"/>
    <col min="1795" max="1795" width="26.77734375" style="2" customWidth="1"/>
    <col min="1796" max="1797" width="10.77734375" style="2" customWidth="1"/>
    <col min="1798" max="1798" width="13.77734375" style="2" customWidth="1"/>
    <col min="1799" max="1800" width="14.77734375" style="2" customWidth="1"/>
    <col min="1801" max="1804" width="0" style="2" hidden="1" customWidth="1"/>
    <col min="1805" max="2049" width="8.88671875" style="2"/>
    <col min="2050" max="2050" width="13.77734375" style="2" customWidth="1"/>
    <col min="2051" max="2051" width="26.77734375" style="2" customWidth="1"/>
    <col min="2052" max="2053" width="10.77734375" style="2" customWidth="1"/>
    <col min="2054" max="2054" width="13.77734375" style="2" customWidth="1"/>
    <col min="2055" max="2056" width="14.77734375" style="2" customWidth="1"/>
    <col min="2057" max="2060" width="0" style="2" hidden="1" customWidth="1"/>
    <col min="2061" max="2305" width="8.88671875" style="2"/>
    <col min="2306" max="2306" width="13.77734375" style="2" customWidth="1"/>
    <col min="2307" max="2307" width="26.77734375" style="2" customWidth="1"/>
    <col min="2308" max="2309" width="10.77734375" style="2" customWidth="1"/>
    <col min="2310" max="2310" width="13.77734375" style="2" customWidth="1"/>
    <col min="2311" max="2312" width="14.77734375" style="2" customWidth="1"/>
    <col min="2313" max="2316" width="0" style="2" hidden="1" customWidth="1"/>
    <col min="2317" max="2561" width="8.88671875" style="2"/>
    <col min="2562" max="2562" width="13.77734375" style="2" customWidth="1"/>
    <col min="2563" max="2563" width="26.77734375" style="2" customWidth="1"/>
    <col min="2564" max="2565" width="10.77734375" style="2" customWidth="1"/>
    <col min="2566" max="2566" width="13.77734375" style="2" customWidth="1"/>
    <col min="2567" max="2568" width="14.77734375" style="2" customWidth="1"/>
    <col min="2569" max="2572" width="0" style="2" hidden="1" customWidth="1"/>
    <col min="2573" max="2817" width="8.88671875" style="2"/>
    <col min="2818" max="2818" width="13.77734375" style="2" customWidth="1"/>
    <col min="2819" max="2819" width="26.77734375" style="2" customWidth="1"/>
    <col min="2820" max="2821" width="10.77734375" style="2" customWidth="1"/>
    <col min="2822" max="2822" width="13.77734375" style="2" customWidth="1"/>
    <col min="2823" max="2824" width="14.77734375" style="2" customWidth="1"/>
    <col min="2825" max="2828" width="0" style="2" hidden="1" customWidth="1"/>
    <col min="2829" max="3073" width="8.88671875" style="2"/>
    <col min="3074" max="3074" width="13.77734375" style="2" customWidth="1"/>
    <col min="3075" max="3075" width="26.77734375" style="2" customWidth="1"/>
    <col min="3076" max="3077" width="10.77734375" style="2" customWidth="1"/>
    <col min="3078" max="3078" width="13.77734375" style="2" customWidth="1"/>
    <col min="3079" max="3080" width="14.77734375" style="2" customWidth="1"/>
    <col min="3081" max="3084" width="0" style="2" hidden="1" customWidth="1"/>
    <col min="3085" max="3329" width="8.88671875" style="2"/>
    <col min="3330" max="3330" width="13.77734375" style="2" customWidth="1"/>
    <col min="3331" max="3331" width="26.77734375" style="2" customWidth="1"/>
    <col min="3332" max="3333" width="10.77734375" style="2" customWidth="1"/>
    <col min="3334" max="3334" width="13.77734375" style="2" customWidth="1"/>
    <col min="3335" max="3336" width="14.77734375" style="2" customWidth="1"/>
    <col min="3337" max="3340" width="0" style="2" hidden="1" customWidth="1"/>
    <col min="3341" max="3585" width="8.88671875" style="2"/>
    <col min="3586" max="3586" width="13.77734375" style="2" customWidth="1"/>
    <col min="3587" max="3587" width="26.77734375" style="2" customWidth="1"/>
    <col min="3588" max="3589" width="10.77734375" style="2" customWidth="1"/>
    <col min="3590" max="3590" width="13.77734375" style="2" customWidth="1"/>
    <col min="3591" max="3592" width="14.77734375" style="2" customWidth="1"/>
    <col min="3593" max="3596" width="0" style="2" hidden="1" customWidth="1"/>
    <col min="3597" max="3841" width="8.88671875" style="2"/>
    <col min="3842" max="3842" width="13.77734375" style="2" customWidth="1"/>
    <col min="3843" max="3843" width="26.77734375" style="2" customWidth="1"/>
    <col min="3844" max="3845" width="10.77734375" style="2" customWidth="1"/>
    <col min="3846" max="3846" width="13.77734375" style="2" customWidth="1"/>
    <col min="3847" max="3848" width="14.77734375" style="2" customWidth="1"/>
    <col min="3849" max="3852" width="0" style="2" hidden="1" customWidth="1"/>
    <col min="3853" max="4097" width="8.88671875" style="2"/>
    <col min="4098" max="4098" width="13.77734375" style="2" customWidth="1"/>
    <col min="4099" max="4099" width="26.77734375" style="2" customWidth="1"/>
    <col min="4100" max="4101" width="10.77734375" style="2" customWidth="1"/>
    <col min="4102" max="4102" width="13.77734375" style="2" customWidth="1"/>
    <col min="4103" max="4104" width="14.77734375" style="2" customWidth="1"/>
    <col min="4105" max="4108" width="0" style="2" hidden="1" customWidth="1"/>
    <col min="4109" max="4353" width="8.88671875" style="2"/>
    <col min="4354" max="4354" width="13.77734375" style="2" customWidth="1"/>
    <col min="4355" max="4355" width="26.77734375" style="2" customWidth="1"/>
    <col min="4356" max="4357" width="10.77734375" style="2" customWidth="1"/>
    <col min="4358" max="4358" width="13.77734375" style="2" customWidth="1"/>
    <col min="4359" max="4360" width="14.77734375" style="2" customWidth="1"/>
    <col min="4361" max="4364" width="0" style="2" hidden="1" customWidth="1"/>
    <col min="4365" max="4609" width="8.88671875" style="2"/>
    <col min="4610" max="4610" width="13.77734375" style="2" customWidth="1"/>
    <col min="4611" max="4611" width="26.77734375" style="2" customWidth="1"/>
    <col min="4612" max="4613" width="10.77734375" style="2" customWidth="1"/>
    <col min="4614" max="4614" width="13.77734375" style="2" customWidth="1"/>
    <col min="4615" max="4616" width="14.77734375" style="2" customWidth="1"/>
    <col min="4617" max="4620" width="0" style="2" hidden="1" customWidth="1"/>
    <col min="4621" max="4865" width="8.88671875" style="2"/>
    <col min="4866" max="4866" width="13.77734375" style="2" customWidth="1"/>
    <col min="4867" max="4867" width="26.77734375" style="2" customWidth="1"/>
    <col min="4868" max="4869" width="10.77734375" style="2" customWidth="1"/>
    <col min="4870" max="4870" width="13.77734375" style="2" customWidth="1"/>
    <col min="4871" max="4872" width="14.77734375" style="2" customWidth="1"/>
    <col min="4873" max="4876" width="0" style="2" hidden="1" customWidth="1"/>
    <col min="4877" max="5121" width="8.88671875" style="2"/>
    <col min="5122" max="5122" width="13.77734375" style="2" customWidth="1"/>
    <col min="5123" max="5123" width="26.77734375" style="2" customWidth="1"/>
    <col min="5124" max="5125" width="10.77734375" style="2" customWidth="1"/>
    <col min="5126" max="5126" width="13.77734375" style="2" customWidth="1"/>
    <col min="5127" max="5128" width="14.77734375" style="2" customWidth="1"/>
    <col min="5129" max="5132" width="0" style="2" hidden="1" customWidth="1"/>
    <col min="5133" max="5377" width="8.88671875" style="2"/>
    <col min="5378" max="5378" width="13.77734375" style="2" customWidth="1"/>
    <col min="5379" max="5379" width="26.77734375" style="2" customWidth="1"/>
    <col min="5380" max="5381" width="10.77734375" style="2" customWidth="1"/>
    <col min="5382" max="5382" width="13.77734375" style="2" customWidth="1"/>
    <col min="5383" max="5384" width="14.77734375" style="2" customWidth="1"/>
    <col min="5385" max="5388" width="0" style="2" hidden="1" customWidth="1"/>
    <col min="5389" max="5633" width="8.88671875" style="2"/>
    <col min="5634" max="5634" width="13.77734375" style="2" customWidth="1"/>
    <col min="5635" max="5635" width="26.77734375" style="2" customWidth="1"/>
    <col min="5636" max="5637" width="10.77734375" style="2" customWidth="1"/>
    <col min="5638" max="5638" width="13.77734375" style="2" customWidth="1"/>
    <col min="5639" max="5640" width="14.77734375" style="2" customWidth="1"/>
    <col min="5641" max="5644" width="0" style="2" hidden="1" customWidth="1"/>
    <col min="5645" max="5889" width="8.88671875" style="2"/>
    <col min="5890" max="5890" width="13.77734375" style="2" customWidth="1"/>
    <col min="5891" max="5891" width="26.77734375" style="2" customWidth="1"/>
    <col min="5892" max="5893" width="10.77734375" style="2" customWidth="1"/>
    <col min="5894" max="5894" width="13.77734375" style="2" customWidth="1"/>
    <col min="5895" max="5896" width="14.77734375" style="2" customWidth="1"/>
    <col min="5897" max="5900" width="0" style="2" hidden="1" customWidth="1"/>
    <col min="5901" max="6145" width="8.88671875" style="2"/>
    <col min="6146" max="6146" width="13.77734375" style="2" customWidth="1"/>
    <col min="6147" max="6147" width="26.77734375" style="2" customWidth="1"/>
    <col min="6148" max="6149" width="10.77734375" style="2" customWidth="1"/>
    <col min="6150" max="6150" width="13.77734375" style="2" customWidth="1"/>
    <col min="6151" max="6152" width="14.77734375" style="2" customWidth="1"/>
    <col min="6153" max="6156" width="0" style="2" hidden="1" customWidth="1"/>
    <col min="6157" max="6401" width="8.88671875" style="2"/>
    <col min="6402" max="6402" width="13.77734375" style="2" customWidth="1"/>
    <col min="6403" max="6403" width="26.77734375" style="2" customWidth="1"/>
    <col min="6404" max="6405" width="10.77734375" style="2" customWidth="1"/>
    <col min="6406" max="6406" width="13.77734375" style="2" customWidth="1"/>
    <col min="6407" max="6408" width="14.77734375" style="2" customWidth="1"/>
    <col min="6409" max="6412" width="0" style="2" hidden="1" customWidth="1"/>
    <col min="6413" max="6657" width="8.88671875" style="2"/>
    <col min="6658" max="6658" width="13.77734375" style="2" customWidth="1"/>
    <col min="6659" max="6659" width="26.77734375" style="2" customWidth="1"/>
    <col min="6660" max="6661" width="10.77734375" style="2" customWidth="1"/>
    <col min="6662" max="6662" width="13.77734375" style="2" customWidth="1"/>
    <col min="6663" max="6664" width="14.77734375" style="2" customWidth="1"/>
    <col min="6665" max="6668" width="0" style="2" hidden="1" customWidth="1"/>
    <col min="6669" max="6913" width="8.88671875" style="2"/>
    <col min="6914" max="6914" width="13.77734375" style="2" customWidth="1"/>
    <col min="6915" max="6915" width="26.77734375" style="2" customWidth="1"/>
    <col min="6916" max="6917" width="10.77734375" style="2" customWidth="1"/>
    <col min="6918" max="6918" width="13.77734375" style="2" customWidth="1"/>
    <col min="6919" max="6920" width="14.77734375" style="2" customWidth="1"/>
    <col min="6921" max="6924" width="0" style="2" hidden="1" customWidth="1"/>
    <col min="6925" max="7169" width="8.88671875" style="2"/>
    <col min="7170" max="7170" width="13.77734375" style="2" customWidth="1"/>
    <col min="7171" max="7171" width="26.77734375" style="2" customWidth="1"/>
    <col min="7172" max="7173" width="10.77734375" style="2" customWidth="1"/>
    <col min="7174" max="7174" width="13.77734375" style="2" customWidth="1"/>
    <col min="7175" max="7176" width="14.77734375" style="2" customWidth="1"/>
    <col min="7177" max="7180" width="0" style="2" hidden="1" customWidth="1"/>
    <col min="7181" max="7425" width="8.88671875" style="2"/>
    <col min="7426" max="7426" width="13.77734375" style="2" customWidth="1"/>
    <col min="7427" max="7427" width="26.77734375" style="2" customWidth="1"/>
    <col min="7428" max="7429" width="10.77734375" style="2" customWidth="1"/>
    <col min="7430" max="7430" width="13.77734375" style="2" customWidth="1"/>
    <col min="7431" max="7432" width="14.77734375" style="2" customWidth="1"/>
    <col min="7433" max="7436" width="0" style="2" hidden="1" customWidth="1"/>
    <col min="7437" max="7681" width="8.88671875" style="2"/>
    <col min="7682" max="7682" width="13.77734375" style="2" customWidth="1"/>
    <col min="7683" max="7683" width="26.77734375" style="2" customWidth="1"/>
    <col min="7684" max="7685" width="10.77734375" style="2" customWidth="1"/>
    <col min="7686" max="7686" width="13.77734375" style="2" customWidth="1"/>
    <col min="7687" max="7688" width="14.77734375" style="2" customWidth="1"/>
    <col min="7689" max="7692" width="0" style="2" hidden="1" customWidth="1"/>
    <col min="7693" max="7937" width="8.88671875" style="2"/>
    <col min="7938" max="7938" width="13.77734375" style="2" customWidth="1"/>
    <col min="7939" max="7939" width="26.77734375" style="2" customWidth="1"/>
    <col min="7940" max="7941" width="10.77734375" style="2" customWidth="1"/>
    <col min="7942" max="7942" width="13.77734375" style="2" customWidth="1"/>
    <col min="7943" max="7944" width="14.77734375" style="2" customWidth="1"/>
    <col min="7945" max="7948" width="0" style="2" hidden="1" customWidth="1"/>
    <col min="7949" max="8193" width="8.88671875" style="2"/>
    <col min="8194" max="8194" width="13.77734375" style="2" customWidth="1"/>
    <col min="8195" max="8195" width="26.77734375" style="2" customWidth="1"/>
    <col min="8196" max="8197" width="10.77734375" style="2" customWidth="1"/>
    <col min="8198" max="8198" width="13.77734375" style="2" customWidth="1"/>
    <col min="8199" max="8200" width="14.77734375" style="2" customWidth="1"/>
    <col min="8201" max="8204" width="0" style="2" hidden="1" customWidth="1"/>
    <col min="8205" max="8449" width="8.88671875" style="2"/>
    <col min="8450" max="8450" width="13.77734375" style="2" customWidth="1"/>
    <col min="8451" max="8451" width="26.77734375" style="2" customWidth="1"/>
    <col min="8452" max="8453" width="10.77734375" style="2" customWidth="1"/>
    <col min="8454" max="8454" width="13.77734375" style="2" customWidth="1"/>
    <col min="8455" max="8456" width="14.77734375" style="2" customWidth="1"/>
    <col min="8457" max="8460" width="0" style="2" hidden="1" customWidth="1"/>
    <col min="8461" max="8705" width="8.88671875" style="2"/>
    <col min="8706" max="8706" width="13.77734375" style="2" customWidth="1"/>
    <col min="8707" max="8707" width="26.77734375" style="2" customWidth="1"/>
    <col min="8708" max="8709" width="10.77734375" style="2" customWidth="1"/>
    <col min="8710" max="8710" width="13.77734375" style="2" customWidth="1"/>
    <col min="8711" max="8712" width="14.77734375" style="2" customWidth="1"/>
    <col min="8713" max="8716" width="0" style="2" hidden="1" customWidth="1"/>
    <col min="8717" max="8961" width="8.88671875" style="2"/>
    <col min="8962" max="8962" width="13.77734375" style="2" customWidth="1"/>
    <col min="8963" max="8963" width="26.77734375" style="2" customWidth="1"/>
    <col min="8964" max="8965" width="10.77734375" style="2" customWidth="1"/>
    <col min="8966" max="8966" width="13.77734375" style="2" customWidth="1"/>
    <col min="8967" max="8968" width="14.77734375" style="2" customWidth="1"/>
    <col min="8969" max="8972" width="0" style="2" hidden="1" customWidth="1"/>
    <col min="8973" max="9217" width="8.88671875" style="2"/>
    <col min="9218" max="9218" width="13.77734375" style="2" customWidth="1"/>
    <col min="9219" max="9219" width="26.77734375" style="2" customWidth="1"/>
    <col min="9220" max="9221" width="10.77734375" style="2" customWidth="1"/>
    <col min="9222" max="9222" width="13.77734375" style="2" customWidth="1"/>
    <col min="9223" max="9224" width="14.77734375" style="2" customWidth="1"/>
    <col min="9225" max="9228" width="0" style="2" hidden="1" customWidth="1"/>
    <col min="9229" max="9473" width="8.88671875" style="2"/>
    <col min="9474" max="9474" width="13.77734375" style="2" customWidth="1"/>
    <col min="9475" max="9475" width="26.77734375" style="2" customWidth="1"/>
    <col min="9476" max="9477" width="10.77734375" style="2" customWidth="1"/>
    <col min="9478" max="9478" width="13.77734375" style="2" customWidth="1"/>
    <col min="9479" max="9480" width="14.77734375" style="2" customWidth="1"/>
    <col min="9481" max="9484" width="0" style="2" hidden="1" customWidth="1"/>
    <col min="9485" max="9729" width="8.88671875" style="2"/>
    <col min="9730" max="9730" width="13.77734375" style="2" customWidth="1"/>
    <col min="9731" max="9731" width="26.77734375" style="2" customWidth="1"/>
    <col min="9732" max="9733" width="10.77734375" style="2" customWidth="1"/>
    <col min="9734" max="9734" width="13.77734375" style="2" customWidth="1"/>
    <col min="9735" max="9736" width="14.77734375" style="2" customWidth="1"/>
    <col min="9737" max="9740" width="0" style="2" hidden="1" customWidth="1"/>
    <col min="9741" max="9985" width="8.88671875" style="2"/>
    <col min="9986" max="9986" width="13.77734375" style="2" customWidth="1"/>
    <col min="9987" max="9987" width="26.77734375" style="2" customWidth="1"/>
    <col min="9988" max="9989" width="10.77734375" style="2" customWidth="1"/>
    <col min="9990" max="9990" width="13.77734375" style="2" customWidth="1"/>
    <col min="9991" max="9992" width="14.77734375" style="2" customWidth="1"/>
    <col min="9993" max="9996" width="0" style="2" hidden="1" customWidth="1"/>
    <col min="9997" max="10241" width="8.88671875" style="2"/>
    <col min="10242" max="10242" width="13.77734375" style="2" customWidth="1"/>
    <col min="10243" max="10243" width="26.77734375" style="2" customWidth="1"/>
    <col min="10244" max="10245" width="10.77734375" style="2" customWidth="1"/>
    <col min="10246" max="10246" width="13.77734375" style="2" customWidth="1"/>
    <col min="10247" max="10248" width="14.77734375" style="2" customWidth="1"/>
    <col min="10249" max="10252" width="0" style="2" hidden="1" customWidth="1"/>
    <col min="10253" max="10497" width="8.88671875" style="2"/>
    <col min="10498" max="10498" width="13.77734375" style="2" customWidth="1"/>
    <col min="10499" max="10499" width="26.77734375" style="2" customWidth="1"/>
    <col min="10500" max="10501" width="10.77734375" style="2" customWidth="1"/>
    <col min="10502" max="10502" width="13.77734375" style="2" customWidth="1"/>
    <col min="10503" max="10504" width="14.77734375" style="2" customWidth="1"/>
    <col min="10505" max="10508" width="0" style="2" hidden="1" customWidth="1"/>
    <col min="10509" max="10753" width="8.88671875" style="2"/>
    <col min="10754" max="10754" width="13.77734375" style="2" customWidth="1"/>
    <col min="10755" max="10755" width="26.77734375" style="2" customWidth="1"/>
    <col min="10756" max="10757" width="10.77734375" style="2" customWidth="1"/>
    <col min="10758" max="10758" width="13.77734375" style="2" customWidth="1"/>
    <col min="10759" max="10760" width="14.77734375" style="2" customWidth="1"/>
    <col min="10761" max="10764" width="0" style="2" hidden="1" customWidth="1"/>
    <col min="10765" max="11009" width="8.88671875" style="2"/>
    <col min="11010" max="11010" width="13.77734375" style="2" customWidth="1"/>
    <col min="11011" max="11011" width="26.77734375" style="2" customWidth="1"/>
    <col min="11012" max="11013" width="10.77734375" style="2" customWidth="1"/>
    <col min="11014" max="11014" width="13.77734375" style="2" customWidth="1"/>
    <col min="11015" max="11016" width="14.77734375" style="2" customWidth="1"/>
    <col min="11017" max="11020" width="0" style="2" hidden="1" customWidth="1"/>
    <col min="11021" max="11265" width="8.88671875" style="2"/>
    <col min="11266" max="11266" width="13.77734375" style="2" customWidth="1"/>
    <col min="11267" max="11267" width="26.77734375" style="2" customWidth="1"/>
    <col min="11268" max="11269" width="10.77734375" style="2" customWidth="1"/>
    <col min="11270" max="11270" width="13.77734375" style="2" customWidth="1"/>
    <col min="11271" max="11272" width="14.77734375" style="2" customWidth="1"/>
    <col min="11273" max="11276" width="0" style="2" hidden="1" customWidth="1"/>
    <col min="11277" max="11521" width="8.88671875" style="2"/>
    <col min="11522" max="11522" width="13.77734375" style="2" customWidth="1"/>
    <col min="11523" max="11523" width="26.77734375" style="2" customWidth="1"/>
    <col min="11524" max="11525" width="10.77734375" style="2" customWidth="1"/>
    <col min="11526" max="11526" width="13.77734375" style="2" customWidth="1"/>
    <col min="11527" max="11528" width="14.77734375" style="2" customWidth="1"/>
    <col min="11529" max="11532" width="0" style="2" hidden="1" customWidth="1"/>
    <col min="11533" max="11777" width="8.88671875" style="2"/>
    <col min="11778" max="11778" width="13.77734375" style="2" customWidth="1"/>
    <col min="11779" max="11779" width="26.77734375" style="2" customWidth="1"/>
    <col min="11780" max="11781" width="10.77734375" style="2" customWidth="1"/>
    <col min="11782" max="11782" width="13.77734375" style="2" customWidth="1"/>
    <col min="11783" max="11784" width="14.77734375" style="2" customWidth="1"/>
    <col min="11785" max="11788" width="0" style="2" hidden="1" customWidth="1"/>
    <col min="11789" max="12033" width="8.88671875" style="2"/>
    <col min="12034" max="12034" width="13.77734375" style="2" customWidth="1"/>
    <col min="12035" max="12035" width="26.77734375" style="2" customWidth="1"/>
    <col min="12036" max="12037" width="10.77734375" style="2" customWidth="1"/>
    <col min="12038" max="12038" width="13.77734375" style="2" customWidth="1"/>
    <col min="12039" max="12040" width="14.77734375" style="2" customWidth="1"/>
    <col min="12041" max="12044" width="0" style="2" hidden="1" customWidth="1"/>
    <col min="12045" max="12289" width="8.88671875" style="2"/>
    <col min="12290" max="12290" width="13.77734375" style="2" customWidth="1"/>
    <col min="12291" max="12291" width="26.77734375" style="2" customWidth="1"/>
    <col min="12292" max="12293" width="10.77734375" style="2" customWidth="1"/>
    <col min="12294" max="12294" width="13.77734375" style="2" customWidth="1"/>
    <col min="12295" max="12296" width="14.77734375" style="2" customWidth="1"/>
    <col min="12297" max="12300" width="0" style="2" hidden="1" customWidth="1"/>
    <col min="12301" max="12545" width="8.88671875" style="2"/>
    <col min="12546" max="12546" width="13.77734375" style="2" customWidth="1"/>
    <col min="12547" max="12547" width="26.77734375" style="2" customWidth="1"/>
    <col min="12548" max="12549" width="10.77734375" style="2" customWidth="1"/>
    <col min="12550" max="12550" width="13.77734375" style="2" customWidth="1"/>
    <col min="12551" max="12552" width="14.77734375" style="2" customWidth="1"/>
    <col min="12553" max="12556" width="0" style="2" hidden="1" customWidth="1"/>
    <col min="12557" max="12801" width="8.88671875" style="2"/>
    <col min="12802" max="12802" width="13.77734375" style="2" customWidth="1"/>
    <col min="12803" max="12803" width="26.77734375" style="2" customWidth="1"/>
    <col min="12804" max="12805" width="10.77734375" style="2" customWidth="1"/>
    <col min="12806" max="12806" width="13.77734375" style="2" customWidth="1"/>
    <col min="12807" max="12808" width="14.77734375" style="2" customWidth="1"/>
    <col min="12809" max="12812" width="0" style="2" hidden="1" customWidth="1"/>
    <col min="12813" max="13057" width="8.88671875" style="2"/>
    <col min="13058" max="13058" width="13.77734375" style="2" customWidth="1"/>
    <col min="13059" max="13059" width="26.77734375" style="2" customWidth="1"/>
    <col min="13060" max="13061" width="10.77734375" style="2" customWidth="1"/>
    <col min="13062" max="13062" width="13.77734375" style="2" customWidth="1"/>
    <col min="13063" max="13064" width="14.77734375" style="2" customWidth="1"/>
    <col min="13065" max="13068" width="0" style="2" hidden="1" customWidth="1"/>
    <col min="13069" max="13313" width="8.88671875" style="2"/>
    <col min="13314" max="13314" width="13.77734375" style="2" customWidth="1"/>
    <col min="13315" max="13315" width="26.77734375" style="2" customWidth="1"/>
    <col min="13316" max="13317" width="10.77734375" style="2" customWidth="1"/>
    <col min="13318" max="13318" width="13.77734375" style="2" customWidth="1"/>
    <col min="13319" max="13320" width="14.77734375" style="2" customWidth="1"/>
    <col min="13321" max="13324" width="0" style="2" hidden="1" customWidth="1"/>
    <col min="13325" max="13569" width="8.88671875" style="2"/>
    <col min="13570" max="13570" width="13.77734375" style="2" customWidth="1"/>
    <col min="13571" max="13571" width="26.77734375" style="2" customWidth="1"/>
    <col min="13572" max="13573" width="10.77734375" style="2" customWidth="1"/>
    <col min="13574" max="13574" width="13.77734375" style="2" customWidth="1"/>
    <col min="13575" max="13576" width="14.77734375" style="2" customWidth="1"/>
    <col min="13577" max="13580" width="0" style="2" hidden="1" customWidth="1"/>
    <col min="13581" max="13825" width="8.88671875" style="2"/>
    <col min="13826" max="13826" width="13.77734375" style="2" customWidth="1"/>
    <col min="13827" max="13827" width="26.77734375" style="2" customWidth="1"/>
    <col min="13828" max="13829" width="10.77734375" style="2" customWidth="1"/>
    <col min="13830" max="13830" width="13.77734375" style="2" customWidth="1"/>
    <col min="13831" max="13832" width="14.77734375" style="2" customWidth="1"/>
    <col min="13833" max="13836" width="0" style="2" hidden="1" customWidth="1"/>
    <col min="13837" max="14081" width="8.88671875" style="2"/>
    <col min="14082" max="14082" width="13.77734375" style="2" customWidth="1"/>
    <col min="14083" max="14083" width="26.77734375" style="2" customWidth="1"/>
    <col min="14084" max="14085" width="10.77734375" style="2" customWidth="1"/>
    <col min="14086" max="14086" width="13.77734375" style="2" customWidth="1"/>
    <col min="14087" max="14088" width="14.77734375" style="2" customWidth="1"/>
    <col min="14089" max="14092" width="0" style="2" hidden="1" customWidth="1"/>
    <col min="14093" max="14337" width="8.88671875" style="2"/>
    <col min="14338" max="14338" width="13.77734375" style="2" customWidth="1"/>
    <col min="14339" max="14339" width="26.77734375" style="2" customWidth="1"/>
    <col min="14340" max="14341" width="10.77734375" style="2" customWidth="1"/>
    <col min="14342" max="14342" width="13.77734375" style="2" customWidth="1"/>
    <col min="14343" max="14344" width="14.77734375" style="2" customWidth="1"/>
    <col min="14345" max="14348" width="0" style="2" hidden="1" customWidth="1"/>
    <col min="14349" max="14593" width="8.88671875" style="2"/>
    <col min="14594" max="14594" width="13.77734375" style="2" customWidth="1"/>
    <col min="14595" max="14595" width="26.77734375" style="2" customWidth="1"/>
    <col min="14596" max="14597" width="10.77734375" style="2" customWidth="1"/>
    <col min="14598" max="14598" width="13.77734375" style="2" customWidth="1"/>
    <col min="14599" max="14600" width="14.77734375" style="2" customWidth="1"/>
    <col min="14601" max="14604" width="0" style="2" hidden="1" customWidth="1"/>
    <col min="14605" max="14849" width="8.88671875" style="2"/>
    <col min="14850" max="14850" width="13.77734375" style="2" customWidth="1"/>
    <col min="14851" max="14851" width="26.77734375" style="2" customWidth="1"/>
    <col min="14852" max="14853" width="10.77734375" style="2" customWidth="1"/>
    <col min="14854" max="14854" width="13.77734375" style="2" customWidth="1"/>
    <col min="14855" max="14856" width="14.77734375" style="2" customWidth="1"/>
    <col min="14857" max="14860" width="0" style="2" hidden="1" customWidth="1"/>
    <col min="14861" max="15105" width="8.88671875" style="2"/>
    <col min="15106" max="15106" width="13.77734375" style="2" customWidth="1"/>
    <col min="15107" max="15107" width="26.77734375" style="2" customWidth="1"/>
    <col min="15108" max="15109" width="10.77734375" style="2" customWidth="1"/>
    <col min="15110" max="15110" width="13.77734375" style="2" customWidth="1"/>
    <col min="15111" max="15112" width="14.77734375" style="2" customWidth="1"/>
    <col min="15113" max="15116" width="0" style="2" hidden="1" customWidth="1"/>
    <col min="15117" max="15361" width="8.88671875" style="2"/>
    <col min="15362" max="15362" width="13.77734375" style="2" customWidth="1"/>
    <col min="15363" max="15363" width="26.77734375" style="2" customWidth="1"/>
    <col min="15364" max="15365" width="10.77734375" style="2" customWidth="1"/>
    <col min="15366" max="15366" width="13.77734375" style="2" customWidth="1"/>
    <col min="15367" max="15368" width="14.77734375" style="2" customWidth="1"/>
    <col min="15369" max="15372" width="0" style="2" hidden="1" customWidth="1"/>
    <col min="15373" max="15617" width="8.88671875" style="2"/>
    <col min="15618" max="15618" width="13.77734375" style="2" customWidth="1"/>
    <col min="15619" max="15619" width="26.77734375" style="2" customWidth="1"/>
    <col min="15620" max="15621" width="10.77734375" style="2" customWidth="1"/>
    <col min="15622" max="15622" width="13.77734375" style="2" customWidth="1"/>
    <col min="15623" max="15624" width="14.77734375" style="2" customWidth="1"/>
    <col min="15625" max="15628" width="0" style="2" hidden="1" customWidth="1"/>
    <col min="15629" max="15873" width="8.88671875" style="2"/>
    <col min="15874" max="15874" width="13.77734375" style="2" customWidth="1"/>
    <col min="15875" max="15875" width="26.77734375" style="2" customWidth="1"/>
    <col min="15876" max="15877" width="10.77734375" style="2" customWidth="1"/>
    <col min="15878" max="15878" width="13.77734375" style="2" customWidth="1"/>
    <col min="15879" max="15880" width="14.77734375" style="2" customWidth="1"/>
    <col min="15881" max="15884" width="0" style="2" hidden="1" customWidth="1"/>
    <col min="15885" max="16129" width="8.88671875" style="2"/>
    <col min="16130" max="16130" width="13.77734375" style="2" customWidth="1"/>
    <col min="16131" max="16131" width="26.77734375" style="2" customWidth="1"/>
    <col min="16132" max="16133" width="10.77734375" style="2" customWidth="1"/>
    <col min="16134" max="16134" width="13.77734375" style="2" customWidth="1"/>
    <col min="16135" max="16136" width="14.77734375" style="2" customWidth="1"/>
    <col min="16137" max="16140" width="0" style="2" hidden="1" customWidth="1"/>
    <col min="16141" max="16384" width="8.88671875" style="2"/>
  </cols>
  <sheetData>
    <row r="1" spans="1:12" ht="12" customHeight="1"/>
    <row r="2" spans="1:12" ht="12" hidden="1" customHeight="1"/>
    <row r="3" spans="1:12" ht="12" hidden="1" customHeight="1"/>
    <row r="4" spans="1:12" ht="28.5" customHeight="1">
      <c r="B4" s="4" t="s">
        <v>0</v>
      </c>
      <c r="C4" s="51" t="s">
        <v>1</v>
      </c>
      <c r="D4" s="52"/>
      <c r="E4" s="52"/>
      <c r="F4" s="52"/>
      <c r="G4" s="53"/>
      <c r="H4" s="54"/>
      <c r="I4" s="55" t="s">
        <v>2</v>
      </c>
      <c r="J4" s="55"/>
      <c r="K4" s="55" t="s">
        <v>3</v>
      </c>
      <c r="L4" s="55"/>
    </row>
    <row r="5" spans="1:12" ht="12" customHeight="1">
      <c r="B5" s="56" t="s">
        <v>4</v>
      </c>
      <c r="C5" s="56" t="s">
        <v>5</v>
      </c>
      <c r="D5" s="57" t="s">
        <v>6</v>
      </c>
      <c r="E5" s="56" t="s">
        <v>7</v>
      </c>
      <c r="F5" s="60" t="s">
        <v>8</v>
      </c>
      <c r="G5" s="5" t="s">
        <v>9</v>
      </c>
      <c r="H5" s="5" t="s">
        <v>10</v>
      </c>
      <c r="I5" s="6" t="s">
        <v>9</v>
      </c>
      <c r="J5" s="7" t="s">
        <v>10</v>
      </c>
      <c r="K5" s="7" t="s">
        <v>9</v>
      </c>
      <c r="L5" s="7" t="s">
        <v>10</v>
      </c>
    </row>
    <row r="6" spans="1:12" ht="12" customHeight="1">
      <c r="B6" s="56"/>
      <c r="C6" s="56"/>
      <c r="D6" s="58"/>
      <c r="E6" s="56"/>
      <c r="F6" s="60"/>
      <c r="G6" s="5" t="s">
        <v>11</v>
      </c>
      <c r="H6" s="5" t="s">
        <v>12</v>
      </c>
      <c r="I6" s="6" t="s">
        <v>11</v>
      </c>
      <c r="J6" s="7" t="s">
        <v>12</v>
      </c>
      <c r="K6" s="7" t="s">
        <v>11</v>
      </c>
      <c r="L6" s="7" t="s">
        <v>12</v>
      </c>
    </row>
    <row r="7" spans="1:12" ht="12" customHeight="1">
      <c r="B7" s="56"/>
      <c r="C7" s="56"/>
      <c r="D7" s="59"/>
      <c r="E7" s="56"/>
      <c r="F7" s="60"/>
      <c r="G7" s="8"/>
      <c r="H7" s="5" t="s">
        <v>11</v>
      </c>
      <c r="I7" s="9"/>
      <c r="J7" s="7" t="s">
        <v>11</v>
      </c>
      <c r="K7" s="10"/>
      <c r="L7" s="7" t="s">
        <v>11</v>
      </c>
    </row>
    <row r="8" spans="1:12" ht="12" customHeight="1">
      <c r="B8" s="11" t="s">
        <v>13</v>
      </c>
      <c r="C8" s="12" t="s">
        <v>14</v>
      </c>
      <c r="D8" s="13"/>
      <c r="E8" s="13"/>
      <c r="F8" s="14"/>
      <c r="G8" s="13"/>
      <c r="H8" s="13"/>
      <c r="I8" s="15"/>
      <c r="J8" s="15"/>
      <c r="K8" s="15"/>
      <c r="L8" s="15"/>
    </row>
    <row r="9" spans="1:12" ht="12" customHeight="1">
      <c r="A9" s="1">
        <v>10110000</v>
      </c>
      <c r="B9" s="16"/>
      <c r="C9" s="10" t="s">
        <v>15</v>
      </c>
      <c r="D9" s="16" t="s">
        <v>16</v>
      </c>
      <c r="E9" s="16" t="str">
        <f>VLOOKUP(C9,[1]HSD!B:K,2,FALSE)</f>
        <v>OH</v>
      </c>
      <c r="F9" s="17">
        <v>5.0000000000000001E-3</v>
      </c>
      <c r="G9" s="18">
        <f>VLOOKUP(C9,[1]HSD!B:K,10,FALSE)</f>
        <v>285000</v>
      </c>
      <c r="H9" s="18">
        <f>F9*G9</f>
        <v>1425</v>
      </c>
      <c r="I9" s="18">
        <v>78600</v>
      </c>
      <c r="J9" s="18">
        <f>F9*I9</f>
        <v>393</v>
      </c>
      <c r="K9" s="18">
        <v>78600</v>
      </c>
      <c r="L9" s="18">
        <f>F9*K9</f>
        <v>393</v>
      </c>
    </row>
    <row r="10" spans="1:12" ht="12" customHeight="1">
      <c r="A10" s="1">
        <v>10120000</v>
      </c>
      <c r="B10" s="16"/>
      <c r="C10" s="10" t="s">
        <v>17</v>
      </c>
      <c r="D10" s="16" t="s">
        <v>18</v>
      </c>
      <c r="E10" s="16" t="str">
        <f>VLOOKUP(C10,[1]HSD!B:K,2,FALSE)</f>
        <v>OH</v>
      </c>
      <c r="F10" s="17"/>
      <c r="G10" s="18">
        <f>VLOOKUP(C10,[1]HSD!B:K,10,FALSE)</f>
        <v>274000</v>
      </c>
      <c r="H10" s="18">
        <f>F10*G10</f>
        <v>0</v>
      </c>
      <c r="I10" s="18">
        <v>91500</v>
      </c>
      <c r="J10" s="18">
        <f>F10*I10</f>
        <v>0</v>
      </c>
      <c r="K10" s="18">
        <v>91500</v>
      </c>
      <c r="L10" s="18">
        <f>F10*K10</f>
        <v>0</v>
      </c>
    </row>
    <row r="11" spans="1:12" ht="12" customHeight="1">
      <c r="A11" s="1">
        <v>10130000</v>
      </c>
      <c r="B11" s="16"/>
      <c r="C11" s="10" t="s">
        <v>19</v>
      </c>
      <c r="D11" s="16" t="s">
        <v>20</v>
      </c>
      <c r="E11" s="16" t="str">
        <f>VLOOKUP(C11,[1]HSD!B:K,2,FALSE)</f>
        <v>OH</v>
      </c>
      <c r="F11" s="17">
        <v>0.05</v>
      </c>
      <c r="G11" s="18">
        <f>VLOOKUP(C11,[1]HSD!B:K,10,FALSE)</f>
        <v>174000</v>
      </c>
      <c r="H11" s="18">
        <f>F11*G11</f>
        <v>8700</v>
      </c>
      <c r="I11" s="18">
        <v>92500</v>
      </c>
      <c r="J11" s="18">
        <f>F11*I11</f>
        <v>4625</v>
      </c>
      <c r="K11" s="18">
        <v>92500</v>
      </c>
      <c r="L11" s="18">
        <f>F11*K11</f>
        <v>4625</v>
      </c>
    </row>
    <row r="12" spans="1:12" ht="12" customHeight="1">
      <c r="B12" s="16"/>
      <c r="C12" s="10"/>
      <c r="D12" s="16"/>
      <c r="E12" s="16"/>
      <c r="F12" s="17"/>
      <c r="G12" s="18"/>
      <c r="H12" s="18"/>
      <c r="I12" s="18">
        <v>93500</v>
      </c>
      <c r="J12" s="18">
        <f>F12*I12</f>
        <v>0</v>
      </c>
      <c r="K12" s="18">
        <v>93500</v>
      </c>
      <c r="L12" s="18">
        <f>F12*K12</f>
        <v>0</v>
      </c>
    </row>
    <row r="13" spans="1:12" ht="12" customHeight="1">
      <c r="B13" s="16"/>
      <c r="C13" s="19"/>
      <c r="D13" s="7"/>
      <c r="E13" s="7"/>
      <c r="F13" s="20" t="s">
        <v>21</v>
      </c>
      <c r="G13" s="10"/>
      <c r="H13" s="18">
        <f>SUM(H9:H12)</f>
        <v>10125</v>
      </c>
      <c r="I13" s="10"/>
      <c r="J13" s="18">
        <f>SUM(J9:J12)</f>
        <v>5018</v>
      </c>
      <c r="K13" s="10"/>
      <c r="L13" s="18">
        <f>SUM(L9:L12)</f>
        <v>5018</v>
      </c>
    </row>
    <row r="14" spans="1:12" ht="12" customHeight="1">
      <c r="B14" s="16" t="s">
        <v>22</v>
      </c>
      <c r="C14" s="19" t="s">
        <v>23</v>
      </c>
      <c r="D14" s="7"/>
      <c r="E14" s="7"/>
      <c r="F14" s="21"/>
      <c r="G14" s="19"/>
      <c r="H14" s="18"/>
      <c r="I14" s="19"/>
      <c r="J14" s="18"/>
      <c r="K14" s="19"/>
      <c r="L14" s="18"/>
    </row>
    <row r="15" spans="1:12" ht="12" customHeight="1">
      <c r="B15" s="16"/>
      <c r="C15" s="19"/>
      <c r="D15" s="7"/>
      <c r="E15" s="16"/>
      <c r="F15" s="22"/>
      <c r="G15" s="18"/>
      <c r="H15" s="18">
        <f>F15*G15</f>
        <v>0</v>
      </c>
      <c r="I15" s="18">
        <v>232500</v>
      </c>
      <c r="J15" s="18">
        <f>F15*I15</f>
        <v>0</v>
      </c>
      <c r="K15" s="18">
        <v>270000</v>
      </c>
      <c r="L15" s="18">
        <f>F15*K15</f>
        <v>0</v>
      </c>
    </row>
    <row r="16" spans="1:12" ht="12" customHeight="1">
      <c r="B16" s="16"/>
      <c r="C16" s="19"/>
      <c r="D16" s="7"/>
      <c r="E16" s="16"/>
      <c r="F16" s="22"/>
      <c r="G16" s="18"/>
      <c r="H16" s="18">
        <f>F16*G16</f>
        <v>0</v>
      </c>
      <c r="I16" s="18">
        <v>1060</v>
      </c>
      <c r="J16" s="18">
        <f>F16*I16</f>
        <v>0</v>
      </c>
      <c r="K16" s="18">
        <v>1060</v>
      </c>
      <c r="L16" s="18">
        <f>F16*K16</f>
        <v>0</v>
      </c>
    </row>
    <row r="17" spans="2:12" ht="12" customHeight="1">
      <c r="B17" s="16"/>
      <c r="C17" s="19"/>
      <c r="D17" s="7"/>
      <c r="E17" s="16"/>
      <c r="F17" s="22"/>
      <c r="G17" s="18"/>
      <c r="H17" s="18">
        <f>F17*G17</f>
        <v>0</v>
      </c>
      <c r="I17" s="18">
        <v>215000</v>
      </c>
      <c r="J17" s="18">
        <f>F17*I17</f>
        <v>0</v>
      </c>
      <c r="K17" s="18">
        <v>250000</v>
      </c>
      <c r="L17" s="18">
        <f>F17*K17</f>
        <v>0</v>
      </c>
    </row>
    <row r="18" spans="2:12" ht="12" customHeight="1">
      <c r="B18" s="16"/>
      <c r="C18" s="19"/>
      <c r="D18" s="15"/>
      <c r="E18" s="15"/>
      <c r="F18" s="20" t="s">
        <v>24</v>
      </c>
      <c r="G18" s="10"/>
      <c r="H18" s="18">
        <f>SUM(H15:H17)</f>
        <v>0</v>
      </c>
      <c r="I18" s="10"/>
      <c r="J18" s="18">
        <f>SUM(J15:J17)</f>
        <v>0</v>
      </c>
      <c r="K18" s="10"/>
      <c r="L18" s="18">
        <f>SUM(L15:L17)</f>
        <v>0</v>
      </c>
    </row>
    <row r="19" spans="2:12" ht="12" customHeight="1">
      <c r="B19" s="16" t="s">
        <v>25</v>
      </c>
      <c r="C19" s="19" t="s">
        <v>26</v>
      </c>
      <c r="D19" s="15"/>
      <c r="E19" s="15"/>
      <c r="F19" s="23"/>
      <c r="G19" s="19"/>
      <c r="H19" s="18"/>
      <c r="I19" s="19"/>
      <c r="J19" s="18"/>
      <c r="K19" s="19"/>
      <c r="L19" s="18"/>
    </row>
    <row r="20" spans="2:12" ht="12" customHeight="1">
      <c r="B20" s="19"/>
      <c r="C20" s="19"/>
      <c r="D20" s="15"/>
      <c r="E20" s="15"/>
      <c r="F20" s="23"/>
      <c r="G20" s="18"/>
      <c r="H20" s="18">
        <f>F20*G20</f>
        <v>0</v>
      </c>
      <c r="I20" s="18"/>
      <c r="J20" s="18">
        <f>H20*I20</f>
        <v>0</v>
      </c>
      <c r="K20" s="18"/>
      <c r="L20" s="18">
        <f>J20*K20</f>
        <v>0</v>
      </c>
    </row>
    <row r="21" spans="2:12" ht="12" customHeight="1">
      <c r="B21" s="19"/>
      <c r="C21" s="19"/>
      <c r="D21" s="15"/>
      <c r="E21" s="15"/>
      <c r="F21" s="23"/>
      <c r="G21" s="18"/>
      <c r="H21" s="18">
        <f>F21*G21</f>
        <v>0</v>
      </c>
      <c r="I21" s="18"/>
      <c r="J21" s="18">
        <f>H21*I21</f>
        <v>0</v>
      </c>
      <c r="K21" s="18"/>
      <c r="L21" s="18">
        <f>J21*K21</f>
        <v>0</v>
      </c>
    </row>
    <row r="22" spans="2:12" ht="12" customHeight="1">
      <c r="B22" s="19"/>
      <c r="C22" s="19"/>
      <c r="D22" s="15"/>
      <c r="E22" s="15"/>
      <c r="F22" s="20" t="s">
        <v>27</v>
      </c>
      <c r="G22" s="10"/>
      <c r="H22" s="18">
        <f>SUM(H20:H21)</f>
        <v>0</v>
      </c>
      <c r="I22" s="10"/>
      <c r="J22" s="18">
        <f>SUM(J20:J21)</f>
        <v>0</v>
      </c>
      <c r="K22" s="10"/>
      <c r="L22" s="18">
        <f>SUM(L20:L21)</f>
        <v>0</v>
      </c>
    </row>
    <row r="23" spans="2:12" ht="12" customHeight="1">
      <c r="B23" s="16" t="s">
        <v>28</v>
      </c>
      <c r="C23" s="24" t="s">
        <v>29</v>
      </c>
      <c r="D23" s="25"/>
      <c r="E23" s="25"/>
      <c r="F23" s="26"/>
      <c r="G23" s="9"/>
      <c r="H23" s="18">
        <f>H13+H18+H22</f>
        <v>10125</v>
      </c>
      <c r="I23" s="9"/>
      <c r="J23" s="18">
        <f>J13+J18+J22</f>
        <v>5018</v>
      </c>
      <c r="K23" s="9"/>
      <c r="L23" s="18">
        <f>L13+L18+L22</f>
        <v>5018</v>
      </c>
    </row>
    <row r="24" spans="2:12" ht="12" customHeight="1">
      <c r="B24" s="16" t="s">
        <v>30</v>
      </c>
      <c r="C24" s="48" t="s">
        <v>31</v>
      </c>
      <c r="D24" s="49"/>
      <c r="E24" s="50"/>
      <c r="F24" s="27">
        <f>OP</f>
        <v>0.1</v>
      </c>
      <c r="G24" s="10" t="s">
        <v>32</v>
      </c>
      <c r="H24" s="18">
        <f>H23*F24</f>
        <v>1012.5</v>
      </c>
      <c r="I24" s="10" t="s">
        <v>32</v>
      </c>
      <c r="J24" s="18">
        <f>J23*F24</f>
        <v>501.8</v>
      </c>
      <c r="K24" s="10" t="s">
        <v>32</v>
      </c>
      <c r="L24" s="18">
        <f>L23*F24</f>
        <v>501.8</v>
      </c>
    </row>
    <row r="25" spans="2:12" ht="12" customHeight="1">
      <c r="B25" s="16" t="s">
        <v>33</v>
      </c>
      <c r="C25" s="28" t="s">
        <v>34</v>
      </c>
      <c r="D25" s="29"/>
      <c r="E25" s="30"/>
      <c r="F25" s="31"/>
      <c r="G25" s="9"/>
      <c r="H25" s="18">
        <f>H23+H24</f>
        <v>11137.5</v>
      </c>
      <c r="I25" s="9"/>
      <c r="J25" s="18"/>
      <c r="K25" s="9"/>
      <c r="L25" s="18"/>
    </row>
    <row r="26" spans="2:12" ht="12" customHeight="1">
      <c r="B26" s="16" t="s">
        <v>35</v>
      </c>
      <c r="C26" s="29" t="s">
        <v>36</v>
      </c>
      <c r="D26" s="29"/>
      <c r="E26" s="29"/>
      <c r="F26" s="32">
        <f>ppn</f>
        <v>0.12</v>
      </c>
      <c r="G26" s="9" t="s">
        <v>37</v>
      </c>
      <c r="H26" s="18">
        <f>H25*F26</f>
        <v>1336.5</v>
      </c>
      <c r="I26" s="9"/>
      <c r="J26" s="18"/>
      <c r="K26" s="9"/>
      <c r="L26" s="18"/>
    </row>
    <row r="27" spans="2:12" ht="12" customHeight="1">
      <c r="B27" s="16" t="s">
        <v>38</v>
      </c>
      <c r="C27" s="33" t="s">
        <v>39</v>
      </c>
      <c r="D27" s="25"/>
      <c r="E27" s="25"/>
      <c r="F27" s="26"/>
      <c r="G27" s="9"/>
      <c r="H27" s="34">
        <f>H25+H26</f>
        <v>12474</v>
      </c>
      <c r="I27" s="35"/>
      <c r="J27" s="34">
        <f>J23+J24</f>
        <v>5519.8</v>
      </c>
      <c r="K27" s="35"/>
      <c r="L27" s="34">
        <f>L23+L24</f>
        <v>5519.8</v>
      </c>
    </row>
    <row r="28" spans="2:12" ht="12" customHeight="1">
      <c r="B28" s="36"/>
      <c r="C28" s="37"/>
      <c r="D28" s="37"/>
      <c r="E28" s="37"/>
      <c r="F28" s="38"/>
      <c r="G28" s="37"/>
      <c r="H28" s="39"/>
    </row>
    <row r="29" spans="2:12" ht="28.95" customHeight="1">
      <c r="B29" s="4" t="s">
        <v>40</v>
      </c>
      <c r="C29" s="51" t="s">
        <v>41</v>
      </c>
      <c r="D29" s="52"/>
      <c r="E29" s="52"/>
      <c r="F29" s="52"/>
      <c r="G29" s="53"/>
      <c r="H29" s="54"/>
      <c r="I29" s="55" t="s">
        <v>2</v>
      </c>
      <c r="J29" s="55"/>
      <c r="K29" s="55" t="s">
        <v>3</v>
      </c>
      <c r="L29" s="55"/>
    </row>
    <row r="30" spans="2:12" ht="12" customHeight="1">
      <c r="B30" s="56" t="s">
        <v>4</v>
      </c>
      <c r="C30" s="56" t="s">
        <v>5</v>
      </c>
      <c r="D30" s="57" t="s">
        <v>6</v>
      </c>
      <c r="E30" s="56" t="s">
        <v>7</v>
      </c>
      <c r="F30" s="60" t="s">
        <v>8</v>
      </c>
      <c r="G30" s="5" t="s">
        <v>9</v>
      </c>
      <c r="H30" s="5" t="s">
        <v>10</v>
      </c>
      <c r="I30" s="6" t="s">
        <v>9</v>
      </c>
      <c r="J30" s="7" t="s">
        <v>10</v>
      </c>
      <c r="K30" s="7" t="s">
        <v>9</v>
      </c>
      <c r="L30" s="7" t="s">
        <v>10</v>
      </c>
    </row>
    <row r="31" spans="2:12" ht="12" customHeight="1">
      <c r="B31" s="56"/>
      <c r="C31" s="56"/>
      <c r="D31" s="58"/>
      <c r="E31" s="56"/>
      <c r="F31" s="60"/>
      <c r="G31" s="5" t="s">
        <v>11</v>
      </c>
      <c r="H31" s="5" t="s">
        <v>12</v>
      </c>
      <c r="I31" s="6" t="s">
        <v>11</v>
      </c>
      <c r="J31" s="7" t="s">
        <v>12</v>
      </c>
      <c r="K31" s="7" t="s">
        <v>11</v>
      </c>
      <c r="L31" s="7" t="s">
        <v>12</v>
      </c>
    </row>
    <row r="32" spans="2:12" ht="12" customHeight="1">
      <c r="B32" s="56"/>
      <c r="C32" s="56"/>
      <c r="D32" s="59"/>
      <c r="E32" s="56"/>
      <c r="F32" s="60"/>
      <c r="G32" s="8"/>
      <c r="H32" s="5" t="s">
        <v>11</v>
      </c>
      <c r="I32" s="9"/>
      <c r="J32" s="7" t="s">
        <v>11</v>
      </c>
      <c r="K32" s="10"/>
      <c r="L32" s="7" t="s">
        <v>11</v>
      </c>
    </row>
    <row r="33" spans="1:12" ht="12" customHeight="1">
      <c r="B33" s="11" t="s">
        <v>13</v>
      </c>
      <c r="C33" s="12" t="s">
        <v>14</v>
      </c>
      <c r="D33" s="13"/>
      <c r="E33" s="13"/>
      <c r="F33" s="14"/>
      <c r="G33" s="13"/>
      <c r="H33" s="13"/>
      <c r="I33" s="15"/>
      <c r="J33" s="15"/>
      <c r="K33" s="15"/>
      <c r="L33" s="15"/>
    </row>
    <row r="34" spans="1:12" ht="12" customHeight="1">
      <c r="A34" s="1">
        <v>10110000</v>
      </c>
      <c r="B34" s="16"/>
      <c r="C34" s="10" t="s">
        <v>15</v>
      </c>
      <c r="D34" s="16" t="s">
        <v>16</v>
      </c>
      <c r="E34" s="16" t="str">
        <f>VLOOKUP(C34,[1]HSD!B:K,2,FALSE)</f>
        <v>OH</v>
      </c>
      <c r="F34" s="17">
        <v>0.33779999999999999</v>
      </c>
      <c r="G34" s="18">
        <f>VLOOKUP(C34,[1]HSD!B:K,10,FALSE)</f>
        <v>285000</v>
      </c>
      <c r="H34" s="18">
        <f>F34*G34</f>
        <v>96273</v>
      </c>
      <c r="I34" s="18">
        <v>78600</v>
      </c>
      <c r="J34" s="18">
        <f>F34*I34</f>
        <v>26551.079999999998</v>
      </c>
      <c r="K34" s="18">
        <v>78600</v>
      </c>
      <c r="L34" s="18">
        <f>F34*K34</f>
        <v>26551.079999999998</v>
      </c>
    </row>
    <row r="35" spans="1:12" ht="12" customHeight="1">
      <c r="A35" s="1">
        <v>10120000</v>
      </c>
      <c r="B35" s="16"/>
      <c r="C35" s="10" t="s">
        <v>17</v>
      </c>
      <c r="D35" s="16" t="s">
        <v>18</v>
      </c>
      <c r="E35" s="16" t="str">
        <f>VLOOKUP(C35,[1]HSD!B:K,2,FALSE)</f>
        <v>OH</v>
      </c>
      <c r="F35" s="17"/>
      <c r="G35" s="18">
        <f>VLOOKUP(C35,[1]HSD!B:K,10,FALSE)</f>
        <v>274000</v>
      </c>
      <c r="H35" s="18">
        <f>F35*G35</f>
        <v>0</v>
      </c>
      <c r="I35" s="18">
        <v>91500</v>
      </c>
      <c r="J35" s="18">
        <f>F35*I35</f>
        <v>0</v>
      </c>
      <c r="K35" s="18">
        <v>91500</v>
      </c>
      <c r="L35" s="18">
        <f>F35*K35</f>
        <v>0</v>
      </c>
    </row>
    <row r="36" spans="1:12" ht="12" customHeight="1">
      <c r="A36" s="1">
        <v>10130000</v>
      </c>
      <c r="B36" s="16"/>
      <c r="C36" s="10" t="s">
        <v>19</v>
      </c>
      <c r="D36" s="16" t="s">
        <v>20</v>
      </c>
      <c r="E36" s="16" t="str">
        <f>VLOOKUP(C36,[1]HSD!B:K,2,FALSE)</f>
        <v>OH</v>
      </c>
      <c r="F36" s="17">
        <v>3.3780000000000001</v>
      </c>
      <c r="G36" s="18">
        <f>VLOOKUP(C36,[1]HSD!B:K,10,FALSE)</f>
        <v>174000</v>
      </c>
      <c r="H36" s="18">
        <f>F36*G36</f>
        <v>587772</v>
      </c>
      <c r="I36" s="18">
        <v>92500</v>
      </c>
      <c r="J36" s="18">
        <f>F36*I36</f>
        <v>312465</v>
      </c>
      <c r="K36" s="18">
        <v>92500</v>
      </c>
      <c r="L36" s="18">
        <f>F36*K36</f>
        <v>312465</v>
      </c>
    </row>
    <row r="37" spans="1:12" ht="12" customHeight="1">
      <c r="B37" s="16"/>
      <c r="C37" s="10"/>
      <c r="D37" s="16"/>
      <c r="E37" s="16"/>
      <c r="F37" s="17"/>
      <c r="G37" s="18"/>
      <c r="H37" s="18"/>
      <c r="I37" s="18"/>
      <c r="J37" s="18"/>
      <c r="K37" s="18"/>
      <c r="L37" s="18"/>
    </row>
    <row r="38" spans="1:12" ht="12" customHeight="1">
      <c r="B38" s="16"/>
      <c r="C38" s="19"/>
      <c r="D38" s="7"/>
      <c r="E38" s="7"/>
      <c r="F38" s="20" t="s">
        <v>21</v>
      </c>
      <c r="G38" s="40"/>
      <c r="H38" s="18">
        <f>SUM(H34:H37)</f>
        <v>684045</v>
      </c>
      <c r="I38" s="40"/>
      <c r="J38" s="18">
        <f>SUM(J34:J37)</f>
        <v>339016.08</v>
      </c>
      <c r="K38" s="40"/>
      <c r="L38" s="18">
        <f>SUM(L34:L37)</f>
        <v>339016.08</v>
      </c>
    </row>
    <row r="39" spans="1:12" ht="12" customHeight="1">
      <c r="B39" s="16" t="s">
        <v>22</v>
      </c>
      <c r="C39" s="19" t="s">
        <v>23</v>
      </c>
      <c r="D39" s="7"/>
      <c r="E39" s="7"/>
      <c r="F39" s="21"/>
      <c r="G39" s="16"/>
      <c r="H39" s="18"/>
      <c r="I39" s="16"/>
      <c r="J39" s="18"/>
      <c r="K39" s="16"/>
      <c r="L39" s="18"/>
    </row>
    <row r="40" spans="1:12" ht="12" customHeight="1">
      <c r="B40" s="16"/>
      <c r="C40" s="19"/>
      <c r="D40" s="7"/>
      <c r="E40" s="16"/>
      <c r="F40" s="22"/>
      <c r="G40" s="18"/>
      <c r="H40" s="18">
        <f>F40*G40</f>
        <v>0</v>
      </c>
      <c r="I40" s="18">
        <v>232500</v>
      </c>
      <c r="J40" s="18">
        <f>F40*I40</f>
        <v>0</v>
      </c>
      <c r="K40" s="18">
        <v>270000</v>
      </c>
      <c r="L40" s="18">
        <f>F40*K40</f>
        <v>0</v>
      </c>
    </row>
    <row r="41" spans="1:12" ht="12" customHeight="1">
      <c r="B41" s="16"/>
      <c r="C41" s="19"/>
      <c r="D41" s="7"/>
      <c r="E41" s="16"/>
      <c r="F41" s="22"/>
      <c r="G41" s="18"/>
      <c r="H41" s="18">
        <f>F41*G41</f>
        <v>0</v>
      </c>
      <c r="I41" s="18">
        <v>1060</v>
      </c>
      <c r="J41" s="18">
        <f>F41*I41</f>
        <v>0</v>
      </c>
      <c r="K41" s="18">
        <v>1060</v>
      </c>
      <c r="L41" s="18">
        <f>F41*K41</f>
        <v>0</v>
      </c>
    </row>
    <row r="42" spans="1:12" ht="12" customHeight="1">
      <c r="B42" s="16"/>
      <c r="C42" s="19"/>
      <c r="D42" s="7"/>
      <c r="E42" s="16"/>
      <c r="F42" s="22"/>
      <c r="G42" s="18"/>
      <c r="H42" s="18">
        <f>F42*G42</f>
        <v>0</v>
      </c>
      <c r="I42" s="18">
        <v>215000</v>
      </c>
      <c r="J42" s="18">
        <f>F42*I42</f>
        <v>0</v>
      </c>
      <c r="K42" s="18">
        <v>250000</v>
      </c>
      <c r="L42" s="18">
        <f>F42*K42</f>
        <v>0</v>
      </c>
    </row>
    <row r="43" spans="1:12" ht="12" customHeight="1">
      <c r="B43" s="16"/>
      <c r="C43" s="19"/>
      <c r="D43" s="7"/>
      <c r="E43" s="7"/>
      <c r="F43" s="20" t="s">
        <v>24</v>
      </c>
      <c r="G43" s="40"/>
      <c r="H43" s="18">
        <f>SUM(H40:H42)</f>
        <v>0</v>
      </c>
      <c r="I43" s="40"/>
      <c r="J43" s="18">
        <f>SUM(J40:J42)</f>
        <v>0</v>
      </c>
      <c r="K43" s="40"/>
      <c r="L43" s="18">
        <f>SUM(L40:L42)</f>
        <v>0</v>
      </c>
    </row>
    <row r="44" spans="1:12" ht="12" customHeight="1">
      <c r="B44" s="16" t="s">
        <v>25</v>
      </c>
      <c r="C44" s="19" t="s">
        <v>26</v>
      </c>
      <c r="D44" s="7"/>
      <c r="E44" s="7"/>
      <c r="F44" s="21"/>
      <c r="G44" s="16"/>
      <c r="H44" s="18"/>
      <c r="I44" s="16"/>
      <c r="J44" s="18"/>
      <c r="K44" s="16"/>
      <c r="L44" s="18"/>
    </row>
    <row r="45" spans="1:12" ht="12" customHeight="1">
      <c r="B45" s="16"/>
      <c r="C45" s="19"/>
      <c r="D45" s="7"/>
      <c r="E45" s="7"/>
      <c r="F45" s="21"/>
      <c r="G45" s="18"/>
      <c r="H45" s="18">
        <f>F45*G45</f>
        <v>0</v>
      </c>
      <c r="I45" s="18"/>
      <c r="J45" s="18">
        <f>H45*I45</f>
        <v>0</v>
      </c>
      <c r="K45" s="18"/>
      <c r="L45" s="18">
        <f>J45*K45</f>
        <v>0</v>
      </c>
    </row>
    <row r="46" spans="1:12" ht="12" customHeight="1">
      <c r="B46" s="16"/>
      <c r="C46" s="19"/>
      <c r="D46" s="7"/>
      <c r="E46" s="7"/>
      <c r="F46" s="20" t="s">
        <v>27</v>
      </c>
      <c r="G46" s="40"/>
      <c r="H46" s="18">
        <f>SUM(H45)</f>
        <v>0</v>
      </c>
      <c r="I46" s="40"/>
      <c r="J46" s="18">
        <f>SUM(J45)</f>
        <v>0</v>
      </c>
      <c r="K46" s="40"/>
      <c r="L46" s="18">
        <f>SUM(L45)</f>
        <v>0</v>
      </c>
    </row>
    <row r="47" spans="1:12" ht="12" customHeight="1">
      <c r="B47" s="16" t="s">
        <v>28</v>
      </c>
      <c r="C47" s="41" t="s">
        <v>29</v>
      </c>
      <c r="D47" s="42"/>
      <c r="E47" s="42"/>
      <c r="F47" s="43"/>
      <c r="G47" s="44"/>
      <c r="H47" s="18">
        <f>H38+H43+H46</f>
        <v>684045</v>
      </c>
      <c r="I47" s="44"/>
      <c r="J47" s="18">
        <f>J38+J43+J46</f>
        <v>339016.08</v>
      </c>
      <c r="K47" s="44"/>
      <c r="L47" s="18">
        <f>L38+L43+L46</f>
        <v>339016.08</v>
      </c>
    </row>
    <row r="48" spans="1:12" ht="12" customHeight="1">
      <c r="B48" s="16" t="s">
        <v>30</v>
      </c>
      <c r="C48" s="48" t="s">
        <v>31</v>
      </c>
      <c r="D48" s="49"/>
      <c r="E48" s="50"/>
      <c r="F48" s="27">
        <f>OP</f>
        <v>0.1</v>
      </c>
      <c r="G48" s="10" t="s">
        <v>32</v>
      </c>
      <c r="H48" s="18">
        <f>H47*F48</f>
        <v>68404.5</v>
      </c>
      <c r="I48" s="10" t="s">
        <v>32</v>
      </c>
      <c r="J48" s="18">
        <f>J47*F48</f>
        <v>33901.608</v>
      </c>
      <c r="K48" s="10" t="s">
        <v>32</v>
      </c>
      <c r="L48" s="18">
        <f>L47*F48</f>
        <v>33901.608</v>
      </c>
    </row>
    <row r="49" spans="1:12" ht="12" customHeight="1">
      <c r="B49" s="16" t="s">
        <v>33</v>
      </c>
      <c r="C49" s="28" t="s">
        <v>34</v>
      </c>
      <c r="D49" s="29"/>
      <c r="E49" s="30"/>
      <c r="F49" s="31"/>
      <c r="G49" s="9"/>
      <c r="H49" s="18">
        <f>H47+H48</f>
        <v>752449.5</v>
      </c>
      <c r="I49" s="9"/>
      <c r="J49" s="18"/>
      <c r="K49" s="9"/>
      <c r="L49" s="18"/>
    </row>
    <row r="50" spans="1:12" ht="12" customHeight="1">
      <c r="B50" s="16" t="s">
        <v>35</v>
      </c>
      <c r="C50" s="29" t="s">
        <v>36</v>
      </c>
      <c r="D50" s="29"/>
      <c r="E50" s="29"/>
      <c r="F50" s="32">
        <f>ppn</f>
        <v>0.12</v>
      </c>
      <c r="G50" s="9" t="s">
        <v>37</v>
      </c>
      <c r="H50" s="18">
        <f>H49*F50</f>
        <v>90293.94</v>
      </c>
      <c r="I50" s="9"/>
      <c r="J50" s="18"/>
      <c r="K50" s="9"/>
      <c r="L50" s="18"/>
    </row>
    <row r="51" spans="1:12" ht="12" customHeight="1">
      <c r="B51" s="16" t="s">
        <v>38</v>
      </c>
      <c r="C51" s="45" t="s">
        <v>39</v>
      </c>
      <c r="D51" s="42"/>
      <c r="E51" s="42"/>
      <c r="F51" s="43"/>
      <c r="G51" s="44"/>
      <c r="H51" s="34">
        <f>H49+H50</f>
        <v>842743.44</v>
      </c>
      <c r="I51" s="35"/>
      <c r="J51" s="34">
        <f>J47+J48</f>
        <v>372917.68800000002</v>
      </c>
      <c r="K51" s="35"/>
      <c r="L51" s="34">
        <f>L47+L48</f>
        <v>372917.68800000002</v>
      </c>
    </row>
    <row r="52" spans="1:12" ht="12" customHeight="1">
      <c r="B52" s="36"/>
      <c r="C52" s="37"/>
      <c r="D52" s="37"/>
      <c r="E52" s="37"/>
      <c r="F52" s="38"/>
      <c r="G52" s="37"/>
      <c r="H52" s="39"/>
    </row>
    <row r="53" spans="1:12" ht="28.95" customHeight="1">
      <c r="B53" s="4" t="s">
        <v>42</v>
      </c>
      <c r="C53" s="51" t="s">
        <v>43</v>
      </c>
      <c r="D53" s="52"/>
      <c r="E53" s="52"/>
      <c r="F53" s="52"/>
      <c r="G53" s="53"/>
      <c r="H53" s="54"/>
      <c r="I53" s="55" t="s">
        <v>2</v>
      </c>
      <c r="J53" s="55"/>
      <c r="K53" s="55" t="s">
        <v>3</v>
      </c>
      <c r="L53" s="55"/>
    </row>
    <row r="54" spans="1:12" ht="12" customHeight="1">
      <c r="B54" s="56" t="s">
        <v>4</v>
      </c>
      <c r="C54" s="56" t="s">
        <v>5</v>
      </c>
      <c r="D54" s="57" t="s">
        <v>6</v>
      </c>
      <c r="E54" s="56" t="s">
        <v>7</v>
      </c>
      <c r="F54" s="60" t="s">
        <v>8</v>
      </c>
      <c r="G54" s="5" t="s">
        <v>9</v>
      </c>
      <c r="H54" s="5" t="s">
        <v>10</v>
      </c>
      <c r="I54" s="6" t="s">
        <v>9</v>
      </c>
      <c r="J54" s="7" t="s">
        <v>10</v>
      </c>
      <c r="K54" s="7" t="s">
        <v>9</v>
      </c>
      <c r="L54" s="7" t="s">
        <v>10</v>
      </c>
    </row>
    <row r="55" spans="1:12" ht="12" customHeight="1">
      <c r="B55" s="56"/>
      <c r="C55" s="56"/>
      <c r="D55" s="58"/>
      <c r="E55" s="56"/>
      <c r="F55" s="60"/>
      <c r="G55" s="5" t="s">
        <v>11</v>
      </c>
      <c r="H55" s="5" t="s">
        <v>12</v>
      </c>
      <c r="I55" s="6" t="s">
        <v>11</v>
      </c>
      <c r="J55" s="7" t="s">
        <v>12</v>
      </c>
      <c r="K55" s="7" t="s">
        <v>11</v>
      </c>
      <c r="L55" s="7" t="s">
        <v>12</v>
      </c>
    </row>
    <row r="56" spans="1:12" ht="12" customHeight="1">
      <c r="B56" s="56"/>
      <c r="C56" s="56"/>
      <c r="D56" s="59"/>
      <c r="E56" s="56"/>
      <c r="F56" s="60"/>
      <c r="G56" s="8"/>
      <c r="H56" s="5" t="s">
        <v>11</v>
      </c>
      <c r="I56" s="9"/>
      <c r="J56" s="7" t="s">
        <v>11</v>
      </c>
      <c r="K56" s="10"/>
      <c r="L56" s="7" t="s">
        <v>11</v>
      </c>
    </row>
    <row r="57" spans="1:12" ht="12" customHeight="1">
      <c r="B57" s="11" t="s">
        <v>13</v>
      </c>
      <c r="C57" s="12" t="s">
        <v>14</v>
      </c>
      <c r="D57" s="13"/>
      <c r="E57" s="13"/>
      <c r="F57" s="14"/>
      <c r="G57" s="13"/>
      <c r="H57" s="13"/>
      <c r="I57" s="15"/>
      <c r="J57" s="15"/>
      <c r="K57" s="15"/>
      <c r="L57" s="15"/>
    </row>
    <row r="58" spans="1:12" ht="12" customHeight="1">
      <c r="A58" s="1">
        <v>10110000</v>
      </c>
      <c r="B58" s="16"/>
      <c r="C58" s="10" t="s">
        <v>15</v>
      </c>
      <c r="D58" s="16" t="s">
        <v>16</v>
      </c>
      <c r="E58" s="16" t="str">
        <f>VLOOKUP(C58,[1]HSD!B:K,2,FALSE)</f>
        <v>OH</v>
      </c>
      <c r="F58" s="17">
        <v>0.375</v>
      </c>
      <c r="G58" s="18">
        <f>VLOOKUP(C58,[1]HSD!B:K,10,FALSE)</f>
        <v>285000</v>
      </c>
      <c r="H58" s="18">
        <f>F58*G58</f>
        <v>106875</v>
      </c>
      <c r="I58" s="18">
        <v>78600</v>
      </c>
      <c r="J58" s="18">
        <f>F58*I58</f>
        <v>29475</v>
      </c>
      <c r="K58" s="18">
        <v>78600</v>
      </c>
      <c r="L58" s="18">
        <f>F58*K58</f>
        <v>29475</v>
      </c>
    </row>
    <row r="59" spans="1:12" ht="12" customHeight="1">
      <c r="A59" s="1">
        <v>10120000</v>
      </c>
      <c r="B59" s="16"/>
      <c r="C59" s="10" t="s">
        <v>17</v>
      </c>
      <c r="D59" s="16" t="s">
        <v>18</v>
      </c>
      <c r="E59" s="16" t="str">
        <f>VLOOKUP(C59,[1]HSD!B:K,2,FALSE)</f>
        <v>OH</v>
      </c>
      <c r="F59" s="17"/>
      <c r="G59" s="18">
        <f>VLOOKUP(C59,[1]HSD!B:K,10,FALSE)</f>
        <v>274000</v>
      </c>
      <c r="H59" s="18">
        <f>F59*G59</f>
        <v>0</v>
      </c>
      <c r="I59" s="18">
        <v>91500</v>
      </c>
      <c r="J59" s="18">
        <f>F59*I59</f>
        <v>0</v>
      </c>
      <c r="K59" s="18">
        <v>91500</v>
      </c>
      <c r="L59" s="18">
        <f>F59*K59</f>
        <v>0</v>
      </c>
    </row>
    <row r="60" spans="1:12" ht="12" customHeight="1">
      <c r="A60" s="1">
        <v>10130000</v>
      </c>
      <c r="B60" s="16"/>
      <c r="C60" s="10" t="s">
        <v>19</v>
      </c>
      <c r="D60" s="16" t="s">
        <v>20</v>
      </c>
      <c r="E60" s="16" t="str">
        <f>VLOOKUP(C60,[1]HSD!B:K,2,FALSE)</f>
        <v>OH</v>
      </c>
      <c r="F60" s="17">
        <v>3.75</v>
      </c>
      <c r="G60" s="18">
        <f>VLOOKUP(C60,[1]HSD!B:K,10,FALSE)</f>
        <v>174000</v>
      </c>
      <c r="H60" s="18">
        <f>F60*G60</f>
        <v>652500</v>
      </c>
      <c r="I60" s="18">
        <v>92500</v>
      </c>
      <c r="J60" s="18">
        <f>F60*I60</f>
        <v>346875</v>
      </c>
      <c r="K60" s="18">
        <v>92500</v>
      </c>
      <c r="L60" s="18">
        <f>F60*K60</f>
        <v>346875</v>
      </c>
    </row>
    <row r="61" spans="1:12" ht="12" customHeight="1">
      <c r="B61" s="16"/>
      <c r="C61" s="10"/>
      <c r="D61" s="16"/>
      <c r="E61" s="16"/>
      <c r="F61" s="17"/>
      <c r="G61" s="18"/>
      <c r="H61" s="18"/>
      <c r="I61" s="18"/>
      <c r="J61" s="18"/>
      <c r="K61" s="18"/>
      <c r="L61" s="18"/>
    </row>
    <row r="62" spans="1:12" ht="12" customHeight="1">
      <c r="B62" s="16"/>
      <c r="C62" s="19"/>
      <c r="D62" s="7"/>
      <c r="E62" s="7"/>
      <c r="F62" s="20" t="s">
        <v>21</v>
      </c>
      <c r="G62" s="40"/>
      <c r="H62" s="18">
        <f>SUM(H58:H61)</f>
        <v>759375</v>
      </c>
      <c r="I62" s="40"/>
      <c r="J62" s="18">
        <f>SUM(J58:J61)</f>
        <v>376350</v>
      </c>
      <c r="K62" s="40"/>
      <c r="L62" s="18">
        <f>SUM(L58:L61)</f>
        <v>376350</v>
      </c>
    </row>
    <row r="63" spans="1:12" ht="12" customHeight="1">
      <c r="B63" s="16" t="s">
        <v>22</v>
      </c>
      <c r="C63" s="19" t="s">
        <v>23</v>
      </c>
      <c r="D63" s="7"/>
      <c r="E63" s="7"/>
      <c r="F63" s="21"/>
      <c r="G63" s="16"/>
      <c r="H63" s="18"/>
      <c r="I63" s="16"/>
      <c r="J63" s="18"/>
      <c r="K63" s="16"/>
      <c r="L63" s="18"/>
    </row>
    <row r="64" spans="1:12" ht="12" customHeight="1">
      <c r="B64" s="16"/>
      <c r="C64" s="19"/>
      <c r="D64" s="7"/>
      <c r="E64" s="16"/>
      <c r="F64" s="22"/>
      <c r="G64" s="18"/>
      <c r="H64" s="18">
        <f>F64*G64</f>
        <v>0</v>
      </c>
      <c r="I64" s="18">
        <v>232500</v>
      </c>
      <c r="J64" s="18">
        <f>F64*I64</f>
        <v>0</v>
      </c>
      <c r="K64" s="18">
        <v>270000</v>
      </c>
      <c r="L64" s="18">
        <f>F64*K64</f>
        <v>0</v>
      </c>
    </row>
    <row r="65" spans="2:12" ht="12" customHeight="1">
      <c r="B65" s="16"/>
      <c r="C65" s="19"/>
      <c r="D65" s="7"/>
      <c r="E65" s="16"/>
      <c r="F65" s="22"/>
      <c r="G65" s="18"/>
      <c r="H65" s="18">
        <f>F65*G65</f>
        <v>0</v>
      </c>
      <c r="I65" s="18">
        <v>1060</v>
      </c>
      <c r="J65" s="18">
        <f>F65*I65</f>
        <v>0</v>
      </c>
      <c r="K65" s="18">
        <v>1060</v>
      </c>
      <c r="L65" s="18">
        <f>F65*K65</f>
        <v>0</v>
      </c>
    </row>
    <row r="66" spans="2:12" ht="12" customHeight="1">
      <c r="B66" s="16"/>
      <c r="C66" s="19"/>
      <c r="D66" s="7"/>
      <c r="E66" s="16"/>
      <c r="F66" s="22"/>
      <c r="G66" s="18"/>
      <c r="H66" s="18">
        <f>F66*G66</f>
        <v>0</v>
      </c>
      <c r="I66" s="18">
        <v>215000</v>
      </c>
      <c r="J66" s="18">
        <f>F66*I66</f>
        <v>0</v>
      </c>
      <c r="K66" s="18">
        <v>250000</v>
      </c>
      <c r="L66" s="18">
        <f>F66*K66</f>
        <v>0</v>
      </c>
    </row>
    <row r="67" spans="2:12" ht="12" customHeight="1">
      <c r="B67" s="16"/>
      <c r="C67" s="19"/>
      <c r="D67" s="7"/>
      <c r="E67" s="7"/>
      <c r="F67" s="20" t="s">
        <v>24</v>
      </c>
      <c r="G67" s="40"/>
      <c r="H67" s="18">
        <f>SUM(H64:H66)</f>
        <v>0</v>
      </c>
      <c r="I67" s="40"/>
      <c r="J67" s="18">
        <f>SUM(J64:J66)</f>
        <v>0</v>
      </c>
      <c r="K67" s="40"/>
      <c r="L67" s="18">
        <f>SUM(L64:L66)</f>
        <v>0</v>
      </c>
    </row>
    <row r="68" spans="2:12" ht="12" customHeight="1">
      <c r="B68" s="16" t="s">
        <v>25</v>
      </c>
      <c r="C68" s="19" t="s">
        <v>26</v>
      </c>
      <c r="D68" s="7"/>
      <c r="E68" s="7"/>
      <c r="F68" s="21"/>
      <c r="G68" s="16"/>
      <c r="H68" s="18"/>
      <c r="I68" s="16"/>
      <c r="J68" s="18"/>
      <c r="K68" s="16"/>
      <c r="L68" s="18"/>
    </row>
    <row r="69" spans="2:12" ht="12" customHeight="1">
      <c r="B69" s="16"/>
      <c r="C69" s="19"/>
      <c r="D69" s="7"/>
      <c r="E69" s="7"/>
      <c r="F69" s="21"/>
      <c r="G69" s="18"/>
      <c r="H69" s="18">
        <f>F69*G69</f>
        <v>0</v>
      </c>
      <c r="I69" s="18"/>
      <c r="J69" s="18">
        <f>H69*I69</f>
        <v>0</v>
      </c>
      <c r="K69" s="18"/>
      <c r="L69" s="18">
        <f>J69*K69</f>
        <v>0</v>
      </c>
    </row>
    <row r="70" spans="2:12" ht="12" customHeight="1">
      <c r="B70" s="16"/>
      <c r="C70" s="19"/>
      <c r="D70" s="7"/>
      <c r="E70" s="7"/>
      <c r="F70" s="20" t="s">
        <v>27</v>
      </c>
      <c r="G70" s="40"/>
      <c r="H70" s="18">
        <f>SUM(H69)</f>
        <v>0</v>
      </c>
      <c r="I70" s="40"/>
      <c r="J70" s="18">
        <f>SUM(J69)</f>
        <v>0</v>
      </c>
      <c r="K70" s="40"/>
      <c r="L70" s="18">
        <f>SUM(L69)</f>
        <v>0</v>
      </c>
    </row>
    <row r="71" spans="2:12" ht="12" customHeight="1">
      <c r="B71" s="16" t="s">
        <v>28</v>
      </c>
      <c r="C71" s="41" t="s">
        <v>29</v>
      </c>
      <c r="D71" s="42"/>
      <c r="E71" s="42"/>
      <c r="F71" s="43"/>
      <c r="G71" s="44"/>
      <c r="H71" s="18">
        <f>H62+H67+H70</f>
        <v>759375</v>
      </c>
      <c r="I71" s="44"/>
      <c r="J71" s="18">
        <f>J62+J67+J70</f>
        <v>376350</v>
      </c>
      <c r="K71" s="44"/>
      <c r="L71" s="18">
        <f>L62+L67+L70</f>
        <v>376350</v>
      </c>
    </row>
    <row r="72" spans="2:12" ht="12" customHeight="1">
      <c r="B72" s="16" t="s">
        <v>30</v>
      </c>
      <c r="C72" s="48" t="s">
        <v>31</v>
      </c>
      <c r="D72" s="49"/>
      <c r="E72" s="50"/>
      <c r="F72" s="27">
        <f>OP</f>
        <v>0.1</v>
      </c>
      <c r="G72" s="10" t="s">
        <v>32</v>
      </c>
      <c r="H72" s="18">
        <f>H71*F72</f>
        <v>75937.5</v>
      </c>
      <c r="I72" s="10" t="s">
        <v>32</v>
      </c>
      <c r="J72" s="18">
        <f>J71*F72</f>
        <v>37635</v>
      </c>
      <c r="K72" s="10" t="s">
        <v>32</v>
      </c>
      <c r="L72" s="18">
        <f>L71*F72</f>
        <v>37635</v>
      </c>
    </row>
    <row r="73" spans="2:12" ht="12" customHeight="1">
      <c r="B73" s="16" t="s">
        <v>33</v>
      </c>
      <c r="C73" s="28" t="s">
        <v>34</v>
      </c>
      <c r="D73" s="29"/>
      <c r="E73" s="30"/>
      <c r="F73" s="31"/>
      <c r="G73" s="9"/>
      <c r="H73" s="18">
        <f>H71+H72</f>
        <v>835312.5</v>
      </c>
      <c r="I73" s="9"/>
      <c r="J73" s="18"/>
      <c r="K73" s="9"/>
      <c r="L73" s="18"/>
    </row>
    <row r="74" spans="2:12" ht="12" customHeight="1">
      <c r="B74" s="16" t="s">
        <v>35</v>
      </c>
      <c r="C74" s="29" t="s">
        <v>36</v>
      </c>
      <c r="D74" s="29"/>
      <c r="E74" s="29"/>
      <c r="F74" s="32">
        <f>ppn</f>
        <v>0.12</v>
      </c>
      <c r="G74" s="9" t="s">
        <v>37</v>
      </c>
      <c r="H74" s="18">
        <f>H73*F74</f>
        <v>100237.5</v>
      </c>
      <c r="I74" s="9"/>
      <c r="J74" s="18"/>
      <c r="K74" s="9"/>
      <c r="L74" s="18"/>
    </row>
    <row r="75" spans="2:12" ht="12" customHeight="1">
      <c r="B75" s="16" t="s">
        <v>38</v>
      </c>
      <c r="C75" s="45" t="s">
        <v>39</v>
      </c>
      <c r="D75" s="42"/>
      <c r="E75" s="42"/>
      <c r="F75" s="43"/>
      <c r="G75" s="44"/>
      <c r="H75" s="34">
        <f>H73+H74</f>
        <v>935550</v>
      </c>
      <c r="I75" s="35"/>
      <c r="J75" s="34">
        <f>J71+J72</f>
        <v>413985</v>
      </c>
      <c r="K75" s="35"/>
      <c r="L75" s="34">
        <f>L71+L72</f>
        <v>413985</v>
      </c>
    </row>
    <row r="76" spans="2:12" ht="12" customHeight="1">
      <c r="B76" s="36"/>
      <c r="C76" s="37"/>
      <c r="D76" s="37"/>
      <c r="E76" s="37"/>
      <c r="F76" s="38"/>
      <c r="G76" s="37"/>
      <c r="H76" s="39"/>
    </row>
    <row r="77" spans="2:12" ht="28.95" customHeight="1">
      <c r="B77" s="4" t="s">
        <v>44</v>
      </c>
      <c r="C77" s="51" t="s">
        <v>45</v>
      </c>
      <c r="D77" s="52"/>
      <c r="E77" s="52"/>
      <c r="F77" s="52"/>
      <c r="G77" s="53"/>
      <c r="H77" s="54"/>
      <c r="I77" s="55" t="s">
        <v>2</v>
      </c>
      <c r="J77" s="55"/>
      <c r="K77" s="55" t="s">
        <v>3</v>
      </c>
      <c r="L77" s="55"/>
    </row>
    <row r="78" spans="2:12" ht="12" customHeight="1">
      <c r="B78" s="56" t="s">
        <v>4</v>
      </c>
      <c r="C78" s="56" t="s">
        <v>5</v>
      </c>
      <c r="D78" s="57" t="s">
        <v>6</v>
      </c>
      <c r="E78" s="56" t="s">
        <v>7</v>
      </c>
      <c r="F78" s="60" t="s">
        <v>8</v>
      </c>
      <c r="G78" s="5" t="s">
        <v>9</v>
      </c>
      <c r="H78" s="5" t="s">
        <v>10</v>
      </c>
      <c r="I78" s="6" t="s">
        <v>9</v>
      </c>
      <c r="J78" s="7" t="s">
        <v>10</v>
      </c>
      <c r="K78" s="7" t="s">
        <v>9</v>
      </c>
      <c r="L78" s="7" t="s">
        <v>10</v>
      </c>
    </row>
    <row r="79" spans="2:12" ht="12" customHeight="1">
      <c r="B79" s="56"/>
      <c r="C79" s="56"/>
      <c r="D79" s="58"/>
      <c r="E79" s="56"/>
      <c r="F79" s="60"/>
      <c r="G79" s="5" t="s">
        <v>11</v>
      </c>
      <c r="H79" s="5" t="s">
        <v>12</v>
      </c>
      <c r="I79" s="6" t="s">
        <v>11</v>
      </c>
      <c r="J79" s="7" t="s">
        <v>12</v>
      </c>
      <c r="K79" s="7" t="s">
        <v>11</v>
      </c>
      <c r="L79" s="7" t="s">
        <v>12</v>
      </c>
    </row>
    <row r="80" spans="2:12" ht="12" customHeight="1">
      <c r="B80" s="56"/>
      <c r="C80" s="56"/>
      <c r="D80" s="59"/>
      <c r="E80" s="56"/>
      <c r="F80" s="60"/>
      <c r="G80" s="8"/>
      <c r="H80" s="5" t="s">
        <v>11</v>
      </c>
      <c r="I80" s="9"/>
      <c r="J80" s="7" t="s">
        <v>11</v>
      </c>
      <c r="K80" s="10"/>
      <c r="L80" s="7" t="s">
        <v>11</v>
      </c>
    </row>
    <row r="81" spans="1:12" ht="12" customHeight="1">
      <c r="B81" s="11" t="s">
        <v>13</v>
      </c>
      <c r="C81" s="12" t="s">
        <v>14</v>
      </c>
      <c r="D81" s="13"/>
      <c r="E81" s="13"/>
      <c r="F81" s="14"/>
      <c r="G81" s="13"/>
      <c r="H81" s="13"/>
      <c r="I81" s="15"/>
      <c r="J81" s="15"/>
      <c r="K81" s="15"/>
      <c r="L81" s="15"/>
    </row>
    <row r="82" spans="1:12" ht="12" customHeight="1">
      <c r="A82" s="1">
        <v>10110000</v>
      </c>
      <c r="B82" s="16"/>
      <c r="C82" s="10" t="s">
        <v>15</v>
      </c>
      <c r="D82" s="16" t="s">
        <v>16</v>
      </c>
      <c r="E82" s="16" t="str">
        <f>VLOOKUP(C82,[1]HSD!B:K,2,FALSE)</f>
        <v>OH</v>
      </c>
      <c r="F82" s="17">
        <v>0.41249999999999998</v>
      </c>
      <c r="G82" s="18">
        <f>VLOOKUP(C82,[1]HSD!B:K,10,FALSE)</f>
        <v>285000</v>
      </c>
      <c r="H82" s="18">
        <f>F82*G82</f>
        <v>117562.5</v>
      </c>
      <c r="I82" s="18">
        <v>78600</v>
      </c>
      <c r="J82" s="18">
        <f>F82*I82</f>
        <v>32422.5</v>
      </c>
      <c r="K82" s="18">
        <v>78600</v>
      </c>
      <c r="L82" s="18">
        <f>F82*K82</f>
        <v>32422.5</v>
      </c>
    </row>
    <row r="83" spans="1:12" ht="12" customHeight="1">
      <c r="A83" s="1">
        <v>10120000</v>
      </c>
      <c r="B83" s="16"/>
      <c r="C83" s="10" t="s">
        <v>17</v>
      </c>
      <c r="D83" s="16" t="s">
        <v>18</v>
      </c>
      <c r="E83" s="16" t="str">
        <f>VLOOKUP(C83,[1]HSD!B:K,2,FALSE)</f>
        <v>OH</v>
      </c>
      <c r="F83" s="17"/>
      <c r="G83" s="18">
        <f>VLOOKUP(C83,[1]HSD!B:K,10,FALSE)</f>
        <v>274000</v>
      </c>
      <c r="H83" s="18">
        <f>F83*G83</f>
        <v>0</v>
      </c>
      <c r="I83" s="18">
        <v>91500</v>
      </c>
      <c r="J83" s="18">
        <f>F83*I83</f>
        <v>0</v>
      </c>
      <c r="K83" s="18">
        <v>91500</v>
      </c>
      <c r="L83" s="18">
        <f>F83*K83</f>
        <v>0</v>
      </c>
    </row>
    <row r="84" spans="1:12" ht="12" customHeight="1">
      <c r="A84" s="1">
        <v>10130000</v>
      </c>
      <c r="B84" s="16"/>
      <c r="C84" s="10" t="s">
        <v>19</v>
      </c>
      <c r="D84" s="16" t="s">
        <v>20</v>
      </c>
      <c r="E84" s="16" t="str">
        <f>VLOOKUP(C84,[1]HSD!B:K,2,FALSE)</f>
        <v>OH</v>
      </c>
      <c r="F84" s="17">
        <v>4.125</v>
      </c>
      <c r="G84" s="18">
        <f>VLOOKUP(C84,[1]HSD!B:K,10,FALSE)</f>
        <v>174000</v>
      </c>
      <c r="H84" s="18">
        <f>F84*G84</f>
        <v>717750</v>
      </c>
      <c r="I84" s="18">
        <v>92500</v>
      </c>
      <c r="J84" s="18">
        <f>F84*I84</f>
        <v>381562.5</v>
      </c>
      <c r="K84" s="18">
        <v>92500</v>
      </c>
      <c r="L84" s="18">
        <f>F84*K84</f>
        <v>381562.5</v>
      </c>
    </row>
    <row r="85" spans="1:12" ht="12" customHeight="1">
      <c r="B85" s="16"/>
      <c r="C85" s="10"/>
      <c r="D85" s="16"/>
      <c r="E85" s="16"/>
      <c r="F85" s="17"/>
      <c r="G85" s="18"/>
      <c r="H85" s="18"/>
      <c r="I85" s="18"/>
      <c r="J85" s="18"/>
      <c r="K85" s="18"/>
      <c r="L85" s="18"/>
    </row>
    <row r="86" spans="1:12" ht="12" customHeight="1">
      <c r="B86" s="16"/>
      <c r="C86" s="19"/>
      <c r="D86" s="7"/>
      <c r="E86" s="7"/>
      <c r="F86" s="20" t="s">
        <v>21</v>
      </c>
      <c r="G86" s="40"/>
      <c r="H86" s="18">
        <f>SUM(H82:H85)</f>
        <v>835312.5</v>
      </c>
      <c r="I86" s="40"/>
      <c r="J86" s="18">
        <f>SUM(J82:J85)</f>
        <v>413985</v>
      </c>
      <c r="K86" s="40"/>
      <c r="L86" s="18">
        <f>SUM(L82:L85)</f>
        <v>413985</v>
      </c>
    </row>
    <row r="87" spans="1:12" ht="12" customHeight="1">
      <c r="B87" s="16" t="s">
        <v>22</v>
      </c>
      <c r="C87" s="19" t="s">
        <v>23</v>
      </c>
      <c r="D87" s="7"/>
      <c r="E87" s="7"/>
      <c r="F87" s="21"/>
      <c r="G87" s="16"/>
      <c r="H87" s="18"/>
      <c r="I87" s="16"/>
      <c r="J87" s="18"/>
      <c r="K87" s="16"/>
      <c r="L87" s="18"/>
    </row>
    <row r="88" spans="1:12" ht="12" customHeight="1">
      <c r="B88" s="16"/>
      <c r="C88" s="19"/>
      <c r="D88" s="7"/>
      <c r="E88" s="16"/>
      <c r="F88" s="22"/>
      <c r="G88" s="18"/>
      <c r="H88" s="18">
        <f>F88*G88</f>
        <v>0</v>
      </c>
      <c r="I88" s="18">
        <v>232500</v>
      </c>
      <c r="J88" s="18">
        <f>F88*I88</f>
        <v>0</v>
      </c>
      <c r="K88" s="18">
        <v>270000</v>
      </c>
      <c r="L88" s="18">
        <f>F88*K88</f>
        <v>0</v>
      </c>
    </row>
    <row r="89" spans="1:12" ht="12" customHeight="1">
      <c r="B89" s="16"/>
      <c r="C89" s="19"/>
      <c r="D89" s="7"/>
      <c r="E89" s="16"/>
      <c r="F89" s="22"/>
      <c r="G89" s="18"/>
      <c r="H89" s="18">
        <f>F89*G89</f>
        <v>0</v>
      </c>
      <c r="I89" s="18">
        <v>1060</v>
      </c>
      <c r="J89" s="18">
        <f>F89*I89</f>
        <v>0</v>
      </c>
      <c r="K89" s="18">
        <v>1060</v>
      </c>
      <c r="L89" s="18">
        <f>F89*K89</f>
        <v>0</v>
      </c>
    </row>
    <row r="90" spans="1:12" ht="12" customHeight="1">
      <c r="B90" s="16"/>
      <c r="C90" s="19"/>
      <c r="D90" s="7"/>
      <c r="E90" s="16"/>
      <c r="F90" s="22"/>
      <c r="G90" s="18"/>
      <c r="H90" s="18">
        <f>F90*G90</f>
        <v>0</v>
      </c>
      <c r="I90" s="18">
        <v>215000</v>
      </c>
      <c r="J90" s="18">
        <f>F90*I90</f>
        <v>0</v>
      </c>
      <c r="K90" s="18">
        <v>250000</v>
      </c>
      <c r="L90" s="18">
        <f>F90*K90</f>
        <v>0</v>
      </c>
    </row>
    <row r="91" spans="1:12" ht="12" customHeight="1">
      <c r="B91" s="16"/>
      <c r="C91" s="19"/>
      <c r="D91" s="7"/>
      <c r="E91" s="7"/>
      <c r="F91" s="20" t="s">
        <v>24</v>
      </c>
      <c r="G91" s="40"/>
      <c r="H91" s="18">
        <f>SUM(H88:H90)</f>
        <v>0</v>
      </c>
      <c r="I91" s="40"/>
      <c r="J91" s="18">
        <f>SUM(J88:J90)</f>
        <v>0</v>
      </c>
      <c r="K91" s="40"/>
      <c r="L91" s="18">
        <f>SUM(L88:L90)</f>
        <v>0</v>
      </c>
    </row>
    <row r="92" spans="1:12" ht="12" customHeight="1">
      <c r="B92" s="16" t="s">
        <v>25</v>
      </c>
      <c r="C92" s="19" t="s">
        <v>26</v>
      </c>
      <c r="D92" s="7"/>
      <c r="E92" s="7"/>
      <c r="F92" s="21"/>
      <c r="G92" s="16"/>
      <c r="H92" s="18"/>
      <c r="I92" s="16"/>
      <c r="J92" s="18"/>
      <c r="K92" s="16"/>
      <c r="L92" s="18"/>
    </row>
    <row r="93" spans="1:12" ht="12" customHeight="1">
      <c r="B93" s="16"/>
      <c r="C93" s="19"/>
      <c r="D93" s="7"/>
      <c r="E93" s="7"/>
      <c r="F93" s="21"/>
      <c r="G93" s="18"/>
      <c r="H93" s="18">
        <f>F93*G93</f>
        <v>0</v>
      </c>
      <c r="I93" s="18"/>
      <c r="J93" s="18">
        <f>H93*I93</f>
        <v>0</v>
      </c>
      <c r="K93" s="18"/>
      <c r="L93" s="18">
        <f>J93*K93</f>
        <v>0</v>
      </c>
    </row>
    <row r="94" spans="1:12" ht="12" customHeight="1">
      <c r="B94" s="16"/>
      <c r="C94" s="19"/>
      <c r="D94" s="7"/>
      <c r="E94" s="7"/>
      <c r="F94" s="20" t="s">
        <v>27</v>
      </c>
      <c r="G94" s="40"/>
      <c r="H94" s="18">
        <f>SUM(H93)</f>
        <v>0</v>
      </c>
      <c r="I94" s="40"/>
      <c r="J94" s="18">
        <f>SUM(J93)</f>
        <v>0</v>
      </c>
      <c r="K94" s="40"/>
      <c r="L94" s="18">
        <f>SUM(L93)</f>
        <v>0</v>
      </c>
    </row>
    <row r="95" spans="1:12" ht="12" customHeight="1">
      <c r="B95" s="16" t="s">
        <v>28</v>
      </c>
      <c r="C95" s="41" t="s">
        <v>29</v>
      </c>
      <c r="D95" s="42"/>
      <c r="E95" s="42"/>
      <c r="F95" s="43"/>
      <c r="G95" s="44"/>
      <c r="H95" s="18">
        <f>H86+H91+H94</f>
        <v>835312.5</v>
      </c>
      <c r="I95" s="44"/>
      <c r="J95" s="18">
        <f>J86+J91+J94</f>
        <v>413985</v>
      </c>
      <c r="K95" s="44"/>
      <c r="L95" s="18">
        <f>L86+L91+L94</f>
        <v>413985</v>
      </c>
    </row>
    <row r="96" spans="1:12" ht="12" customHeight="1">
      <c r="B96" s="16" t="s">
        <v>30</v>
      </c>
      <c r="C96" s="48" t="s">
        <v>31</v>
      </c>
      <c r="D96" s="49"/>
      <c r="E96" s="50"/>
      <c r="F96" s="27">
        <f>OP</f>
        <v>0.1</v>
      </c>
      <c r="G96" s="10" t="s">
        <v>32</v>
      </c>
      <c r="H96" s="18">
        <f>H95*F96</f>
        <v>83531.25</v>
      </c>
      <c r="I96" s="10" t="s">
        <v>32</v>
      </c>
      <c r="J96" s="18">
        <f>J95*F96</f>
        <v>41398.5</v>
      </c>
      <c r="K96" s="10" t="s">
        <v>32</v>
      </c>
      <c r="L96" s="18">
        <f>L95*F96</f>
        <v>41398.5</v>
      </c>
    </row>
    <row r="97" spans="1:12" ht="12" customHeight="1">
      <c r="B97" s="16" t="s">
        <v>33</v>
      </c>
      <c r="C97" s="28" t="s">
        <v>34</v>
      </c>
      <c r="D97" s="29"/>
      <c r="E97" s="30"/>
      <c r="F97" s="31"/>
      <c r="G97" s="9"/>
      <c r="H97" s="18">
        <f>H95+H96</f>
        <v>918843.75</v>
      </c>
      <c r="I97" s="9"/>
      <c r="J97" s="18"/>
      <c r="K97" s="9"/>
      <c r="L97" s="18"/>
    </row>
    <row r="98" spans="1:12" ht="12" customHeight="1">
      <c r="B98" s="16" t="s">
        <v>35</v>
      </c>
      <c r="C98" s="29" t="s">
        <v>36</v>
      </c>
      <c r="D98" s="29"/>
      <c r="E98" s="29"/>
      <c r="F98" s="32">
        <f>ppn</f>
        <v>0.12</v>
      </c>
      <c r="G98" s="9" t="s">
        <v>37</v>
      </c>
      <c r="H98" s="18">
        <f>H97*F98</f>
        <v>110261.25</v>
      </c>
      <c r="I98" s="9"/>
      <c r="J98" s="18"/>
      <c r="K98" s="9"/>
      <c r="L98" s="18"/>
    </row>
    <row r="99" spans="1:12" ht="12" customHeight="1">
      <c r="B99" s="16" t="s">
        <v>38</v>
      </c>
      <c r="C99" s="45" t="s">
        <v>39</v>
      </c>
      <c r="D99" s="42"/>
      <c r="E99" s="42"/>
      <c r="F99" s="43"/>
      <c r="G99" s="44"/>
      <c r="H99" s="34">
        <f>H97+H98</f>
        <v>1029105</v>
      </c>
      <c r="I99" s="35"/>
      <c r="J99" s="34">
        <f>J95+J96</f>
        <v>455383.5</v>
      </c>
      <c r="K99" s="35"/>
      <c r="L99" s="34">
        <f>L95+L96</f>
        <v>455383.5</v>
      </c>
    </row>
    <row r="100" spans="1:12" ht="12" customHeight="1">
      <c r="B100" s="36"/>
      <c r="C100" s="37"/>
      <c r="D100" s="37"/>
      <c r="E100" s="37"/>
      <c r="F100" s="38"/>
      <c r="G100" s="37"/>
      <c r="H100" s="39"/>
    </row>
    <row r="101" spans="1:12" ht="28.95" customHeight="1">
      <c r="B101" s="4" t="s">
        <v>46</v>
      </c>
      <c r="C101" s="51" t="s">
        <v>47</v>
      </c>
      <c r="D101" s="52"/>
      <c r="E101" s="52"/>
      <c r="F101" s="52"/>
      <c r="G101" s="53"/>
      <c r="H101" s="54"/>
      <c r="I101" s="55" t="s">
        <v>2</v>
      </c>
      <c r="J101" s="55"/>
      <c r="K101" s="55" t="s">
        <v>3</v>
      </c>
      <c r="L101" s="55"/>
    </row>
    <row r="102" spans="1:12" ht="12" customHeight="1">
      <c r="B102" s="56" t="s">
        <v>4</v>
      </c>
      <c r="C102" s="56" t="s">
        <v>5</v>
      </c>
      <c r="D102" s="57" t="s">
        <v>6</v>
      </c>
      <c r="E102" s="56" t="s">
        <v>7</v>
      </c>
      <c r="F102" s="60" t="s">
        <v>8</v>
      </c>
      <c r="G102" s="5" t="s">
        <v>9</v>
      </c>
      <c r="H102" s="5" t="s">
        <v>10</v>
      </c>
      <c r="I102" s="6" t="s">
        <v>9</v>
      </c>
      <c r="J102" s="7" t="s">
        <v>10</v>
      </c>
      <c r="K102" s="7" t="s">
        <v>9</v>
      </c>
      <c r="L102" s="7" t="s">
        <v>10</v>
      </c>
    </row>
    <row r="103" spans="1:12" ht="12" customHeight="1">
      <c r="B103" s="56"/>
      <c r="C103" s="56"/>
      <c r="D103" s="58"/>
      <c r="E103" s="56"/>
      <c r="F103" s="60"/>
      <c r="G103" s="5" t="s">
        <v>11</v>
      </c>
      <c r="H103" s="5" t="s">
        <v>12</v>
      </c>
      <c r="I103" s="6" t="s">
        <v>11</v>
      </c>
      <c r="J103" s="7" t="s">
        <v>12</v>
      </c>
      <c r="K103" s="7" t="s">
        <v>11</v>
      </c>
      <c r="L103" s="7" t="s">
        <v>12</v>
      </c>
    </row>
    <row r="104" spans="1:12" ht="12" customHeight="1">
      <c r="B104" s="56"/>
      <c r="C104" s="56"/>
      <c r="D104" s="59"/>
      <c r="E104" s="56"/>
      <c r="F104" s="60"/>
      <c r="G104" s="8"/>
      <c r="H104" s="5" t="s">
        <v>11</v>
      </c>
      <c r="I104" s="9"/>
      <c r="J104" s="7" t="s">
        <v>11</v>
      </c>
      <c r="K104" s="10"/>
      <c r="L104" s="7" t="s">
        <v>11</v>
      </c>
    </row>
    <row r="105" spans="1:12" ht="12" customHeight="1">
      <c r="B105" s="11" t="s">
        <v>13</v>
      </c>
      <c r="C105" s="12" t="s">
        <v>14</v>
      </c>
      <c r="D105" s="13"/>
      <c r="E105" s="13"/>
      <c r="F105" s="14"/>
      <c r="G105" s="13"/>
      <c r="H105" s="13"/>
      <c r="I105" s="15"/>
      <c r="J105" s="15"/>
      <c r="K105" s="15"/>
      <c r="L105" s="15"/>
    </row>
    <row r="106" spans="1:12" ht="12" customHeight="1">
      <c r="A106" s="1">
        <v>10110000</v>
      </c>
      <c r="B106" s="16"/>
      <c r="C106" s="10" t="s">
        <v>15</v>
      </c>
      <c r="D106" s="16" t="s">
        <v>16</v>
      </c>
      <c r="E106" s="16" t="str">
        <f>VLOOKUP(C106,[1]HSD!B:K,2,FALSE)</f>
        <v>OH</v>
      </c>
      <c r="F106" s="17">
        <v>1.25E-3</v>
      </c>
      <c r="G106" s="18">
        <f>VLOOKUP(C106,[1]HSD!B:K,10,FALSE)</f>
        <v>285000</v>
      </c>
      <c r="H106" s="18">
        <f>F106*G106</f>
        <v>356.25</v>
      </c>
      <c r="I106" s="18">
        <v>78600</v>
      </c>
      <c r="J106" s="18">
        <f>F106*I106</f>
        <v>98.25</v>
      </c>
      <c r="K106" s="18">
        <v>78600</v>
      </c>
      <c r="L106" s="18">
        <f>F106*K106</f>
        <v>98.25</v>
      </c>
    </row>
    <row r="107" spans="1:12" ht="12" customHeight="1">
      <c r="A107" s="1">
        <v>10120000</v>
      </c>
      <c r="B107" s="16"/>
      <c r="C107" s="10" t="s">
        <v>17</v>
      </c>
      <c r="D107" s="16" t="s">
        <v>18</v>
      </c>
      <c r="E107" s="16" t="str">
        <f>VLOOKUP(C107,[1]HSD!B:K,2,FALSE)</f>
        <v>OH</v>
      </c>
      <c r="F107" s="17"/>
      <c r="G107" s="18">
        <f>VLOOKUP(C107,[1]HSD!B:K,10,FALSE)</f>
        <v>274000</v>
      </c>
      <c r="H107" s="18">
        <f>F107*G107</f>
        <v>0</v>
      </c>
      <c r="I107" s="18">
        <v>91500</v>
      </c>
      <c r="J107" s="18">
        <f>F107*I107</f>
        <v>0</v>
      </c>
      <c r="K107" s="18">
        <v>91500</v>
      </c>
      <c r="L107" s="18">
        <f>F107*K107</f>
        <v>0</v>
      </c>
    </row>
    <row r="108" spans="1:12" ht="12" customHeight="1">
      <c r="A108" s="1">
        <v>10130000</v>
      </c>
      <c r="B108" s="16"/>
      <c r="C108" s="10" t="s">
        <v>19</v>
      </c>
      <c r="D108" s="16" t="s">
        <v>20</v>
      </c>
      <c r="E108" s="16" t="str">
        <f>VLOOKUP(C108,[1]HSD!B:K,2,FALSE)</f>
        <v>OH</v>
      </c>
      <c r="F108" s="17">
        <v>1.2500000000000001E-2</v>
      </c>
      <c r="G108" s="18">
        <f>VLOOKUP(C108,[1]HSD!B:K,10,FALSE)</f>
        <v>174000</v>
      </c>
      <c r="H108" s="18">
        <f>F108*G108</f>
        <v>2175</v>
      </c>
      <c r="I108" s="18">
        <v>92500</v>
      </c>
      <c r="J108" s="18">
        <f>F108*I108</f>
        <v>1156.25</v>
      </c>
      <c r="K108" s="18">
        <v>92500</v>
      </c>
      <c r="L108" s="18">
        <f>F108*K108</f>
        <v>1156.25</v>
      </c>
    </row>
    <row r="109" spans="1:12" ht="12" customHeight="1">
      <c r="B109" s="16"/>
      <c r="C109" s="10"/>
      <c r="D109" s="16"/>
      <c r="E109" s="16"/>
      <c r="F109" s="17"/>
      <c r="G109" s="18"/>
      <c r="H109" s="18"/>
      <c r="I109" s="18"/>
      <c r="J109" s="18"/>
      <c r="K109" s="18"/>
      <c r="L109" s="18"/>
    </row>
    <row r="110" spans="1:12" ht="12" customHeight="1">
      <c r="B110" s="16"/>
      <c r="C110" s="19"/>
      <c r="D110" s="7"/>
      <c r="E110" s="7"/>
      <c r="F110" s="20" t="s">
        <v>21</v>
      </c>
      <c r="G110" s="40"/>
      <c r="H110" s="18">
        <f>SUM(H106:H109)</f>
        <v>2531.25</v>
      </c>
      <c r="I110" s="40"/>
      <c r="J110" s="18">
        <f>SUM(J106:J109)</f>
        <v>1254.5</v>
      </c>
      <c r="K110" s="40"/>
      <c r="L110" s="18">
        <f>SUM(L106:L109)</f>
        <v>1254.5</v>
      </c>
    </row>
    <row r="111" spans="1:12" ht="12" customHeight="1">
      <c r="B111" s="16" t="s">
        <v>22</v>
      </c>
      <c r="C111" s="19" t="s">
        <v>23</v>
      </c>
      <c r="D111" s="7"/>
      <c r="E111" s="7"/>
      <c r="F111" s="21"/>
      <c r="G111" s="16"/>
      <c r="H111" s="18"/>
      <c r="I111" s="16"/>
      <c r="J111" s="18"/>
      <c r="K111" s="16"/>
      <c r="L111" s="18"/>
    </row>
    <row r="112" spans="1:12" ht="12" customHeight="1">
      <c r="B112" s="16"/>
      <c r="C112" s="19"/>
      <c r="D112" s="7"/>
      <c r="E112" s="16"/>
      <c r="F112" s="22"/>
      <c r="G112" s="18"/>
      <c r="H112" s="18">
        <f>F112*G112</f>
        <v>0</v>
      </c>
      <c r="I112" s="18">
        <v>232500</v>
      </c>
      <c r="J112" s="18">
        <f>F112*I112</f>
        <v>0</v>
      </c>
      <c r="K112" s="18">
        <v>270000</v>
      </c>
      <c r="L112" s="18">
        <f>F112*K112</f>
        <v>0</v>
      </c>
    </row>
    <row r="113" spans="2:12" ht="12" customHeight="1">
      <c r="B113" s="16"/>
      <c r="C113" s="19"/>
      <c r="D113" s="7"/>
      <c r="E113" s="16"/>
      <c r="F113" s="22"/>
      <c r="G113" s="18"/>
      <c r="H113" s="18">
        <f>F113*G113</f>
        <v>0</v>
      </c>
      <c r="I113" s="18">
        <v>1060</v>
      </c>
      <c r="J113" s="18">
        <f>F113*I113</f>
        <v>0</v>
      </c>
      <c r="K113" s="18">
        <v>1060</v>
      </c>
      <c r="L113" s="18">
        <f>F113*K113</f>
        <v>0</v>
      </c>
    </row>
    <row r="114" spans="2:12" ht="12" customHeight="1">
      <c r="B114" s="16"/>
      <c r="C114" s="19"/>
      <c r="D114" s="7"/>
      <c r="E114" s="16"/>
      <c r="F114" s="22"/>
      <c r="G114" s="18"/>
      <c r="H114" s="18">
        <f>F114*G114</f>
        <v>0</v>
      </c>
      <c r="I114" s="18">
        <v>215000</v>
      </c>
      <c r="J114" s="18">
        <f>F114*I114</f>
        <v>0</v>
      </c>
      <c r="K114" s="18">
        <v>250000</v>
      </c>
      <c r="L114" s="18">
        <f>F114*K114</f>
        <v>0</v>
      </c>
    </row>
    <row r="115" spans="2:12" ht="12" customHeight="1">
      <c r="B115" s="16"/>
      <c r="C115" s="19"/>
      <c r="D115" s="7"/>
      <c r="E115" s="7"/>
      <c r="F115" s="20" t="s">
        <v>24</v>
      </c>
      <c r="G115" s="40"/>
      <c r="H115" s="18">
        <f>SUM(H112:H114)</f>
        <v>0</v>
      </c>
      <c r="I115" s="40"/>
      <c r="J115" s="18">
        <f>SUM(J112:J114)</f>
        <v>0</v>
      </c>
      <c r="K115" s="40"/>
      <c r="L115" s="18">
        <f>SUM(L112:L114)</f>
        <v>0</v>
      </c>
    </row>
    <row r="116" spans="2:12" ht="12" customHeight="1">
      <c r="B116" s="16" t="s">
        <v>25</v>
      </c>
      <c r="C116" s="19" t="s">
        <v>26</v>
      </c>
      <c r="D116" s="7"/>
      <c r="E116" s="7"/>
      <c r="F116" s="21"/>
      <c r="G116" s="16"/>
      <c r="H116" s="18"/>
      <c r="I116" s="16"/>
      <c r="J116" s="18"/>
      <c r="K116" s="16"/>
      <c r="L116" s="18"/>
    </row>
    <row r="117" spans="2:12" ht="12" customHeight="1">
      <c r="B117" s="16"/>
      <c r="C117" s="19"/>
      <c r="D117" s="7"/>
      <c r="E117" s="7"/>
      <c r="F117" s="21"/>
      <c r="G117" s="18"/>
      <c r="H117" s="18">
        <f>F117*G117</f>
        <v>0</v>
      </c>
      <c r="I117" s="18"/>
      <c r="J117" s="18">
        <f>H117*I117</f>
        <v>0</v>
      </c>
      <c r="K117" s="18"/>
      <c r="L117" s="18">
        <f>J117*K117</f>
        <v>0</v>
      </c>
    </row>
    <row r="118" spans="2:12" ht="12" customHeight="1">
      <c r="B118" s="16"/>
      <c r="C118" s="19"/>
      <c r="D118" s="7"/>
      <c r="E118" s="7"/>
      <c r="F118" s="20" t="s">
        <v>27</v>
      </c>
      <c r="G118" s="40"/>
      <c r="H118" s="18">
        <f>SUM(H117)</f>
        <v>0</v>
      </c>
      <c r="I118" s="40"/>
      <c r="J118" s="18">
        <f>SUM(J117)</f>
        <v>0</v>
      </c>
      <c r="K118" s="40"/>
      <c r="L118" s="18">
        <f>SUM(L117)</f>
        <v>0</v>
      </c>
    </row>
    <row r="119" spans="2:12" ht="12" customHeight="1">
      <c r="B119" s="16" t="s">
        <v>28</v>
      </c>
      <c r="C119" s="41" t="s">
        <v>29</v>
      </c>
      <c r="D119" s="42"/>
      <c r="E119" s="42"/>
      <c r="F119" s="43"/>
      <c r="G119" s="44"/>
      <c r="H119" s="18">
        <f>H110+H115+H118</f>
        <v>2531.25</v>
      </c>
      <c r="I119" s="44"/>
      <c r="J119" s="18">
        <f>J110+J115+J118</f>
        <v>1254.5</v>
      </c>
      <c r="K119" s="44"/>
      <c r="L119" s="18">
        <f>L110+L115+L118</f>
        <v>1254.5</v>
      </c>
    </row>
    <row r="120" spans="2:12" ht="12" customHeight="1">
      <c r="B120" s="16" t="s">
        <v>30</v>
      </c>
      <c r="C120" s="48" t="s">
        <v>31</v>
      </c>
      <c r="D120" s="49"/>
      <c r="E120" s="50"/>
      <c r="F120" s="27">
        <f>OP</f>
        <v>0.1</v>
      </c>
      <c r="G120" s="10" t="s">
        <v>32</v>
      </c>
      <c r="H120" s="18">
        <f>H119*F120</f>
        <v>253.125</v>
      </c>
      <c r="I120" s="10" t="s">
        <v>32</v>
      </c>
      <c r="J120" s="18">
        <f>J119*F120</f>
        <v>125.45</v>
      </c>
      <c r="K120" s="10" t="s">
        <v>32</v>
      </c>
      <c r="L120" s="18">
        <f>L119*F120</f>
        <v>125.45</v>
      </c>
    </row>
    <row r="121" spans="2:12" ht="12" customHeight="1">
      <c r="B121" s="16" t="s">
        <v>33</v>
      </c>
      <c r="C121" s="28" t="s">
        <v>34</v>
      </c>
      <c r="D121" s="29"/>
      <c r="E121" s="30"/>
      <c r="F121" s="31"/>
      <c r="G121" s="9"/>
      <c r="H121" s="18">
        <f>H119+H120</f>
        <v>2784.375</v>
      </c>
      <c r="I121" s="9"/>
      <c r="J121" s="18"/>
      <c r="K121" s="9"/>
      <c r="L121" s="18"/>
    </row>
    <row r="122" spans="2:12" ht="12" customHeight="1">
      <c r="B122" s="16" t="s">
        <v>35</v>
      </c>
      <c r="C122" s="29" t="s">
        <v>36</v>
      </c>
      <c r="D122" s="29"/>
      <c r="E122" s="29"/>
      <c r="F122" s="32">
        <f>ppn</f>
        <v>0.12</v>
      </c>
      <c r="G122" s="9" t="s">
        <v>37</v>
      </c>
      <c r="H122" s="18">
        <f>H121*F122</f>
        <v>334.125</v>
      </c>
      <c r="I122" s="9"/>
      <c r="J122" s="18"/>
      <c r="K122" s="9"/>
      <c r="L122" s="18"/>
    </row>
    <row r="123" spans="2:12" ht="12" customHeight="1">
      <c r="B123" s="16" t="s">
        <v>38</v>
      </c>
      <c r="C123" s="45" t="s">
        <v>39</v>
      </c>
      <c r="D123" s="42"/>
      <c r="E123" s="42"/>
      <c r="F123" s="43"/>
      <c r="G123" s="44"/>
      <c r="H123" s="34">
        <f>H121+H122</f>
        <v>3118.5</v>
      </c>
      <c r="I123" s="35"/>
      <c r="J123" s="34">
        <f>J119+J120</f>
        <v>1379.95</v>
      </c>
      <c r="K123" s="35"/>
      <c r="L123" s="34">
        <f>L119+L120</f>
        <v>1379.95</v>
      </c>
    </row>
    <row r="124" spans="2:12" ht="12" customHeight="1">
      <c r="B124" s="36"/>
      <c r="H124" s="46"/>
      <c r="I124" s="47"/>
      <c r="J124" s="46"/>
      <c r="K124" s="47"/>
      <c r="L124" s="46"/>
    </row>
    <row r="125" spans="2:12" ht="28.95" customHeight="1">
      <c r="B125" s="4" t="s">
        <v>48</v>
      </c>
      <c r="C125" s="51" t="s">
        <v>49</v>
      </c>
      <c r="D125" s="52"/>
      <c r="E125" s="52"/>
      <c r="F125" s="52"/>
      <c r="G125" s="53"/>
      <c r="H125" s="54"/>
      <c r="I125" s="55" t="s">
        <v>2</v>
      </c>
      <c r="J125" s="55"/>
      <c r="K125" s="55" t="s">
        <v>3</v>
      </c>
      <c r="L125" s="55"/>
    </row>
    <row r="126" spans="2:12" ht="12" customHeight="1">
      <c r="B126" s="56" t="s">
        <v>4</v>
      </c>
      <c r="C126" s="56" t="s">
        <v>5</v>
      </c>
      <c r="D126" s="57" t="s">
        <v>6</v>
      </c>
      <c r="E126" s="56" t="s">
        <v>7</v>
      </c>
      <c r="F126" s="60" t="s">
        <v>8</v>
      </c>
      <c r="G126" s="5" t="s">
        <v>9</v>
      </c>
      <c r="H126" s="5" t="s">
        <v>10</v>
      </c>
      <c r="I126" s="6" t="s">
        <v>9</v>
      </c>
      <c r="J126" s="7" t="s">
        <v>10</v>
      </c>
      <c r="K126" s="7" t="s">
        <v>9</v>
      </c>
      <c r="L126" s="7" t="s">
        <v>10</v>
      </c>
    </row>
    <row r="127" spans="2:12" ht="12" customHeight="1">
      <c r="B127" s="56"/>
      <c r="C127" s="56"/>
      <c r="D127" s="58"/>
      <c r="E127" s="56"/>
      <c r="F127" s="60"/>
      <c r="G127" s="5" t="s">
        <v>11</v>
      </c>
      <c r="H127" s="5" t="s">
        <v>12</v>
      </c>
      <c r="I127" s="6" t="s">
        <v>11</v>
      </c>
      <c r="J127" s="7" t="s">
        <v>12</v>
      </c>
      <c r="K127" s="7" t="s">
        <v>11</v>
      </c>
      <c r="L127" s="7" t="s">
        <v>12</v>
      </c>
    </row>
    <row r="128" spans="2:12" ht="12" customHeight="1">
      <c r="B128" s="56"/>
      <c r="C128" s="56"/>
      <c r="D128" s="59"/>
      <c r="E128" s="56"/>
      <c r="F128" s="60"/>
      <c r="G128" s="8"/>
      <c r="H128" s="5" t="s">
        <v>11</v>
      </c>
      <c r="I128" s="9"/>
      <c r="J128" s="7" t="s">
        <v>11</v>
      </c>
      <c r="K128" s="10"/>
      <c r="L128" s="7" t="s">
        <v>11</v>
      </c>
    </row>
    <row r="129" spans="1:12" ht="12" customHeight="1">
      <c r="B129" s="11" t="s">
        <v>13</v>
      </c>
      <c r="C129" s="12" t="s">
        <v>14</v>
      </c>
      <c r="D129" s="13"/>
      <c r="E129" s="13"/>
      <c r="F129" s="14"/>
      <c r="G129" s="13"/>
      <c r="H129" s="13"/>
      <c r="I129" s="15"/>
      <c r="J129" s="15"/>
      <c r="K129" s="15"/>
      <c r="L129" s="15"/>
    </row>
    <row r="130" spans="1:12" ht="12" customHeight="1">
      <c r="A130" s="1">
        <v>10110000</v>
      </c>
      <c r="B130" s="16"/>
      <c r="C130" s="10" t="s">
        <v>15</v>
      </c>
      <c r="D130" s="16" t="s">
        <v>16</v>
      </c>
      <c r="E130" s="16" t="str">
        <f>VLOOKUP(C130,[1]HSD!B:K,2,FALSE)</f>
        <v>OH</v>
      </c>
      <c r="F130" s="17">
        <v>5.3100000000000001E-2</v>
      </c>
      <c r="G130" s="18">
        <f>VLOOKUP(C130,[1]HSD!B:K,10,FALSE)</f>
        <v>285000</v>
      </c>
      <c r="H130" s="18">
        <f>F130*G130</f>
        <v>15133.5</v>
      </c>
      <c r="I130" s="18">
        <v>78600</v>
      </c>
      <c r="J130" s="18">
        <f>F130*I130</f>
        <v>4173.66</v>
      </c>
      <c r="K130" s="18">
        <v>78600</v>
      </c>
      <c r="L130" s="18">
        <f>F130*K130</f>
        <v>4173.66</v>
      </c>
    </row>
    <row r="131" spans="1:12" ht="12" customHeight="1">
      <c r="A131" s="1">
        <v>10120000</v>
      </c>
      <c r="B131" s="16"/>
      <c r="C131" s="10" t="s">
        <v>17</v>
      </c>
      <c r="D131" s="16" t="s">
        <v>18</v>
      </c>
      <c r="E131" s="16" t="str">
        <f>VLOOKUP(C131,[1]HSD!B:K,2,FALSE)</f>
        <v>OH</v>
      </c>
      <c r="F131" s="17"/>
      <c r="G131" s="18">
        <f>VLOOKUP(C131,[1]HSD!B:K,10,FALSE)</f>
        <v>274000</v>
      </c>
      <c r="H131" s="18">
        <f>F131*G131</f>
        <v>0</v>
      </c>
      <c r="I131" s="18">
        <v>91500</v>
      </c>
      <c r="J131" s="18">
        <f>F131*I131</f>
        <v>0</v>
      </c>
      <c r="K131" s="18">
        <v>91500</v>
      </c>
      <c r="L131" s="18">
        <f>F131*K131</f>
        <v>0</v>
      </c>
    </row>
    <row r="132" spans="1:12" ht="12" customHeight="1">
      <c r="A132" s="1">
        <v>10130000</v>
      </c>
      <c r="B132" s="16"/>
      <c r="C132" s="10" t="s">
        <v>19</v>
      </c>
      <c r="D132" s="16" t="s">
        <v>20</v>
      </c>
      <c r="E132" s="16" t="str">
        <f>VLOOKUP(C132,[1]HSD!B:K,2,FALSE)</f>
        <v>OH</v>
      </c>
      <c r="F132" s="17">
        <v>0.53100000000000003</v>
      </c>
      <c r="G132" s="18">
        <f>VLOOKUP(C132,[1]HSD!B:K,10,FALSE)</f>
        <v>174000</v>
      </c>
      <c r="H132" s="18">
        <f>F132*G132</f>
        <v>92394</v>
      </c>
      <c r="I132" s="18">
        <v>92500</v>
      </c>
      <c r="J132" s="18">
        <f>F132*I132</f>
        <v>49117.5</v>
      </c>
      <c r="K132" s="18">
        <v>92500</v>
      </c>
      <c r="L132" s="18">
        <f>F132*K132</f>
        <v>49117.5</v>
      </c>
    </row>
    <row r="133" spans="1:12" ht="12" customHeight="1">
      <c r="B133" s="16"/>
      <c r="C133" s="10"/>
      <c r="D133" s="16"/>
      <c r="E133" s="16"/>
      <c r="F133" s="17"/>
      <c r="G133" s="18"/>
      <c r="H133" s="18"/>
      <c r="I133" s="18"/>
      <c r="J133" s="18"/>
      <c r="K133" s="18"/>
      <c r="L133" s="18"/>
    </row>
    <row r="134" spans="1:12" ht="12" customHeight="1">
      <c r="B134" s="16"/>
      <c r="C134" s="19"/>
      <c r="D134" s="7"/>
      <c r="E134" s="7"/>
      <c r="F134" s="20" t="s">
        <v>21</v>
      </c>
      <c r="G134" s="40"/>
      <c r="H134" s="18">
        <f>SUM(H130:H133)</f>
        <v>107527.5</v>
      </c>
      <c r="I134" s="40"/>
      <c r="J134" s="18">
        <f>SUM(J130:J133)</f>
        <v>53291.16</v>
      </c>
      <c r="K134" s="40"/>
      <c r="L134" s="18">
        <f>SUM(L130:L133)</f>
        <v>53291.16</v>
      </c>
    </row>
    <row r="135" spans="1:12" ht="12" customHeight="1">
      <c r="B135" s="16" t="s">
        <v>22</v>
      </c>
      <c r="C135" s="19" t="s">
        <v>23</v>
      </c>
      <c r="D135" s="7"/>
      <c r="E135" s="7"/>
      <c r="F135" s="21"/>
      <c r="G135" s="16"/>
      <c r="H135" s="18"/>
      <c r="I135" s="16"/>
      <c r="J135" s="18"/>
      <c r="K135" s="16"/>
      <c r="L135" s="18"/>
    </row>
    <row r="136" spans="1:12" ht="12" customHeight="1">
      <c r="B136" s="16"/>
      <c r="C136" s="19"/>
      <c r="D136" s="7"/>
      <c r="E136" s="16"/>
      <c r="F136" s="22"/>
      <c r="G136" s="18"/>
      <c r="H136" s="18">
        <f>F136*G136</f>
        <v>0</v>
      </c>
      <c r="I136" s="18">
        <v>232500</v>
      </c>
      <c r="J136" s="18">
        <f>F136*I136</f>
        <v>0</v>
      </c>
      <c r="K136" s="18">
        <v>270000</v>
      </c>
      <c r="L136" s="18">
        <f>F136*K136</f>
        <v>0</v>
      </c>
    </row>
    <row r="137" spans="1:12" ht="12" customHeight="1">
      <c r="B137" s="16"/>
      <c r="C137" s="19"/>
      <c r="D137" s="7"/>
      <c r="E137" s="16"/>
      <c r="F137" s="22"/>
      <c r="G137" s="18"/>
      <c r="H137" s="18">
        <f>F137*G137</f>
        <v>0</v>
      </c>
      <c r="I137" s="18">
        <v>1060</v>
      </c>
      <c r="J137" s="18">
        <f>F137*I137</f>
        <v>0</v>
      </c>
      <c r="K137" s="18">
        <v>1060</v>
      </c>
      <c r="L137" s="18">
        <f>F137*K137</f>
        <v>0</v>
      </c>
    </row>
    <row r="138" spans="1:12" ht="12" customHeight="1">
      <c r="B138" s="16"/>
      <c r="C138" s="19"/>
      <c r="D138" s="7"/>
      <c r="E138" s="16"/>
      <c r="F138" s="22"/>
      <c r="G138" s="18"/>
      <c r="H138" s="18">
        <f>F138*G138</f>
        <v>0</v>
      </c>
      <c r="I138" s="18">
        <v>215000</v>
      </c>
      <c r="J138" s="18">
        <f>F138*I138</f>
        <v>0</v>
      </c>
      <c r="K138" s="18">
        <v>250000</v>
      </c>
      <c r="L138" s="18">
        <f>F138*K138</f>
        <v>0</v>
      </c>
    </row>
    <row r="139" spans="1:12" ht="12" customHeight="1">
      <c r="B139" s="16"/>
      <c r="C139" s="19"/>
      <c r="D139" s="7"/>
      <c r="E139" s="7"/>
      <c r="F139" s="20" t="s">
        <v>24</v>
      </c>
      <c r="G139" s="40"/>
      <c r="H139" s="18">
        <f>SUM(H136:H138)</f>
        <v>0</v>
      </c>
      <c r="I139" s="40"/>
      <c r="J139" s="18">
        <f>SUM(J136:J138)</f>
        <v>0</v>
      </c>
      <c r="K139" s="40"/>
      <c r="L139" s="18">
        <f>SUM(L136:L138)</f>
        <v>0</v>
      </c>
    </row>
    <row r="140" spans="1:12" ht="12" customHeight="1">
      <c r="B140" s="16" t="s">
        <v>25</v>
      </c>
      <c r="C140" s="19" t="s">
        <v>26</v>
      </c>
      <c r="D140" s="7"/>
      <c r="E140" s="7"/>
      <c r="F140" s="21"/>
      <c r="G140" s="16"/>
      <c r="H140" s="18"/>
      <c r="I140" s="16"/>
      <c r="J140" s="18"/>
      <c r="K140" s="16"/>
      <c r="L140" s="18"/>
    </row>
    <row r="141" spans="1:12" ht="12" customHeight="1">
      <c r="A141" s="1">
        <v>31210000</v>
      </c>
      <c r="B141" s="16"/>
      <c r="C141" s="10" t="s">
        <v>50</v>
      </c>
      <c r="D141" s="16" t="s">
        <v>16</v>
      </c>
      <c r="E141" s="16" t="str">
        <f>VLOOKUP(C141,[1]HSD!B:K,2,FALSE)</f>
        <v>jam</v>
      </c>
      <c r="F141" s="17">
        <v>0.1062</v>
      </c>
      <c r="G141" s="18">
        <f>VLOOKUP(C141,[1]HSD!B:K,10,FALSE)</f>
        <v>10000</v>
      </c>
      <c r="H141" s="18">
        <f>F141*G141</f>
        <v>1062</v>
      </c>
      <c r="I141" s="18"/>
      <c r="J141" s="18">
        <f>H141*I141</f>
        <v>0</v>
      </c>
      <c r="K141" s="18"/>
      <c r="L141" s="18">
        <f>J141*K141</f>
        <v>0</v>
      </c>
    </row>
    <row r="142" spans="1:12" ht="12" customHeight="1">
      <c r="B142" s="16"/>
      <c r="C142" s="19"/>
      <c r="D142" s="7"/>
      <c r="E142" s="7"/>
      <c r="F142" s="21"/>
      <c r="G142" s="18"/>
      <c r="H142" s="18"/>
      <c r="I142" s="18"/>
      <c r="J142" s="18"/>
      <c r="K142" s="18"/>
      <c r="L142" s="18"/>
    </row>
    <row r="143" spans="1:12" ht="12" customHeight="1">
      <c r="B143" s="16"/>
      <c r="C143" s="19"/>
      <c r="D143" s="7"/>
      <c r="E143" s="7"/>
      <c r="F143" s="21"/>
      <c r="G143" s="18"/>
      <c r="H143" s="18">
        <f>F143*G143</f>
        <v>0</v>
      </c>
      <c r="I143" s="18"/>
      <c r="J143" s="18"/>
      <c r="K143" s="18"/>
      <c r="L143" s="18"/>
    </row>
    <row r="144" spans="1:12" ht="12" customHeight="1">
      <c r="B144" s="16"/>
      <c r="C144" s="19"/>
      <c r="D144" s="7"/>
      <c r="E144" s="7"/>
      <c r="F144" s="20" t="s">
        <v>27</v>
      </c>
      <c r="G144" s="40"/>
      <c r="H144" s="18">
        <f>SUM(H141:H143)</f>
        <v>1062</v>
      </c>
      <c r="I144" s="40"/>
      <c r="J144" s="18">
        <f>SUM(J141)</f>
        <v>0</v>
      </c>
      <c r="K144" s="40"/>
      <c r="L144" s="18">
        <f>SUM(L141)</f>
        <v>0</v>
      </c>
    </row>
    <row r="145" spans="1:12" ht="12" customHeight="1">
      <c r="B145" s="16" t="s">
        <v>28</v>
      </c>
      <c r="C145" s="41" t="s">
        <v>29</v>
      </c>
      <c r="D145" s="42"/>
      <c r="E145" s="42"/>
      <c r="F145" s="43"/>
      <c r="G145" s="44"/>
      <c r="H145" s="18">
        <f>H134+H139+H144</f>
        <v>108589.5</v>
      </c>
      <c r="I145" s="44"/>
      <c r="J145" s="18">
        <f>J134+J139+J144</f>
        <v>53291.16</v>
      </c>
      <c r="K145" s="44"/>
      <c r="L145" s="18">
        <f>L134+L139+L144</f>
        <v>53291.16</v>
      </c>
    </row>
    <row r="146" spans="1:12" ht="12" customHeight="1">
      <c r="B146" s="16" t="s">
        <v>30</v>
      </c>
      <c r="C146" s="48" t="s">
        <v>31</v>
      </c>
      <c r="D146" s="49"/>
      <c r="E146" s="50"/>
      <c r="F146" s="27">
        <f>OP</f>
        <v>0.1</v>
      </c>
      <c r="G146" s="10" t="s">
        <v>32</v>
      </c>
      <c r="H146" s="18">
        <f>H145*F146</f>
        <v>10858.95</v>
      </c>
      <c r="I146" s="10" t="s">
        <v>32</v>
      </c>
      <c r="J146" s="18">
        <f>J145*F146</f>
        <v>5329.1160000000009</v>
      </c>
      <c r="K146" s="10" t="s">
        <v>32</v>
      </c>
      <c r="L146" s="18">
        <f>L145*F146</f>
        <v>5329.1160000000009</v>
      </c>
    </row>
    <row r="147" spans="1:12" ht="12" customHeight="1">
      <c r="B147" s="16" t="s">
        <v>33</v>
      </c>
      <c r="C147" s="28" t="s">
        <v>34</v>
      </c>
      <c r="D147" s="29"/>
      <c r="E147" s="30"/>
      <c r="F147" s="31"/>
      <c r="G147" s="9"/>
      <c r="H147" s="18">
        <f>H145+H146</f>
        <v>119448.45</v>
      </c>
      <c r="I147" s="9"/>
      <c r="J147" s="18"/>
      <c r="K147" s="9"/>
      <c r="L147" s="18"/>
    </row>
    <row r="148" spans="1:12" ht="12" customHeight="1">
      <c r="B148" s="16" t="s">
        <v>35</v>
      </c>
      <c r="C148" s="29" t="s">
        <v>36</v>
      </c>
      <c r="D148" s="29"/>
      <c r="E148" s="29"/>
      <c r="F148" s="32">
        <f>ppn</f>
        <v>0.12</v>
      </c>
      <c r="G148" s="9" t="s">
        <v>37</v>
      </c>
      <c r="H148" s="18">
        <f>H147*F148</f>
        <v>14333.813999999998</v>
      </c>
      <c r="I148" s="9"/>
      <c r="J148" s="18"/>
      <c r="K148" s="9"/>
      <c r="L148" s="18"/>
    </row>
    <row r="149" spans="1:12" ht="12" customHeight="1">
      <c r="B149" s="16" t="s">
        <v>38</v>
      </c>
      <c r="C149" s="45" t="s">
        <v>39</v>
      </c>
      <c r="D149" s="42"/>
      <c r="E149" s="42"/>
      <c r="F149" s="43"/>
      <c r="G149" s="44"/>
      <c r="H149" s="34">
        <f>H147+H148</f>
        <v>133782.264</v>
      </c>
      <c r="I149" s="35"/>
      <c r="J149" s="34">
        <f>J145+J146</f>
        <v>58620.276000000005</v>
      </c>
      <c r="K149" s="35"/>
      <c r="L149" s="34">
        <f>L145+L146</f>
        <v>58620.276000000005</v>
      </c>
    </row>
    <row r="151" spans="1:12" ht="28.95" customHeight="1">
      <c r="B151" s="4" t="s">
        <v>51</v>
      </c>
      <c r="C151" s="51" t="s">
        <v>52</v>
      </c>
      <c r="D151" s="52"/>
      <c r="E151" s="52"/>
      <c r="F151" s="52"/>
      <c r="G151" s="53"/>
      <c r="H151" s="54"/>
      <c r="I151" s="55" t="s">
        <v>2</v>
      </c>
      <c r="J151" s="55"/>
      <c r="K151" s="55" t="s">
        <v>3</v>
      </c>
      <c r="L151" s="55"/>
    </row>
    <row r="152" spans="1:12" ht="12" customHeight="1">
      <c r="B152" s="56" t="s">
        <v>4</v>
      </c>
      <c r="C152" s="56" t="s">
        <v>5</v>
      </c>
      <c r="D152" s="57" t="s">
        <v>6</v>
      </c>
      <c r="E152" s="56" t="s">
        <v>7</v>
      </c>
      <c r="F152" s="60" t="s">
        <v>8</v>
      </c>
      <c r="G152" s="5" t="s">
        <v>9</v>
      </c>
      <c r="H152" s="5" t="s">
        <v>10</v>
      </c>
      <c r="I152" s="6" t="s">
        <v>9</v>
      </c>
      <c r="J152" s="7" t="s">
        <v>10</v>
      </c>
      <c r="K152" s="7" t="s">
        <v>9</v>
      </c>
      <c r="L152" s="7" t="s">
        <v>10</v>
      </c>
    </row>
    <row r="153" spans="1:12" ht="12" customHeight="1">
      <c r="B153" s="56"/>
      <c r="C153" s="56"/>
      <c r="D153" s="58"/>
      <c r="E153" s="56"/>
      <c r="F153" s="60"/>
      <c r="G153" s="5" t="s">
        <v>11</v>
      </c>
      <c r="H153" s="5" t="s">
        <v>12</v>
      </c>
      <c r="I153" s="6" t="s">
        <v>11</v>
      </c>
      <c r="J153" s="7" t="s">
        <v>12</v>
      </c>
      <c r="K153" s="7" t="s">
        <v>11</v>
      </c>
      <c r="L153" s="7" t="s">
        <v>12</v>
      </c>
    </row>
    <row r="154" spans="1:12" ht="12" customHeight="1">
      <c r="B154" s="56"/>
      <c r="C154" s="56"/>
      <c r="D154" s="59"/>
      <c r="E154" s="56"/>
      <c r="F154" s="60"/>
      <c r="G154" s="8"/>
      <c r="H154" s="5" t="s">
        <v>11</v>
      </c>
      <c r="I154" s="9"/>
      <c r="J154" s="7" t="s">
        <v>11</v>
      </c>
      <c r="K154" s="10"/>
      <c r="L154" s="7" t="s">
        <v>11</v>
      </c>
    </row>
    <row r="155" spans="1:12" ht="12" customHeight="1">
      <c r="B155" s="11" t="s">
        <v>13</v>
      </c>
      <c r="C155" s="12" t="s">
        <v>14</v>
      </c>
      <c r="D155" s="13"/>
      <c r="E155" s="13"/>
      <c r="F155" s="14"/>
      <c r="G155" s="13"/>
      <c r="H155" s="13"/>
      <c r="I155" s="15"/>
      <c r="J155" s="15"/>
      <c r="K155" s="15"/>
      <c r="L155" s="15"/>
    </row>
    <row r="156" spans="1:12" ht="12" customHeight="1">
      <c r="A156" s="1">
        <v>10110000</v>
      </c>
      <c r="B156" s="16"/>
      <c r="C156" s="10" t="s">
        <v>15</v>
      </c>
      <c r="D156" s="16" t="s">
        <v>16</v>
      </c>
      <c r="E156" s="16" t="str">
        <f>VLOOKUP(C156,[1]HSD!B:K,2,FALSE)</f>
        <v>OH</v>
      </c>
      <c r="F156" s="17">
        <v>6.6500000000000004E-2</v>
      </c>
      <c r="G156" s="18">
        <f>VLOOKUP(C156,[1]HSD!B:K,10,FALSE)</f>
        <v>285000</v>
      </c>
      <c r="H156" s="18">
        <f>F156*G156</f>
        <v>18952.5</v>
      </c>
      <c r="I156" s="18">
        <v>78600</v>
      </c>
      <c r="J156" s="18">
        <f>F156*I156</f>
        <v>5226.9000000000005</v>
      </c>
      <c r="K156" s="18">
        <v>78600</v>
      </c>
      <c r="L156" s="18">
        <f>F156*K156</f>
        <v>5226.9000000000005</v>
      </c>
    </row>
    <row r="157" spans="1:12" ht="12" customHeight="1">
      <c r="A157" s="1">
        <v>10120000</v>
      </c>
      <c r="B157" s="16"/>
      <c r="C157" s="10" t="s">
        <v>17</v>
      </c>
      <c r="D157" s="16" t="s">
        <v>18</v>
      </c>
      <c r="E157" s="16" t="str">
        <f>VLOOKUP(C157,[1]HSD!B:K,2,FALSE)</f>
        <v>OH</v>
      </c>
      <c r="F157" s="17"/>
      <c r="G157" s="18">
        <f>VLOOKUP(C157,[1]HSD!B:K,10,FALSE)</f>
        <v>274000</v>
      </c>
      <c r="H157" s="18">
        <f>F157*G157</f>
        <v>0</v>
      </c>
      <c r="I157" s="18">
        <v>91500</v>
      </c>
      <c r="J157" s="18">
        <f>F157*I157</f>
        <v>0</v>
      </c>
      <c r="K157" s="18">
        <v>91500</v>
      </c>
      <c r="L157" s="18">
        <f>F157*K157</f>
        <v>0</v>
      </c>
    </row>
    <row r="158" spans="1:12" ht="12" customHeight="1">
      <c r="A158" s="1">
        <v>10130000</v>
      </c>
      <c r="B158" s="16"/>
      <c r="C158" s="10" t="s">
        <v>19</v>
      </c>
      <c r="D158" s="16" t="s">
        <v>20</v>
      </c>
      <c r="E158" s="16" t="str">
        <f>VLOOKUP(C158,[1]HSD!B:K,2,FALSE)</f>
        <v>OH</v>
      </c>
      <c r="F158" s="17">
        <v>0.66539999999999999</v>
      </c>
      <c r="G158" s="18">
        <f>VLOOKUP(C158,[1]HSD!B:K,10,FALSE)</f>
        <v>174000</v>
      </c>
      <c r="H158" s="18">
        <f>F158*G158</f>
        <v>115779.59999999999</v>
      </c>
      <c r="I158" s="18">
        <v>92500</v>
      </c>
      <c r="J158" s="18">
        <f>F158*I158</f>
        <v>61549.5</v>
      </c>
      <c r="K158" s="18">
        <v>92500</v>
      </c>
      <c r="L158" s="18">
        <f>F158*K158</f>
        <v>61549.5</v>
      </c>
    </row>
    <row r="159" spans="1:12" ht="12" customHeight="1">
      <c r="B159" s="16"/>
      <c r="C159" s="10"/>
      <c r="D159" s="16"/>
      <c r="E159" s="16"/>
      <c r="F159" s="17"/>
      <c r="G159" s="18"/>
      <c r="H159" s="18"/>
      <c r="I159" s="18"/>
      <c r="J159" s="18"/>
      <c r="K159" s="18"/>
      <c r="L159" s="18"/>
    </row>
    <row r="160" spans="1:12" ht="12" customHeight="1">
      <c r="B160" s="16"/>
      <c r="C160" s="19"/>
      <c r="D160" s="7"/>
      <c r="E160" s="7"/>
      <c r="F160" s="20" t="s">
        <v>21</v>
      </c>
      <c r="G160" s="40"/>
      <c r="H160" s="18">
        <f>SUM(H156:H159)</f>
        <v>134732.09999999998</v>
      </c>
      <c r="I160" s="40"/>
      <c r="J160" s="18">
        <f>SUM(J156:J159)</f>
        <v>66776.399999999994</v>
      </c>
      <c r="K160" s="40"/>
      <c r="L160" s="18">
        <f>SUM(L156:L159)</f>
        <v>66776.399999999994</v>
      </c>
    </row>
    <row r="161" spans="1:12" ht="12" customHeight="1">
      <c r="B161" s="16" t="s">
        <v>22</v>
      </c>
      <c r="C161" s="19" t="s">
        <v>23</v>
      </c>
      <c r="D161" s="7"/>
      <c r="E161" s="7"/>
      <c r="F161" s="21"/>
      <c r="G161" s="16"/>
      <c r="H161" s="18"/>
      <c r="I161" s="16"/>
      <c r="J161" s="18"/>
      <c r="K161" s="16"/>
      <c r="L161" s="18"/>
    </row>
    <row r="162" spans="1:12" ht="12" customHeight="1">
      <c r="B162" s="16"/>
      <c r="C162" s="19"/>
      <c r="D162" s="7"/>
      <c r="E162" s="16"/>
      <c r="F162" s="22"/>
      <c r="G162" s="18"/>
      <c r="H162" s="18">
        <f>F162*G162</f>
        <v>0</v>
      </c>
      <c r="I162" s="18">
        <v>232500</v>
      </c>
      <c r="J162" s="18">
        <f>F162*I162</f>
        <v>0</v>
      </c>
      <c r="K162" s="18">
        <v>270000</v>
      </c>
      <c r="L162" s="18">
        <f>F162*K162</f>
        <v>0</v>
      </c>
    </row>
    <row r="163" spans="1:12" ht="12" customHeight="1">
      <c r="B163" s="16"/>
      <c r="C163" s="19"/>
      <c r="D163" s="7"/>
      <c r="E163" s="16"/>
      <c r="F163" s="22"/>
      <c r="G163" s="18"/>
      <c r="H163" s="18">
        <f>F163*G163</f>
        <v>0</v>
      </c>
      <c r="I163" s="18">
        <v>1060</v>
      </c>
      <c r="J163" s="18">
        <f>F163*I163</f>
        <v>0</v>
      </c>
      <c r="K163" s="18">
        <v>1060</v>
      </c>
      <c r="L163" s="18">
        <f>F163*K163</f>
        <v>0</v>
      </c>
    </row>
    <row r="164" spans="1:12" ht="12" customHeight="1">
      <c r="B164" s="16"/>
      <c r="C164" s="19"/>
      <c r="D164" s="7"/>
      <c r="E164" s="16"/>
      <c r="F164" s="22"/>
      <c r="G164" s="18"/>
      <c r="H164" s="18">
        <f>F164*G164</f>
        <v>0</v>
      </c>
      <c r="I164" s="18">
        <v>215000</v>
      </c>
      <c r="J164" s="18">
        <f>F164*I164</f>
        <v>0</v>
      </c>
      <c r="K164" s="18">
        <v>250000</v>
      </c>
      <c r="L164" s="18">
        <f>F164*K164</f>
        <v>0</v>
      </c>
    </row>
    <row r="165" spans="1:12" ht="12" customHeight="1">
      <c r="B165" s="16"/>
      <c r="C165" s="19"/>
      <c r="D165" s="7"/>
      <c r="E165" s="7"/>
      <c r="F165" s="20" t="s">
        <v>24</v>
      </c>
      <c r="G165" s="40"/>
      <c r="H165" s="18">
        <f>SUM(H162:H164)</f>
        <v>0</v>
      </c>
      <c r="I165" s="40"/>
      <c r="J165" s="18">
        <f>SUM(J162:J164)</f>
        <v>0</v>
      </c>
      <c r="K165" s="40"/>
      <c r="L165" s="18">
        <f>SUM(L162:L164)</f>
        <v>0</v>
      </c>
    </row>
    <row r="166" spans="1:12" ht="12" customHeight="1">
      <c r="B166" s="16" t="s">
        <v>25</v>
      </c>
      <c r="C166" s="19" t="s">
        <v>26</v>
      </c>
      <c r="D166" s="7"/>
      <c r="E166" s="7"/>
      <c r="F166" s="21"/>
      <c r="G166" s="16"/>
      <c r="H166" s="18"/>
      <c r="I166" s="16"/>
      <c r="J166" s="18"/>
      <c r="K166" s="16"/>
      <c r="L166" s="18"/>
    </row>
    <row r="167" spans="1:12" ht="12" customHeight="1">
      <c r="A167" s="1">
        <v>31210000</v>
      </c>
      <c r="B167" s="16"/>
      <c r="C167" s="10" t="s">
        <v>50</v>
      </c>
      <c r="D167" s="16" t="s">
        <v>16</v>
      </c>
      <c r="E167" s="16" t="str">
        <f>VLOOKUP(C167,[1]HSD!B:K,2,FALSE)</f>
        <v>jam</v>
      </c>
      <c r="F167" s="17">
        <v>0.1109</v>
      </c>
      <c r="G167" s="18">
        <f>VLOOKUP(C167,[1]HSD!B:K,10,FALSE)</f>
        <v>10000</v>
      </c>
      <c r="H167" s="18">
        <f>F167*G167</f>
        <v>1109</v>
      </c>
      <c r="I167" s="18"/>
      <c r="J167" s="18">
        <f>H167*I167</f>
        <v>0</v>
      </c>
      <c r="K167" s="18"/>
      <c r="L167" s="18">
        <f>J167*K167</f>
        <v>0</v>
      </c>
    </row>
    <row r="168" spans="1:12" ht="12" customHeight="1">
      <c r="B168" s="16"/>
      <c r="C168" s="19"/>
      <c r="D168" s="7"/>
      <c r="E168" s="7"/>
      <c r="F168" s="21"/>
      <c r="G168" s="18"/>
      <c r="H168" s="18"/>
      <c r="I168" s="18"/>
      <c r="J168" s="18"/>
      <c r="K168" s="18"/>
      <c r="L168" s="18"/>
    </row>
    <row r="169" spans="1:12" ht="12" customHeight="1">
      <c r="B169" s="16"/>
      <c r="C169" s="19"/>
      <c r="D169" s="7"/>
      <c r="E169" s="7"/>
      <c r="F169" s="21"/>
      <c r="G169" s="18"/>
      <c r="H169" s="18">
        <f>F169*G169</f>
        <v>0</v>
      </c>
      <c r="I169" s="18"/>
      <c r="J169" s="18"/>
      <c r="K169" s="18"/>
      <c r="L169" s="18"/>
    </row>
    <row r="170" spans="1:12" ht="12" customHeight="1">
      <c r="B170" s="16"/>
      <c r="C170" s="19"/>
      <c r="D170" s="7"/>
      <c r="E170" s="7"/>
      <c r="F170" s="20" t="s">
        <v>27</v>
      </c>
      <c r="G170" s="40"/>
      <c r="H170" s="18">
        <f>SUM(H167:H169)</f>
        <v>1109</v>
      </c>
      <c r="I170" s="40"/>
      <c r="J170" s="18">
        <f>SUM(J167)</f>
        <v>0</v>
      </c>
      <c r="K170" s="40"/>
      <c r="L170" s="18">
        <f>SUM(L167)</f>
        <v>0</v>
      </c>
    </row>
    <row r="171" spans="1:12" ht="12" customHeight="1">
      <c r="B171" s="16" t="s">
        <v>28</v>
      </c>
      <c r="C171" s="41" t="s">
        <v>29</v>
      </c>
      <c r="D171" s="42"/>
      <c r="E171" s="42"/>
      <c r="F171" s="43"/>
      <c r="G171" s="44"/>
      <c r="H171" s="18">
        <f>H160+H165+H170</f>
        <v>135841.09999999998</v>
      </c>
      <c r="I171" s="44"/>
      <c r="J171" s="18">
        <f>J160+J165+J170</f>
        <v>66776.399999999994</v>
      </c>
      <c r="K171" s="44"/>
      <c r="L171" s="18">
        <f>L160+L165+L170</f>
        <v>66776.399999999994</v>
      </c>
    </row>
    <row r="172" spans="1:12" ht="12" customHeight="1">
      <c r="B172" s="16" t="s">
        <v>30</v>
      </c>
      <c r="C172" s="48" t="s">
        <v>31</v>
      </c>
      <c r="D172" s="49"/>
      <c r="E172" s="50"/>
      <c r="F172" s="27">
        <f>OP</f>
        <v>0.1</v>
      </c>
      <c r="G172" s="10" t="s">
        <v>32</v>
      </c>
      <c r="H172" s="18">
        <f>H171*F172</f>
        <v>13584.109999999999</v>
      </c>
      <c r="I172" s="44"/>
      <c r="J172" s="18"/>
      <c r="K172" s="44"/>
      <c r="L172" s="18"/>
    </row>
    <row r="173" spans="1:12" ht="12" customHeight="1">
      <c r="B173" s="16" t="s">
        <v>33</v>
      </c>
      <c r="C173" s="28" t="s">
        <v>34</v>
      </c>
      <c r="D173" s="29"/>
      <c r="E173" s="30"/>
      <c r="F173" s="31"/>
      <c r="G173" s="9"/>
      <c r="H173" s="18">
        <f>H171+H172</f>
        <v>149425.20999999996</v>
      </c>
      <c r="I173" s="44"/>
      <c r="J173" s="18"/>
      <c r="K173" s="44"/>
      <c r="L173" s="18"/>
    </row>
    <row r="174" spans="1:12" ht="12" customHeight="1">
      <c r="B174" s="16" t="s">
        <v>35</v>
      </c>
      <c r="C174" s="29" t="s">
        <v>36</v>
      </c>
      <c r="D174" s="29"/>
      <c r="E174" s="29"/>
      <c r="F174" s="32">
        <f>ppn</f>
        <v>0.12</v>
      </c>
      <c r="G174" s="9" t="s">
        <v>37</v>
      </c>
      <c r="H174" s="18">
        <f>H173*F174</f>
        <v>17931.025199999996</v>
      </c>
      <c r="I174" s="10" t="s">
        <v>32</v>
      </c>
      <c r="J174" s="18">
        <f>J171*F174</f>
        <v>8013.1679999999988</v>
      </c>
      <c r="K174" s="10" t="s">
        <v>32</v>
      </c>
      <c r="L174" s="18">
        <f>L171*F174</f>
        <v>8013.1679999999988</v>
      </c>
    </row>
    <row r="175" spans="1:12" ht="12" customHeight="1">
      <c r="B175" s="16" t="s">
        <v>38</v>
      </c>
      <c r="C175" s="45" t="s">
        <v>39</v>
      </c>
      <c r="D175" s="42"/>
      <c r="E175" s="42"/>
      <c r="F175" s="43"/>
      <c r="G175" s="44"/>
      <c r="H175" s="34">
        <f>H173+H174</f>
        <v>167356.23519999997</v>
      </c>
      <c r="I175" s="35"/>
      <c r="J175" s="34">
        <f>J171+J174</f>
        <v>74789.567999999999</v>
      </c>
      <c r="K175" s="35"/>
      <c r="L175" s="34">
        <f>L171+L174</f>
        <v>74789.567999999999</v>
      </c>
    </row>
    <row r="177" spans="1:12" ht="28.95" customHeight="1">
      <c r="B177" s="4" t="s">
        <v>53</v>
      </c>
      <c r="C177" s="51" t="s">
        <v>54</v>
      </c>
      <c r="D177" s="52"/>
      <c r="E177" s="52"/>
      <c r="F177" s="52"/>
      <c r="G177" s="53"/>
      <c r="H177" s="54"/>
      <c r="I177" s="55" t="s">
        <v>2</v>
      </c>
      <c r="J177" s="55"/>
      <c r="K177" s="55" t="s">
        <v>3</v>
      </c>
      <c r="L177" s="55"/>
    </row>
    <row r="178" spans="1:12" ht="12" customHeight="1">
      <c r="B178" s="56" t="s">
        <v>4</v>
      </c>
      <c r="C178" s="56" t="s">
        <v>5</v>
      </c>
      <c r="D178" s="57" t="s">
        <v>6</v>
      </c>
      <c r="E178" s="56" t="s">
        <v>7</v>
      </c>
      <c r="F178" s="60" t="s">
        <v>8</v>
      </c>
      <c r="G178" s="5" t="s">
        <v>9</v>
      </c>
      <c r="H178" s="5" t="s">
        <v>10</v>
      </c>
      <c r="I178" s="6" t="s">
        <v>9</v>
      </c>
      <c r="J178" s="7" t="s">
        <v>10</v>
      </c>
      <c r="K178" s="7" t="s">
        <v>9</v>
      </c>
      <c r="L178" s="7" t="s">
        <v>10</v>
      </c>
    </row>
    <row r="179" spans="1:12" ht="12" customHeight="1">
      <c r="B179" s="56"/>
      <c r="C179" s="56"/>
      <c r="D179" s="58"/>
      <c r="E179" s="56"/>
      <c r="F179" s="60"/>
      <c r="G179" s="5" t="s">
        <v>11</v>
      </c>
      <c r="H179" s="5" t="s">
        <v>12</v>
      </c>
      <c r="I179" s="6" t="s">
        <v>11</v>
      </c>
      <c r="J179" s="7" t="s">
        <v>12</v>
      </c>
      <c r="K179" s="7" t="s">
        <v>11</v>
      </c>
      <c r="L179" s="7" t="s">
        <v>12</v>
      </c>
    </row>
    <row r="180" spans="1:12" ht="12" customHeight="1">
      <c r="B180" s="56"/>
      <c r="C180" s="56"/>
      <c r="D180" s="59"/>
      <c r="E180" s="56"/>
      <c r="F180" s="60"/>
      <c r="G180" s="8"/>
      <c r="H180" s="5" t="s">
        <v>11</v>
      </c>
      <c r="I180" s="9"/>
      <c r="J180" s="7" t="s">
        <v>11</v>
      </c>
      <c r="K180" s="10"/>
      <c r="L180" s="7" t="s">
        <v>11</v>
      </c>
    </row>
    <row r="181" spans="1:12" ht="12" customHeight="1">
      <c r="B181" s="11" t="s">
        <v>13</v>
      </c>
      <c r="C181" s="12" t="s">
        <v>14</v>
      </c>
      <c r="D181" s="13"/>
      <c r="E181" s="13"/>
      <c r="F181" s="14"/>
      <c r="G181" s="13"/>
      <c r="H181" s="13"/>
      <c r="I181" s="15"/>
      <c r="J181" s="15"/>
      <c r="K181" s="15"/>
      <c r="L181" s="15"/>
    </row>
    <row r="182" spans="1:12" ht="12" customHeight="1">
      <c r="A182" s="1">
        <v>10110000</v>
      </c>
      <c r="B182" s="16"/>
      <c r="C182" s="10" t="s">
        <v>15</v>
      </c>
      <c r="D182" s="16" t="s">
        <v>16</v>
      </c>
      <c r="E182" s="16" t="str">
        <f>VLOOKUP(C182,[1]HSD!B:K,2,FALSE)</f>
        <v>OH</v>
      </c>
      <c r="F182" s="17">
        <v>8.2600000000000007E-2</v>
      </c>
      <c r="G182" s="18">
        <f>VLOOKUP(C182,[1]HSD!B:K,10,FALSE)</f>
        <v>285000</v>
      </c>
      <c r="H182" s="18">
        <f>F182*G182</f>
        <v>23541.000000000004</v>
      </c>
      <c r="I182" s="18">
        <v>78600</v>
      </c>
      <c r="J182" s="18">
        <f>F182*I182</f>
        <v>6492.3600000000006</v>
      </c>
      <c r="K182" s="18">
        <v>78600</v>
      </c>
      <c r="L182" s="18">
        <f>F182*K182</f>
        <v>6492.3600000000006</v>
      </c>
    </row>
    <row r="183" spans="1:12" ht="12" customHeight="1">
      <c r="A183" s="1">
        <v>10120000</v>
      </c>
      <c r="B183" s="16"/>
      <c r="C183" s="10" t="s">
        <v>17</v>
      </c>
      <c r="D183" s="16" t="s">
        <v>18</v>
      </c>
      <c r="E183" s="16" t="str">
        <f>VLOOKUP(C183,[1]HSD!B:K,2,FALSE)</f>
        <v>OH</v>
      </c>
      <c r="F183" s="17"/>
      <c r="G183" s="18">
        <f>VLOOKUP(C183,[1]HSD!B:K,10,FALSE)</f>
        <v>274000</v>
      </c>
      <c r="H183" s="18">
        <f>F183*G183</f>
        <v>0</v>
      </c>
      <c r="I183" s="18">
        <v>91500</v>
      </c>
      <c r="J183" s="18">
        <f>F183*I183</f>
        <v>0</v>
      </c>
      <c r="K183" s="18">
        <v>91500</v>
      </c>
      <c r="L183" s="18">
        <f>F183*K183</f>
        <v>0</v>
      </c>
    </row>
    <row r="184" spans="1:12" ht="12" customHeight="1">
      <c r="A184" s="1">
        <v>10130000</v>
      </c>
      <c r="B184" s="16"/>
      <c r="C184" s="10" t="s">
        <v>19</v>
      </c>
      <c r="D184" s="16" t="s">
        <v>20</v>
      </c>
      <c r="E184" s="16" t="str">
        <f>VLOOKUP(C184,[1]HSD!B:K,2,FALSE)</f>
        <v>OH</v>
      </c>
      <c r="F184" s="17">
        <v>0.82599999999999996</v>
      </c>
      <c r="G184" s="18">
        <f>VLOOKUP(C184,[1]HSD!B:K,10,FALSE)</f>
        <v>174000</v>
      </c>
      <c r="H184" s="18">
        <f>F184*G184</f>
        <v>143724</v>
      </c>
      <c r="I184" s="18">
        <v>92500</v>
      </c>
      <c r="J184" s="18">
        <f>F184*I184</f>
        <v>76405</v>
      </c>
      <c r="K184" s="18">
        <v>92500</v>
      </c>
      <c r="L184" s="18">
        <f>F184*K184</f>
        <v>76405</v>
      </c>
    </row>
    <row r="185" spans="1:12" ht="12" customHeight="1">
      <c r="B185" s="16"/>
      <c r="C185" s="10"/>
      <c r="D185" s="16"/>
      <c r="E185" s="16"/>
      <c r="F185" s="17"/>
      <c r="G185" s="18"/>
      <c r="H185" s="18"/>
      <c r="I185" s="18"/>
      <c r="J185" s="18"/>
      <c r="K185" s="18"/>
      <c r="L185" s="18"/>
    </row>
    <row r="186" spans="1:12" ht="12" customHeight="1">
      <c r="B186" s="16"/>
      <c r="C186" s="19"/>
      <c r="D186" s="7"/>
      <c r="E186" s="7"/>
      <c r="F186" s="20" t="s">
        <v>21</v>
      </c>
      <c r="G186" s="40"/>
      <c r="H186" s="18">
        <f>SUM(H182:H185)</f>
        <v>167265</v>
      </c>
      <c r="I186" s="40"/>
      <c r="J186" s="18">
        <f>SUM(J182:J185)</f>
        <v>82897.36</v>
      </c>
      <c r="K186" s="40"/>
      <c r="L186" s="18">
        <f>SUM(L182:L185)</f>
        <v>82897.36</v>
      </c>
    </row>
    <row r="187" spans="1:12" ht="12" customHeight="1">
      <c r="B187" s="16" t="s">
        <v>22</v>
      </c>
      <c r="C187" s="19" t="s">
        <v>23</v>
      </c>
      <c r="D187" s="7"/>
      <c r="E187" s="7"/>
      <c r="F187" s="21"/>
      <c r="G187" s="16"/>
      <c r="H187" s="18"/>
      <c r="I187" s="16"/>
      <c r="J187" s="18"/>
      <c r="K187" s="16"/>
      <c r="L187" s="18"/>
    </row>
    <row r="188" spans="1:12" ht="12" customHeight="1">
      <c r="B188" s="16"/>
      <c r="C188" s="19"/>
      <c r="D188" s="7"/>
      <c r="E188" s="16"/>
      <c r="F188" s="22"/>
      <c r="G188" s="18"/>
      <c r="H188" s="18">
        <f>F188*G188</f>
        <v>0</v>
      </c>
      <c r="I188" s="18">
        <v>232500</v>
      </c>
      <c r="J188" s="18">
        <f>F188*I188</f>
        <v>0</v>
      </c>
      <c r="K188" s="18">
        <v>270000</v>
      </c>
      <c r="L188" s="18">
        <f>F188*K188</f>
        <v>0</v>
      </c>
    </row>
    <row r="189" spans="1:12" ht="12" customHeight="1">
      <c r="B189" s="16"/>
      <c r="C189" s="19"/>
      <c r="D189" s="7"/>
      <c r="E189" s="16"/>
      <c r="F189" s="22"/>
      <c r="G189" s="18"/>
      <c r="H189" s="18">
        <f>F189*G189</f>
        <v>0</v>
      </c>
      <c r="I189" s="18">
        <v>1060</v>
      </c>
      <c r="J189" s="18">
        <f>F189*I189</f>
        <v>0</v>
      </c>
      <c r="K189" s="18">
        <v>1060</v>
      </c>
      <c r="L189" s="18">
        <f>F189*K189</f>
        <v>0</v>
      </c>
    </row>
    <row r="190" spans="1:12" ht="12" customHeight="1">
      <c r="B190" s="16"/>
      <c r="C190" s="19"/>
      <c r="D190" s="7"/>
      <c r="E190" s="16"/>
      <c r="F190" s="22"/>
      <c r="G190" s="18"/>
      <c r="H190" s="18">
        <f>F190*G190</f>
        <v>0</v>
      </c>
      <c r="I190" s="18">
        <v>215000</v>
      </c>
      <c r="J190" s="18">
        <f>F190*I190</f>
        <v>0</v>
      </c>
      <c r="K190" s="18">
        <v>250000</v>
      </c>
      <c r="L190" s="18">
        <f>F190*K190</f>
        <v>0</v>
      </c>
    </row>
    <row r="191" spans="1:12" ht="12" customHeight="1">
      <c r="B191" s="16"/>
      <c r="C191" s="19"/>
      <c r="D191" s="7"/>
      <c r="E191" s="7"/>
      <c r="F191" s="20" t="s">
        <v>24</v>
      </c>
      <c r="G191" s="40"/>
      <c r="H191" s="18">
        <f>SUM(H188:H190)</f>
        <v>0</v>
      </c>
      <c r="I191" s="40"/>
      <c r="J191" s="18">
        <f>SUM(J188:J190)</f>
        <v>0</v>
      </c>
      <c r="K191" s="40"/>
      <c r="L191" s="18">
        <f>SUM(L188:L190)</f>
        <v>0</v>
      </c>
    </row>
    <row r="192" spans="1:12" ht="12" customHeight="1">
      <c r="B192" s="16" t="s">
        <v>25</v>
      </c>
      <c r="C192" s="19" t="s">
        <v>26</v>
      </c>
      <c r="D192" s="7"/>
      <c r="E192" s="7"/>
      <c r="F192" s="21"/>
      <c r="G192" s="16"/>
      <c r="H192" s="18"/>
      <c r="I192" s="16"/>
      <c r="J192" s="18"/>
      <c r="K192" s="16"/>
      <c r="L192" s="18"/>
    </row>
    <row r="193" spans="1:12" ht="12" customHeight="1">
      <c r="A193" s="1">
        <v>31210000</v>
      </c>
      <c r="B193" s="16"/>
      <c r="C193" s="10" t="s">
        <v>50</v>
      </c>
      <c r="D193" s="16" t="s">
        <v>16</v>
      </c>
      <c r="E193" s="16" t="str">
        <f>VLOOKUP(C193,[1]HSD!B:K,2,FALSE)</f>
        <v>jam</v>
      </c>
      <c r="F193" s="17">
        <v>0.11799999999999999</v>
      </c>
      <c r="G193" s="18">
        <f>VLOOKUP(C193,[1]HSD!B:K,10,FALSE)</f>
        <v>10000</v>
      </c>
      <c r="H193" s="18">
        <f>F193*G193</f>
        <v>1180</v>
      </c>
      <c r="I193" s="18"/>
      <c r="J193" s="18">
        <f>H193*I193</f>
        <v>0</v>
      </c>
      <c r="K193" s="18"/>
      <c r="L193" s="18">
        <f>J193*K193</f>
        <v>0</v>
      </c>
    </row>
    <row r="194" spans="1:12" ht="12" customHeight="1">
      <c r="B194" s="16"/>
      <c r="C194" s="19"/>
      <c r="D194" s="7"/>
      <c r="E194" s="7"/>
      <c r="F194" s="21"/>
      <c r="G194" s="18"/>
      <c r="H194" s="18"/>
      <c r="I194" s="18"/>
      <c r="J194" s="18"/>
      <c r="K194" s="18"/>
      <c r="L194" s="18"/>
    </row>
    <row r="195" spans="1:12" ht="12" customHeight="1">
      <c r="B195" s="16"/>
      <c r="C195" s="19"/>
      <c r="D195" s="7"/>
      <c r="E195" s="7"/>
      <c r="F195" s="21"/>
      <c r="G195" s="18"/>
      <c r="H195" s="18">
        <f>F195*G195</f>
        <v>0</v>
      </c>
      <c r="I195" s="18"/>
      <c r="J195" s="18"/>
      <c r="K195" s="18"/>
      <c r="L195" s="18"/>
    </row>
    <row r="196" spans="1:12" ht="12" customHeight="1">
      <c r="B196" s="16"/>
      <c r="C196" s="19"/>
      <c r="D196" s="7"/>
      <c r="E196" s="7"/>
      <c r="F196" s="20" t="s">
        <v>27</v>
      </c>
      <c r="G196" s="40"/>
      <c r="H196" s="18">
        <f>SUM(H193:H195)</f>
        <v>1180</v>
      </c>
      <c r="I196" s="40"/>
      <c r="J196" s="18">
        <f>SUM(J193)</f>
        <v>0</v>
      </c>
      <c r="K196" s="40"/>
      <c r="L196" s="18">
        <f>SUM(L193)</f>
        <v>0</v>
      </c>
    </row>
    <row r="197" spans="1:12" ht="12" customHeight="1">
      <c r="B197" s="16" t="s">
        <v>28</v>
      </c>
      <c r="C197" s="41" t="s">
        <v>29</v>
      </c>
      <c r="D197" s="42"/>
      <c r="E197" s="42"/>
      <c r="F197" s="43"/>
      <c r="G197" s="44"/>
      <c r="H197" s="18">
        <f>H186+H191+H196</f>
        <v>168445</v>
      </c>
      <c r="I197" s="44"/>
      <c r="J197" s="18">
        <f>J186+J191+J196</f>
        <v>82897.36</v>
      </c>
      <c r="K197" s="44"/>
      <c r="L197" s="18">
        <f>L186+L191+L196</f>
        <v>82897.36</v>
      </c>
    </row>
    <row r="198" spans="1:12" ht="12" customHeight="1">
      <c r="B198" s="16" t="s">
        <v>30</v>
      </c>
      <c r="C198" s="48" t="s">
        <v>31</v>
      </c>
      <c r="D198" s="49"/>
      <c r="E198" s="50"/>
      <c r="F198" s="27">
        <f>OP</f>
        <v>0.1</v>
      </c>
      <c r="G198" s="10" t="s">
        <v>32</v>
      </c>
      <c r="H198" s="18">
        <f>H197*F198</f>
        <v>16844.5</v>
      </c>
      <c r="I198" s="44"/>
      <c r="J198" s="18"/>
      <c r="K198" s="44"/>
      <c r="L198" s="18"/>
    </row>
    <row r="199" spans="1:12" ht="12" customHeight="1">
      <c r="B199" s="16" t="s">
        <v>33</v>
      </c>
      <c r="C199" s="28" t="s">
        <v>34</v>
      </c>
      <c r="D199" s="29"/>
      <c r="E199" s="30"/>
      <c r="F199" s="31"/>
      <c r="G199" s="9"/>
      <c r="H199" s="18">
        <f>H197+H198</f>
        <v>185289.5</v>
      </c>
      <c r="I199" s="44"/>
      <c r="J199" s="18"/>
      <c r="K199" s="44"/>
      <c r="L199" s="18"/>
    </row>
    <row r="200" spans="1:12" ht="12" customHeight="1">
      <c r="B200" s="16" t="s">
        <v>35</v>
      </c>
      <c r="C200" s="29" t="s">
        <v>36</v>
      </c>
      <c r="D200" s="29"/>
      <c r="E200" s="29"/>
      <c r="F200" s="32">
        <f>ppn</f>
        <v>0.12</v>
      </c>
      <c r="G200" s="9" t="s">
        <v>37</v>
      </c>
      <c r="H200" s="18">
        <f>H199*F200</f>
        <v>22234.739999999998</v>
      </c>
      <c r="I200" s="10" t="s">
        <v>32</v>
      </c>
      <c r="J200" s="18">
        <f>J197*F200</f>
        <v>9947.6831999999995</v>
      </c>
      <c r="K200" s="10" t="s">
        <v>32</v>
      </c>
      <c r="L200" s="18">
        <f>L197*F200</f>
        <v>9947.6831999999995</v>
      </c>
    </row>
    <row r="201" spans="1:12" ht="12" customHeight="1">
      <c r="B201" s="16" t="s">
        <v>38</v>
      </c>
      <c r="C201" s="45" t="s">
        <v>39</v>
      </c>
      <c r="D201" s="42"/>
      <c r="E201" s="42"/>
      <c r="F201" s="43"/>
      <c r="G201" s="44"/>
      <c r="H201" s="34">
        <f>H199+H200</f>
        <v>207524.24</v>
      </c>
      <c r="I201" s="35"/>
      <c r="J201" s="34">
        <f>J197+J200</f>
        <v>92845.0432</v>
      </c>
      <c r="K201" s="35"/>
      <c r="L201" s="34">
        <f>L197+L200</f>
        <v>92845.0432</v>
      </c>
    </row>
  </sheetData>
  <mergeCells count="80">
    <mergeCell ref="C24:E24"/>
    <mergeCell ref="C29:F29"/>
    <mergeCell ref="G29:H29"/>
    <mergeCell ref="I29:J29"/>
    <mergeCell ref="K29:L29"/>
    <mergeCell ref="B30:B32"/>
    <mergeCell ref="C30:C32"/>
    <mergeCell ref="D30:D32"/>
    <mergeCell ref="E30:E32"/>
    <mergeCell ref="F30:F32"/>
    <mergeCell ref="C4:F4"/>
    <mergeCell ref="G4:H4"/>
    <mergeCell ref="I4:J4"/>
    <mergeCell ref="K4:L4"/>
    <mergeCell ref="B5:B7"/>
    <mergeCell ref="C5:C7"/>
    <mergeCell ref="D5:D7"/>
    <mergeCell ref="E5:E7"/>
    <mergeCell ref="F5:F7"/>
    <mergeCell ref="C72:E72"/>
    <mergeCell ref="C77:F77"/>
    <mergeCell ref="G77:H77"/>
    <mergeCell ref="I77:J77"/>
    <mergeCell ref="K77:L77"/>
    <mergeCell ref="B78:B80"/>
    <mergeCell ref="C78:C80"/>
    <mergeCell ref="D78:D80"/>
    <mergeCell ref="E78:E80"/>
    <mergeCell ref="F78:F80"/>
    <mergeCell ref="C48:E48"/>
    <mergeCell ref="C53:F53"/>
    <mergeCell ref="G53:H53"/>
    <mergeCell ref="I53:J53"/>
    <mergeCell ref="K53:L53"/>
    <mergeCell ref="B54:B56"/>
    <mergeCell ref="C54:C56"/>
    <mergeCell ref="D54:D56"/>
    <mergeCell ref="E54:E56"/>
    <mergeCell ref="F54:F56"/>
    <mergeCell ref="C120:E120"/>
    <mergeCell ref="C125:F125"/>
    <mergeCell ref="G125:H125"/>
    <mergeCell ref="I125:J125"/>
    <mergeCell ref="K125:L125"/>
    <mergeCell ref="B126:B128"/>
    <mergeCell ref="C126:C128"/>
    <mergeCell ref="D126:D128"/>
    <mergeCell ref="E126:E128"/>
    <mergeCell ref="F126:F128"/>
    <mergeCell ref="C96:E96"/>
    <mergeCell ref="C101:F101"/>
    <mergeCell ref="G101:H101"/>
    <mergeCell ref="I101:J101"/>
    <mergeCell ref="K101:L101"/>
    <mergeCell ref="B102:B104"/>
    <mergeCell ref="C102:C104"/>
    <mergeCell ref="D102:D104"/>
    <mergeCell ref="E102:E104"/>
    <mergeCell ref="F102:F104"/>
    <mergeCell ref="C172:E172"/>
    <mergeCell ref="C177:F177"/>
    <mergeCell ref="G177:H177"/>
    <mergeCell ref="I177:J177"/>
    <mergeCell ref="K177:L177"/>
    <mergeCell ref="B178:B180"/>
    <mergeCell ref="C178:C180"/>
    <mergeCell ref="D178:D180"/>
    <mergeCell ref="E178:E180"/>
    <mergeCell ref="F178:F180"/>
    <mergeCell ref="C146:E146"/>
    <mergeCell ref="C151:F151"/>
    <mergeCell ref="G151:H151"/>
    <mergeCell ref="I151:J151"/>
    <mergeCell ref="K151:L151"/>
    <mergeCell ref="B152:B154"/>
    <mergeCell ref="C152:C154"/>
    <mergeCell ref="D152:D154"/>
    <mergeCell ref="E152:E154"/>
    <mergeCell ref="F152:F154"/>
    <mergeCell ref="C198:E19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Bima Prawangsa P</dc:creator>
  <cp:lastModifiedBy>Bima Prawangsa P</cp:lastModifiedBy>
  <dcterms:created xsi:type="dcterms:W3CDTF">2025-02-13T15:39:14Z</dcterms:created>
  <dcterms:modified xsi:type="dcterms:W3CDTF">2025-02-13T15:51:52Z</dcterms:modified>
</cp:coreProperties>
</file>